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330" windowHeight="4305" tabRatio="633" firstSheet="7" activeTab="9"/>
  </bookViews>
  <sheets>
    <sheet name="Cover" sheetId="13" r:id="rId1"/>
    <sheet name="Diff" sheetId="1" r:id="rId2"/>
    <sheet name="Percent" sheetId="14" r:id="rId3"/>
    <sheet name="Long-Range FEFP Summary" sheetId="23" r:id="rId4"/>
    <sheet name="2010-11 BGBP" sheetId="17" r:id="rId5"/>
    <sheet name="2010-11 BG" sheetId="16" r:id="rId6"/>
    <sheet name="2010-11 BP" sheetId="15" r:id="rId7"/>
    <sheet name="1011 LBR" sheetId="22" r:id="rId8"/>
    <sheet name="0910 Approp" sheetId="18" r:id="rId9"/>
    <sheet name="0910 Estimate " sheetId="19" r:id="rId10"/>
    <sheet name="0708 Final" sheetId="20" r:id="rId11"/>
    <sheet name="0809 Final" sheetId="21" r:id="rId12"/>
    <sheet name="2011-12" sheetId="24" r:id="rId13"/>
    <sheet name="2012-13" sheetId="25" r:id="rId14"/>
  </sheets>
  <definedNames>
    <definedName name="_xlnm._FilterDatabase" localSheetId="6" hidden="1">'2010-11 BP'!$B$4:$L$78</definedName>
    <definedName name="FTE_Forecast_2005_06" localSheetId="6">'2010-11 BP'!$B$4:$L$78</definedName>
    <definedName name="FTEDATA" localSheetId="13">#REF!</definedName>
    <definedName name="FTEDATA" localSheetId="3">#REF!</definedName>
    <definedName name="FTEDATA">#REF!</definedName>
    <definedName name="HTML_CodePage" hidden="1">1252</definedName>
    <definedName name="HTML_Control" localSheetId="12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13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localSheetId="3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_xlnm.Print_Area" localSheetId="1">Diff!$B$1:$O$44</definedName>
    <definedName name="_xlnm.Print_Area" localSheetId="3">'Long-Range FEFP Summary'!$B$3:$H$44</definedName>
    <definedName name="_xlnm.Print_Area" localSheetId="2">Percent!$A$1:$N$44</definedName>
    <definedName name="_xlnm.Print_Titles" localSheetId="6">'2010-11 BP'!$4:$4</definedName>
    <definedName name="ser" hidden="1">{"'AssumptionsHTML'!$B$9:$E$357","'SummationHTML'!$A$4:$J$93","'Difference'!$A$11:$K$101","'DifferenceFTE'!$A$11:$K$101","'Detail1'!$A$11:$I$97","'Detail2'!$A$11:$J$97","'Detail3'!$A$11:$J$97","'Categorical1'!$A$11:$L$97"}</definedName>
    <definedName name="TITLES" localSheetId="3">'Long-Range FEFP Summary'!$B$16:$B$143</definedName>
    <definedName name="TITLES" localSheetId="2">Percent!$A$15:$A$142</definedName>
    <definedName name="TITLES">Diff!$B$15:$B$142</definedName>
  </definedNames>
  <calcPr calcId="125725"/>
</workbook>
</file>

<file path=xl/calcChain.xml><?xml version="1.0" encoding="utf-8"?>
<calcChain xmlns="http://schemas.openxmlformats.org/spreadsheetml/2006/main">
  <c r="A26" i="14"/>
  <c r="A24"/>
  <c r="A19"/>
  <c r="B20" i="23" s="1"/>
  <c r="H38"/>
  <c r="H33"/>
  <c r="H32"/>
  <c r="H29"/>
  <c r="G38"/>
  <c r="G33"/>
  <c r="G32"/>
  <c r="G29"/>
  <c r="H24"/>
  <c r="H23"/>
  <c r="H22"/>
  <c r="G24"/>
  <c r="G23"/>
  <c r="G22"/>
  <c r="H19"/>
  <c r="H18"/>
  <c r="H17"/>
  <c r="G19"/>
  <c r="G18"/>
  <c r="G17"/>
  <c r="L77" i="25" l="1"/>
  <c r="K77"/>
  <c r="J77"/>
  <c r="I77"/>
  <c r="H77"/>
  <c r="G77"/>
  <c r="F77"/>
  <c r="E77"/>
  <c r="D77"/>
  <c r="C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L77" i="24"/>
  <c r="K77"/>
  <c r="J77"/>
  <c r="I77"/>
  <c r="H77"/>
  <c r="G77"/>
  <c r="F77"/>
  <c r="E77"/>
  <c r="D77"/>
  <c r="C77"/>
  <c r="M77" s="1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H25" i="23"/>
  <c r="H34"/>
  <c r="G34"/>
  <c r="G25"/>
  <c r="H20"/>
  <c r="G20"/>
  <c r="H27" l="1"/>
  <c r="G27"/>
  <c r="M77" i="25"/>
  <c r="H36" i="23"/>
  <c r="H40"/>
  <c r="H42" s="1"/>
  <c r="G36"/>
  <c r="G40"/>
  <c r="G42" s="1"/>
  <c r="H44" l="1"/>
  <c r="Q5" i="16" l="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BX5" i="17"/>
  <c r="BX6"/>
  <c r="BX7"/>
  <c r="BX8"/>
  <c r="BX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D33" i="14"/>
  <c r="D39" s="1"/>
  <c r="F33"/>
  <c r="F39" s="1"/>
  <c r="D24"/>
  <c r="D26" s="1"/>
  <c r="F24"/>
  <c r="F26" s="1"/>
  <c r="C12"/>
  <c r="C11"/>
  <c r="B11"/>
  <c r="J12"/>
  <c r="K12"/>
  <c r="K10"/>
  <c r="J9"/>
  <c r="G11"/>
  <c r="B12"/>
  <c r="D41" l="1"/>
  <c r="F41"/>
  <c r="D35"/>
  <c r="F35"/>
  <c r="D80" i="19" l="1"/>
  <c r="E80"/>
  <c r="F80"/>
  <c r="G80"/>
  <c r="H80"/>
  <c r="I80"/>
  <c r="J80"/>
  <c r="K80"/>
  <c r="L80"/>
  <c r="C80"/>
  <c r="D80" i="20"/>
  <c r="E80"/>
  <c r="F80"/>
  <c r="G80"/>
  <c r="H80"/>
  <c r="I80"/>
  <c r="J80"/>
  <c r="K80"/>
  <c r="L80"/>
  <c r="C80"/>
  <c r="H32" i="1"/>
  <c r="H18"/>
  <c r="H31"/>
  <c r="H21"/>
  <c r="H17"/>
  <c r="H37"/>
  <c r="H28"/>
  <c r="H16"/>
  <c r="H22"/>
  <c r="H23"/>
  <c r="E33" i="23" l="1"/>
  <c r="E32"/>
  <c r="E29"/>
  <c r="E24"/>
  <c r="E23"/>
  <c r="E22"/>
  <c r="E18"/>
  <c r="E19"/>
  <c r="E17"/>
  <c r="E38"/>
  <c r="G16" i="14"/>
  <c r="G32"/>
  <c r="G28"/>
  <c r="G22"/>
  <c r="G18"/>
  <c r="G37"/>
  <c r="G31"/>
  <c r="G23"/>
  <c r="G21"/>
  <c r="G17"/>
  <c r="D80" i="15"/>
  <c r="E80"/>
  <c r="F80"/>
  <c r="G80"/>
  <c r="H80"/>
  <c r="I80"/>
  <c r="J80"/>
  <c r="K80"/>
  <c r="L80"/>
  <c r="C80"/>
  <c r="M75"/>
  <c r="M76"/>
  <c r="M77"/>
  <c r="M78"/>
  <c r="M79"/>
  <c r="C80" i="16"/>
  <c r="D80"/>
  <c r="E80"/>
  <c r="F80"/>
  <c r="G80"/>
  <c r="H80"/>
  <c r="I80"/>
  <c r="J80"/>
  <c r="K80"/>
  <c r="L80"/>
  <c r="M80"/>
  <c r="N80"/>
  <c r="O80"/>
  <c r="P80"/>
  <c r="C80" i="17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V80"/>
  <c r="BW80"/>
  <c r="L80" i="22"/>
  <c r="K80"/>
  <c r="J80"/>
  <c r="I80"/>
  <c r="H80"/>
  <c r="G80"/>
  <c r="F80"/>
  <c r="E80"/>
  <c r="D80"/>
  <c r="C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79" i="20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80" s="1"/>
  <c r="L80" i="21"/>
  <c r="K80"/>
  <c r="J80"/>
  <c r="I80"/>
  <c r="H80"/>
  <c r="G80"/>
  <c r="F80"/>
  <c r="E80"/>
  <c r="D80"/>
  <c r="C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79" i="1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L80" i="18"/>
  <c r="K80"/>
  <c r="J80"/>
  <c r="I80"/>
  <c r="H80"/>
  <c r="G80"/>
  <c r="F80"/>
  <c r="E80"/>
  <c r="D80"/>
  <c r="C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H19" i="1"/>
  <c r="H24"/>
  <c r="H33"/>
  <c r="M74" i="15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A3" i="14"/>
  <c r="B6" i="1"/>
  <c r="A6" i="14" s="1"/>
  <c r="A5"/>
  <c r="N44"/>
  <c r="F32" i="1"/>
  <c r="D31"/>
  <c r="L37"/>
  <c r="D32"/>
  <c r="C16"/>
  <c r="F37"/>
  <c r="L16"/>
  <c r="K18"/>
  <c r="K37"/>
  <c r="D17"/>
  <c r="F16"/>
  <c r="F22"/>
  <c r="K28"/>
  <c r="K32"/>
  <c r="L21"/>
  <c r="L31"/>
  <c r="L18"/>
  <c r="K21"/>
  <c r="L22"/>
  <c r="F31"/>
  <c r="C32"/>
  <c r="C28"/>
  <c r="C18"/>
  <c r="D18"/>
  <c r="C22"/>
  <c r="F28"/>
  <c r="K23"/>
  <c r="C37"/>
  <c r="C23"/>
  <c r="D16"/>
  <c r="L28"/>
  <c r="F21"/>
  <c r="K22"/>
  <c r="L32"/>
  <c r="C31"/>
  <c r="D23"/>
  <c r="D28"/>
  <c r="K17"/>
  <c r="C17"/>
  <c r="F17"/>
  <c r="D22"/>
  <c r="D21"/>
  <c r="L23"/>
  <c r="F23"/>
  <c r="F18"/>
  <c r="L17"/>
  <c r="K31"/>
  <c r="K16"/>
  <c r="D37"/>
  <c r="C21"/>
  <c r="F38" i="23" l="1"/>
  <c r="D38"/>
  <c r="C38"/>
  <c r="F33"/>
  <c r="F32"/>
  <c r="D32"/>
  <c r="D33"/>
  <c r="C33"/>
  <c r="C32"/>
  <c r="F29"/>
  <c r="D29"/>
  <c r="C29"/>
  <c r="F22"/>
  <c r="D22"/>
  <c r="D23"/>
  <c r="F24"/>
  <c r="F23"/>
  <c r="D24"/>
  <c r="C22"/>
  <c r="C24"/>
  <c r="C23"/>
  <c r="F19"/>
  <c r="F18"/>
  <c r="F17"/>
  <c r="D17"/>
  <c r="D18"/>
  <c r="D19"/>
  <c r="C18"/>
  <c r="C19"/>
  <c r="C17"/>
  <c r="B17" i="14"/>
  <c r="H17" s="1"/>
  <c r="I17" i="1"/>
  <c r="D24"/>
  <c r="I24" s="1"/>
  <c r="B21" i="14"/>
  <c r="H21" s="1"/>
  <c r="I21" i="1"/>
  <c r="I23"/>
  <c r="B23" i="14"/>
  <c r="H23" s="1"/>
  <c r="D33" i="1"/>
  <c r="D39" s="1"/>
  <c r="I31"/>
  <c r="B31" i="14"/>
  <c r="H31" s="1"/>
  <c r="B37"/>
  <c r="H37" s="1"/>
  <c r="I37" i="1"/>
  <c r="B16" i="14"/>
  <c r="D19" i="1"/>
  <c r="I16"/>
  <c r="I18"/>
  <c r="B18" i="14"/>
  <c r="H18" s="1"/>
  <c r="B22"/>
  <c r="H22" s="1"/>
  <c r="I22" i="1"/>
  <c r="B28" i="14"/>
  <c r="H28" s="1"/>
  <c r="I28" i="1"/>
  <c r="B32" i="14"/>
  <c r="H32" s="1"/>
  <c r="I32" i="1"/>
  <c r="M80" i="15"/>
  <c r="Q80" i="16"/>
  <c r="BX80" i="17"/>
  <c r="H16" i="14"/>
  <c r="G19"/>
  <c r="G33"/>
  <c r="G39" s="1"/>
  <c r="G24"/>
  <c r="C17"/>
  <c r="I17" s="1"/>
  <c r="J17" i="1"/>
  <c r="C21" i="14"/>
  <c r="F24" i="1"/>
  <c r="J24" s="1"/>
  <c r="J21"/>
  <c r="C23" i="14"/>
  <c r="I23" s="1"/>
  <c r="J23" i="1"/>
  <c r="C31" i="14"/>
  <c r="E31" s="1"/>
  <c r="J31" i="1"/>
  <c r="F33"/>
  <c r="F39" s="1"/>
  <c r="C37" i="14"/>
  <c r="I37" s="1"/>
  <c r="J37" i="1"/>
  <c r="C24"/>
  <c r="C33"/>
  <c r="C39" s="1"/>
  <c r="K32" i="14"/>
  <c r="M32" s="1"/>
  <c r="K28"/>
  <c r="M28" s="1"/>
  <c r="K22"/>
  <c r="M22" s="1"/>
  <c r="K18"/>
  <c r="J17"/>
  <c r="J21"/>
  <c r="K24" i="1"/>
  <c r="J23" i="14"/>
  <c r="J31"/>
  <c r="K33" i="1"/>
  <c r="K39" s="1"/>
  <c r="J37" i="14"/>
  <c r="C16"/>
  <c r="I16" s="1"/>
  <c r="F19" i="1"/>
  <c r="J19" s="1"/>
  <c r="J16"/>
  <c r="C18" i="14"/>
  <c r="I18" s="1"/>
  <c r="J18" i="1"/>
  <c r="C22" i="14"/>
  <c r="I22" s="1"/>
  <c r="J22" i="1"/>
  <c r="C28" i="14"/>
  <c r="I28" s="1"/>
  <c r="J28" i="1"/>
  <c r="C32" i="14"/>
  <c r="I32" s="1"/>
  <c r="J32" i="1"/>
  <c r="K16" i="14"/>
  <c r="K37"/>
  <c r="M37" s="1"/>
  <c r="K31"/>
  <c r="M31" s="1"/>
  <c r="K23"/>
  <c r="K21"/>
  <c r="M21" s="1"/>
  <c r="K17"/>
  <c r="M17" s="1"/>
  <c r="J16"/>
  <c r="K19" i="1"/>
  <c r="J18" i="14"/>
  <c r="J22"/>
  <c r="J28"/>
  <c r="J32"/>
  <c r="D84" i="22"/>
  <c r="F84"/>
  <c r="H84"/>
  <c r="J84"/>
  <c r="L84"/>
  <c r="M80" i="21"/>
  <c r="M80" i="22"/>
  <c r="M18" i="14"/>
  <c r="C84" i="22"/>
  <c r="E84"/>
  <c r="G84"/>
  <c r="I84"/>
  <c r="K84"/>
  <c r="M23" i="14"/>
  <c r="H39" i="1"/>
  <c r="I19"/>
  <c r="C19"/>
  <c r="H26"/>
  <c r="M80" i="19"/>
  <c r="H35" i="1"/>
  <c r="M80" i="18"/>
  <c r="C34" i="23" l="1"/>
  <c r="C40" s="1"/>
  <c r="E34"/>
  <c r="E40" s="1"/>
  <c r="F34"/>
  <c r="B33" i="14"/>
  <c r="B39" s="1"/>
  <c r="H39" s="1"/>
  <c r="F40" i="23"/>
  <c r="D34"/>
  <c r="D40" s="1"/>
  <c r="E20"/>
  <c r="E25"/>
  <c r="D25"/>
  <c r="F25"/>
  <c r="C25"/>
  <c r="C36" s="1"/>
  <c r="F20"/>
  <c r="F27" s="1"/>
  <c r="D20"/>
  <c r="D27" s="1"/>
  <c r="C20"/>
  <c r="F35" i="1"/>
  <c r="J35" s="1"/>
  <c r="I33"/>
  <c r="B24" i="14"/>
  <c r="E21"/>
  <c r="J39" i="1"/>
  <c r="D26"/>
  <c r="D41" s="1"/>
  <c r="B19" i="14"/>
  <c r="H19" s="1"/>
  <c r="D35" i="1"/>
  <c r="I35" s="1"/>
  <c r="E16" i="14"/>
  <c r="J33" i="1"/>
  <c r="C26"/>
  <c r="C41" s="1"/>
  <c r="E17" i="14"/>
  <c r="G35"/>
  <c r="E23"/>
  <c r="N28"/>
  <c r="N18"/>
  <c r="C35" i="1"/>
  <c r="F26"/>
  <c r="F41" s="1"/>
  <c r="E37" i="14"/>
  <c r="E18"/>
  <c r="E28"/>
  <c r="E32"/>
  <c r="E22"/>
  <c r="N32"/>
  <c r="N22"/>
  <c r="K26" i="1"/>
  <c r="K41" s="1"/>
  <c r="C19" i="14"/>
  <c r="I19" s="1"/>
  <c r="K24"/>
  <c r="N21"/>
  <c r="K33"/>
  <c r="K39" s="1"/>
  <c r="N31"/>
  <c r="K19"/>
  <c r="N16"/>
  <c r="M16"/>
  <c r="I21"/>
  <c r="C24"/>
  <c r="J19"/>
  <c r="J33"/>
  <c r="K35" i="1"/>
  <c r="N17" i="14"/>
  <c r="N37"/>
  <c r="I31"/>
  <c r="C33"/>
  <c r="N23"/>
  <c r="J24"/>
  <c r="H33"/>
  <c r="H24"/>
  <c r="G26"/>
  <c r="H41" i="1"/>
  <c r="I39"/>
  <c r="F42" i="23" l="1"/>
  <c r="G44" s="1"/>
  <c r="F36"/>
  <c r="E36"/>
  <c r="E33" i="14"/>
  <c r="B35"/>
  <c r="H35" s="1"/>
  <c r="D36" i="23"/>
  <c r="D42"/>
  <c r="C27"/>
  <c r="C42" s="1"/>
  <c r="E27"/>
  <c r="E42" s="1"/>
  <c r="E44" s="1"/>
  <c r="B26" i="14"/>
  <c r="B41" s="1"/>
  <c r="E24"/>
  <c r="I26" i="1"/>
  <c r="E19" i="14"/>
  <c r="J41" i="1"/>
  <c r="J26"/>
  <c r="J26" i="14"/>
  <c r="I33"/>
  <c r="C35"/>
  <c r="C39"/>
  <c r="I24"/>
  <c r="C26"/>
  <c r="K35"/>
  <c r="K26"/>
  <c r="K41" s="1"/>
  <c r="J35"/>
  <c r="J39"/>
  <c r="M39"/>
  <c r="I26"/>
  <c r="H26"/>
  <c r="G41"/>
  <c r="I41" i="1"/>
  <c r="D44" i="23" l="1"/>
  <c r="F44"/>
  <c r="E26" i="14"/>
  <c r="M41"/>
  <c r="J41"/>
  <c r="N41" s="1"/>
  <c r="N39"/>
  <c r="E39"/>
  <c r="C41"/>
  <c r="I41" s="1"/>
  <c r="I39"/>
  <c r="I35"/>
  <c r="E35"/>
  <c r="H41"/>
  <c r="E41" l="1"/>
  <c r="O16" i="1"/>
  <c r="N16"/>
  <c r="O32"/>
  <c r="N22"/>
  <c r="N21"/>
  <c r="N37"/>
  <c r="O17"/>
  <c r="L19" l="1"/>
  <c r="L24"/>
  <c r="L33"/>
  <c r="O37"/>
  <c r="N23"/>
  <c r="O22"/>
  <c r="N18"/>
  <c r="O31"/>
  <c r="O18"/>
  <c r="N32"/>
  <c r="N17"/>
  <c r="O23"/>
  <c r="O28"/>
  <c r="N28"/>
  <c r="O21"/>
  <c r="N31"/>
  <c r="M33" i="14" l="1"/>
  <c r="N33"/>
  <c r="M19"/>
  <c r="N19"/>
  <c r="N24"/>
  <c r="M24"/>
  <c r="O24" i="1"/>
  <c r="N24"/>
  <c r="L35"/>
  <c r="N19"/>
  <c r="L26"/>
  <c r="N33"/>
  <c r="O19"/>
  <c r="O33"/>
  <c r="L39"/>
  <c r="N26" i="14" l="1"/>
  <c r="M26"/>
  <c r="N35" i="1"/>
  <c r="O35"/>
  <c r="O39"/>
  <c r="N39"/>
  <c r="N26"/>
  <c r="O26"/>
  <c r="L41"/>
  <c r="M35" i="14" l="1"/>
  <c r="N35"/>
  <c r="N41" i="1"/>
  <c r="O41"/>
</calcChain>
</file>

<file path=xl/connections.xml><?xml version="1.0" encoding="utf-8"?>
<connections xmlns="http://schemas.openxmlformats.org/spreadsheetml/2006/main">
  <connection id="1" name="Connection" type="2" refreshedVersion="0" savePassword="1" background="1" saveData="1"/>
</connections>
</file>

<file path=xl/sharedStrings.xml><?xml version="1.0" encoding="utf-8"?>
<sst xmlns="http://schemas.openxmlformats.org/spreadsheetml/2006/main" count="1186" uniqueCount="336">
  <si>
    <t xml:space="preserve"> </t>
  </si>
  <si>
    <t xml:space="preserve">  K-3</t>
  </si>
  <si>
    <t xml:space="preserve">  4-8</t>
  </si>
  <si>
    <t xml:space="preserve">  9-12</t>
  </si>
  <si>
    <t>ESOL</t>
  </si>
  <si>
    <t>Exceptional Students</t>
  </si>
  <si>
    <t xml:space="preserve">  ESE Support Level IV</t>
  </si>
  <si>
    <t>Total</t>
  </si>
  <si>
    <t xml:space="preserve">  ESE Support Level V</t>
  </si>
  <si>
    <t>Total Group Two</t>
  </si>
  <si>
    <t xml:space="preserve">  K-3 ESE in Basic</t>
  </si>
  <si>
    <t xml:space="preserve">  4-8 ESE in Basic</t>
  </si>
  <si>
    <t xml:space="preserve">  9-12 ESE in Basic</t>
  </si>
  <si>
    <t>K-12 Basic</t>
  </si>
  <si>
    <t>Final</t>
  </si>
  <si>
    <t xml:space="preserve">Total </t>
  </si>
  <si>
    <t>REPORT FOR</t>
  </si>
  <si>
    <t>ENROLLMENT ESTIMATING CONFERENCE</t>
  </si>
  <si>
    <t>(4-2)</t>
  </si>
  <si>
    <t>District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</si>
  <si>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</si>
  <si>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</si>
  <si>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</si>
  <si>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</si>
  <si>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</si>
  <si>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</si>
  <si>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</si>
  <si>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</si>
  <si>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</si>
  <si>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</si>
  <si>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</si>
  <si>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</si>
  <si>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</si>
  <si>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</si>
  <si>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</si>
  <si>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</si>
  <si>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</si>
  <si>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</si>
  <si>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</si>
  <si>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</si>
  <si>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</si>
  <si>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</si>
  <si>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</si>
  <si>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</si>
  <si>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</si>
  <si>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</si>
  <si>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</si>
  <si>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</si>
  <si>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</si>
  <si>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</si>
  <si>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</si>
  <si>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</si>
  <si>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</si>
  <si>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</si>
  <si>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</si>
  <si>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</si>
  <si>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</si>
  <si>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</si>
  <si>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</si>
  <si>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</si>
  <si>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</si>
  <si>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</si>
  <si>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</si>
  <si>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</si>
  <si>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</si>
  <si>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</si>
  <si>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</si>
  <si>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</si>
  <si>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</si>
  <si>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</si>
  <si>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</si>
  <si>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</si>
  <si>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</si>
  <si>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</si>
  <si>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</si>
  <si>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</si>
  <si>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</si>
  <si>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</si>
  <si>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</si>
  <si>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</si>
  <si>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</si>
  <si>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</si>
  <si>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</si>
  <si>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</si>
  <si>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</si>
  <si>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</si>
  <si>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FSU Leon</t>
  </si>
  <si>
    <r>
      <t>Total ESE</t>
    </r>
    <r>
      <rPr>
        <sz val="11"/>
        <rFont val="Arial"/>
        <family val="2"/>
      </rPr>
      <t xml:space="preserve"> (ESE and ESE Basic)</t>
    </r>
  </si>
  <si>
    <t>Percent</t>
  </si>
  <si>
    <t>FLORIDA SCHOOL DISTRICT PROGRAMS</t>
  </si>
  <si>
    <t>PreK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</si>
  <si>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</si>
  <si>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</si>
  <si>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</si>
  <si>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</si>
  <si>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</si>
  <si>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</si>
  <si>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</si>
  <si>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</si>
  <si>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</si>
  <si>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</si>
  <si>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</si>
  <si>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</si>
  <si>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111 PK</t>
  </si>
  <si>
    <t>111 K</t>
  </si>
  <si>
    <t>111 G1</t>
  </si>
  <si>
    <t>111 G2</t>
  </si>
  <si>
    <t>111 G3</t>
  </si>
  <si>
    <t>112 G4</t>
  </si>
  <si>
    <t>112 G5</t>
  </si>
  <si>
    <t>112 G6</t>
  </si>
  <si>
    <t>112 G7</t>
  </si>
  <si>
    <t>112 G8</t>
  </si>
  <si>
    <t>113 G9</t>
  </si>
  <si>
    <t>113 G10</t>
  </si>
  <si>
    <t>113 G11</t>
  </si>
  <si>
    <t>113 G12</t>
  </si>
  <si>
    <t>254 PK</t>
  </si>
  <si>
    <t>254 K</t>
  </si>
  <si>
    <t>254 G1</t>
  </si>
  <si>
    <t>254 G2</t>
  </si>
  <si>
    <t>254 G3</t>
  </si>
  <si>
    <t>254 G4</t>
  </si>
  <si>
    <t>254 G5</t>
  </si>
  <si>
    <t>254 G6</t>
  </si>
  <si>
    <t>254 G7</t>
  </si>
  <si>
    <t>254 G8</t>
  </si>
  <si>
    <t>254 G9</t>
  </si>
  <si>
    <t>254 G10</t>
  </si>
  <si>
    <t>254 G11</t>
  </si>
  <si>
    <t>254 G12</t>
  </si>
  <si>
    <t>255 PK</t>
  </si>
  <si>
    <t>255 K</t>
  </si>
  <si>
    <t>255 G1</t>
  </si>
  <si>
    <t>255 G2</t>
  </si>
  <si>
    <t>255 G3</t>
  </si>
  <si>
    <t>255 G4</t>
  </si>
  <si>
    <t>255 G5</t>
  </si>
  <si>
    <t>255 G6</t>
  </si>
  <si>
    <t>255 G7</t>
  </si>
  <si>
    <t>255 G8</t>
  </si>
  <si>
    <t>255 G9</t>
  </si>
  <si>
    <t>255 G10</t>
  </si>
  <si>
    <t>255 G11</t>
  </si>
  <si>
    <t>255 G12</t>
  </si>
  <si>
    <t>300 G9</t>
  </si>
  <si>
    <t>300 G10</t>
  </si>
  <si>
    <t>300 G11</t>
  </si>
  <si>
    <t>300 G12</t>
  </si>
  <si>
    <t>101 PK</t>
  </si>
  <si>
    <t>101 K</t>
  </si>
  <si>
    <t>101 G1</t>
  </si>
  <si>
    <t>101 G2</t>
  </si>
  <si>
    <t>101 G3</t>
  </si>
  <si>
    <t>102 G4</t>
  </si>
  <si>
    <t>102 G5</t>
  </si>
  <si>
    <t>102 G6</t>
  </si>
  <si>
    <t>102 G7</t>
  </si>
  <si>
    <t>102 G8</t>
  </si>
  <si>
    <t>103 G9</t>
  </si>
  <si>
    <t>103 G10</t>
  </si>
  <si>
    <t>103 G11</t>
  </si>
  <si>
    <t>103 G12</t>
  </si>
  <si>
    <t>130 K</t>
  </si>
  <si>
    <t>130 G1</t>
  </si>
  <si>
    <t>130 G2</t>
  </si>
  <si>
    <t>130 G3</t>
  </si>
  <si>
    <t>130 G4</t>
  </si>
  <si>
    <t>130 G5</t>
  </si>
  <si>
    <t>130 G6</t>
  </si>
  <si>
    <t>130 G7</t>
  </si>
  <si>
    <t>130 G8</t>
  </si>
  <si>
    <t>130 G9</t>
  </si>
  <si>
    <t>130 G10</t>
  </si>
  <si>
    <t>130 G11</t>
  </si>
  <si>
    <t>130 G12</t>
  </si>
  <si>
    <t>Commissioner's</t>
  </si>
  <si>
    <t>LBR</t>
  </si>
  <si>
    <t>3rd Calc</t>
  </si>
  <si>
    <t xml:space="preserve">3rd Calc to </t>
  </si>
  <si>
    <t>UNWEIGHTED FTE</t>
  </si>
  <si>
    <t>(4-3)</t>
  </si>
  <si>
    <t>(8-7)</t>
  </si>
  <si>
    <t>(8-4)</t>
  </si>
  <si>
    <t>Unweighted FTE</t>
  </si>
  <si>
    <t>Appropriated FTE</t>
  </si>
  <si>
    <t>Career Education</t>
  </si>
  <si>
    <t>Change from</t>
  </si>
  <si>
    <t>Dist</t>
  </si>
  <si>
    <t>D#</t>
  </si>
  <si>
    <t>Prog 101</t>
  </si>
  <si>
    <t>Prog 102</t>
  </si>
  <si>
    <t>Prog 103</t>
  </si>
  <si>
    <t>Prog 111</t>
  </si>
  <si>
    <t>Prog 112</t>
  </si>
  <si>
    <t>Prog 113</t>
  </si>
  <si>
    <t>Prog 130</t>
  </si>
  <si>
    <t>Prog 254</t>
  </si>
  <si>
    <t>Prog 255</t>
  </si>
  <si>
    <t>Prog 300</t>
  </si>
  <si>
    <t>Dade</t>
  </si>
  <si>
    <t>De Soto</t>
  </si>
  <si>
    <t>Wash Spec</t>
  </si>
  <si>
    <t>FAMU</t>
  </si>
  <si>
    <t>FAU PB</t>
  </si>
  <si>
    <t>FAU STL</t>
  </si>
  <si>
    <t>FSU - Brow</t>
  </si>
  <si>
    <t>UF</t>
  </si>
  <si>
    <t>FLVS</t>
  </si>
  <si>
    <t>Florida</t>
  </si>
  <si>
    <t>FSU Brow</t>
  </si>
  <si>
    <t>2007-08</t>
  </si>
  <si>
    <t>2008-09</t>
  </si>
  <si>
    <t>2009-10</t>
  </si>
  <si>
    <t>School District PreK - 12 Programs</t>
  </si>
  <si>
    <t>TOTAL</t>
  </si>
  <si>
    <t>FLORIDA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</si>
  <si>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</si>
  <si>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</si>
  <si>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</si>
  <si>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</si>
  <si>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</si>
  <si>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</si>
  <si>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</si>
  <si>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</si>
  <si>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</si>
  <si>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</si>
  <si>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</si>
  <si>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</si>
  <si>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</si>
  <si>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</si>
  <si>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</si>
  <si>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</si>
  <si>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</si>
  <si>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</si>
  <si>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</si>
  <si>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</si>
  <si>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</si>
  <si>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</si>
  <si>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</si>
  <si>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</si>
  <si>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</si>
  <si>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</si>
  <si>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</si>
  <si>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</si>
  <si>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</si>
  <si>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</si>
  <si>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</si>
  <si>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</si>
  <si>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</si>
  <si>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</si>
  <si>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</si>
  <si>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</si>
  <si>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</si>
  <si>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</si>
  <si>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</si>
  <si>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</si>
  <si>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</si>
  <si>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</si>
  <si>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</si>
  <si>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</si>
  <si>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</si>
  <si>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</si>
  <si>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</si>
  <si>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</si>
  <si>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</si>
  <si>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</si>
  <si>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</si>
  <si>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</si>
  <si>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</si>
  <si>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</si>
  <si>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</si>
  <si>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</si>
  <si>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</si>
  <si>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</si>
  <si>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</si>
  <si>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</si>
  <si>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</si>
  <si>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</si>
  <si>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</si>
  <si>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</si>
  <si>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</si>
  <si>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</si>
  <si>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</si>
  <si>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</si>
  <si>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</si>
  <si>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</si>
  <si>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</si>
  <si>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</si>
  <si>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</si>
  <si>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</si>
  <si>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</si>
  <si>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2007-08 Final</t>
  </si>
  <si>
    <r>
      <t>Total ESE</t>
    </r>
    <r>
      <rPr>
        <sz val="11"/>
        <rFont val="Arial"/>
        <family val="2"/>
      </rPr>
      <t xml:space="preserve"> 
(ESE and ESE Basic)</t>
    </r>
  </si>
  <si>
    <t>0708 Final</t>
  </si>
  <si>
    <t>% Diff</t>
  </si>
  <si>
    <t>-4-</t>
  </si>
  <si>
    <t>Diff from</t>
  </si>
  <si>
    <t xml:space="preserve">Diff from </t>
  </si>
  <si>
    <t>(4-1)</t>
  </si>
  <si>
    <t>(2-1)</t>
  </si>
  <si>
    <t>08-09 to 3rd Calc</t>
  </si>
  <si>
    <t>09-10 Appr to 3rd</t>
  </si>
  <si>
    <t>2010-11</t>
  </si>
  <si>
    <t>10-11 UFTE</t>
  </si>
  <si>
    <t>10-11 LBR to</t>
  </si>
  <si>
    <t>0809 Final</t>
  </si>
  <si>
    <t>0910 Approp</t>
  </si>
  <si>
    <t>0910 S2</t>
  </si>
  <si>
    <t>1011 LBR</t>
  </si>
  <si>
    <t>2010-11 BP</t>
  </si>
  <si>
    <t>2010-11 FTE LBR</t>
  </si>
  <si>
    <t>2009-10 Appropriated  -- June 10, 2009</t>
  </si>
  <si>
    <t>2008-09 FTE Final</t>
  </si>
  <si>
    <t>2010-11 Projected Student Enrollment (FTE) for Florida School Districts</t>
  </si>
  <si>
    <t>2010-11 December FTE Projection</t>
  </si>
  <si>
    <t>KG</t>
  </si>
  <si>
    <t>DOE 12/11/09</t>
  </si>
  <si>
    <t>2010-11 Projected Enrollment for Florida Public Schools</t>
  </si>
  <si>
    <t>Compared with 2007-08 Final, 2008-09 Final, 2009-10 Appropriated , 2009-10 3rd Calc, and 2010-11 LBR UFTE</t>
  </si>
  <si>
    <t>Long-Term Projected Enrollment for Florida School Districts</t>
  </si>
  <si>
    <t>School District PreK-12 Programs</t>
  </si>
  <si>
    <t>Projected</t>
  </si>
  <si>
    <t>Third</t>
  </si>
  <si>
    <t>UFTE</t>
  </si>
  <si>
    <t>Calculation</t>
  </si>
  <si>
    <r>
      <t>Total ESE</t>
    </r>
    <r>
      <rPr>
        <sz val="11"/>
        <rFont val="Arial Narrow"/>
        <family val="2"/>
      </rPr>
      <t xml:space="preserve"> (ESE and ESE Basic)</t>
    </r>
  </si>
  <si>
    <t>Growth</t>
  </si>
  <si>
    <t>2011-12</t>
  </si>
  <si>
    <t>2012-13</t>
  </si>
  <si>
    <t>Compared with 2008-09 Final, 2009-10 Appropriated, 2009-10 3rd Calc and 2010-11 LBR UFTE</t>
  </si>
  <si>
    <t>Total K-12 Basic</t>
  </si>
  <si>
    <t>Total K-12 (Non-ESE) Basic</t>
  </si>
  <si>
    <t>Total ESE Basic</t>
  </si>
  <si>
    <t>Compared with 2007-08 Final, 2008-09 Final, 2009-10 Appropriated, 
 2009-10 3rd Calc, and 2010-11 LBR UFTE</t>
  </si>
  <si>
    <t>2009-10 Estimate based on October Survey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</si>
</sst>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0.0%"/>
    <numFmt numFmtId="167" formatCode="[$-F800]dddd\,\ mmmm\ dd\,\ yyyy"/>
    <numFmt numFmtId="168" formatCode="[$-409]mmmm\ d\,\ yyyy;@"/>
    <numFmt numFmtId="169" formatCode="\-\ #\ \-"/>
  </numFmts>
  <fonts count="31"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Arial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8C4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" fillId="0" borderId="0"/>
    <xf numFmtId="0" fontId="7" fillId="0" borderId="0"/>
    <xf numFmtId="9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22" fillId="0" borderId="0"/>
    <xf numFmtId="0" fontId="8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23" fillId="7" borderId="0"/>
  </cellStyleXfs>
  <cellXfs count="183">
    <xf numFmtId="0" fontId="0" fillId="0" borderId="0" xfId="0"/>
    <xf numFmtId="0" fontId="3" fillId="0" borderId="0" xfId="3" applyFont="1" applyAlignment="1">
      <alignment horizontal="left"/>
    </xf>
    <xf numFmtId="0" fontId="3" fillId="0" borderId="0" xfId="3" applyFont="1"/>
    <xf numFmtId="0" fontId="2" fillId="0" borderId="0" xfId="3"/>
    <xf numFmtId="0" fontId="4" fillId="0" borderId="0" xfId="0" applyFont="1" applyFill="1" applyBorder="1"/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14" fontId="3" fillId="0" borderId="0" xfId="3" applyNumberFormat="1" applyFont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43" fontId="4" fillId="0" borderId="0" xfId="1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  <xf numFmtId="164" fontId="4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/>
    <xf numFmtId="0" fontId="5" fillId="0" borderId="0" xfId="0" applyFont="1" applyFill="1" applyBorder="1"/>
    <xf numFmtId="164" fontId="4" fillId="0" borderId="0" xfId="0" applyNumberFormat="1" applyFont="1" applyFill="1" applyBorder="1"/>
    <xf numFmtId="3" fontId="4" fillId="0" borderId="0" xfId="0" quotePrefix="1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3" fontId="6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166" fontId="4" fillId="0" borderId="0" xfId="5" applyNumberFormat="1" applyFont="1" applyFill="1" applyBorder="1"/>
    <xf numFmtId="0" fontId="4" fillId="0" borderId="0" xfId="0" applyFont="1"/>
    <xf numFmtId="3" fontId="4" fillId="0" borderId="0" xfId="1" applyNumberFormat="1" applyFont="1"/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9" fillId="0" borderId="0" xfId="1" applyNumberFormat="1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166" fontId="9" fillId="0" borderId="0" xfId="5" applyNumberFormat="1" applyFont="1" applyFill="1" applyBorder="1"/>
    <xf numFmtId="4" fontId="9" fillId="0" borderId="0" xfId="1" applyNumberFormat="1" applyFont="1" applyFill="1" applyBorder="1"/>
    <xf numFmtId="169" fontId="4" fillId="0" borderId="0" xfId="0" applyNumberFormat="1" applyFont="1" applyFill="1" applyBorder="1" applyAlignment="1">
      <alignment horizontal="center"/>
    </xf>
    <xf numFmtId="169" fontId="4" fillId="0" borderId="0" xfId="0" quotePrefix="1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4" fontId="4" fillId="0" borderId="0" xfId="1" applyNumberFormat="1" applyFont="1" applyFill="1" applyBorder="1"/>
    <xf numFmtId="4" fontId="9" fillId="0" borderId="0" xfId="0" applyNumberFormat="1" applyFont="1" applyFill="1" applyBorder="1"/>
    <xf numFmtId="4" fontId="4" fillId="0" borderId="0" xfId="0" applyNumberFormat="1" applyFont="1"/>
    <xf numFmtId="4" fontId="9" fillId="0" borderId="0" xfId="0" applyNumberFormat="1" applyFont="1"/>
    <xf numFmtId="4" fontId="9" fillId="0" borderId="0" xfId="1" applyNumberFormat="1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11" fillId="0" borderId="0" xfId="4" applyFont="1" applyAlignment="1">
      <alignment horizontal="right"/>
    </xf>
    <xf numFmtId="0" fontId="11" fillId="0" borderId="0" xfId="2" applyFont="1"/>
    <xf numFmtId="0" fontId="11" fillId="0" borderId="0" xfId="4" applyFont="1"/>
    <xf numFmtId="0" fontId="12" fillId="0" borderId="0" xfId="4" applyFont="1"/>
    <xf numFmtId="43" fontId="11" fillId="0" borderId="0" xfId="1" applyFont="1"/>
    <xf numFmtId="16" fontId="4" fillId="0" borderId="0" xfId="0" quotePrefix="1" applyNumberFormat="1" applyFont="1" applyFill="1" applyBorder="1" applyAlignment="1">
      <alignment horizontal="center"/>
    </xf>
    <xf numFmtId="43" fontId="4" fillId="0" borderId="0" xfId="5" applyNumberFormat="1" applyFont="1" applyFill="1" applyBorder="1"/>
    <xf numFmtId="16" fontId="4" fillId="0" borderId="0" xfId="0" applyNumberFormat="1" applyFont="1" applyFill="1" applyBorder="1"/>
    <xf numFmtId="1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0" fontId="0" fillId="2" borderId="0" xfId="0" applyFill="1"/>
    <xf numFmtId="43" fontId="10" fillId="2" borderId="0" xfId="1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0" fillId="5" borderId="0" xfId="0" applyFill="1"/>
    <xf numFmtId="43" fontId="0" fillId="5" borderId="0" xfId="1" applyFont="1" applyFill="1"/>
    <xf numFmtId="0" fontId="13" fillId="3" borderId="0" xfId="6" applyFont="1" applyFill="1"/>
    <xf numFmtId="0" fontId="13" fillId="3" borderId="0" xfId="6" applyFont="1" applyFill="1" applyAlignment="1">
      <alignment horizontal="center"/>
    </xf>
    <xf numFmtId="0" fontId="14" fillId="0" borderId="0" xfId="6"/>
    <xf numFmtId="43" fontId="0" fillId="0" borderId="0" xfId="7" applyFont="1"/>
    <xf numFmtId="43" fontId="0" fillId="6" borderId="0" xfId="7" applyFont="1" applyFill="1"/>
    <xf numFmtId="0" fontId="14" fillId="6" borderId="0" xfId="6" applyFill="1"/>
    <xf numFmtId="43" fontId="13" fillId="6" borderId="0" xfId="7" applyFont="1" applyFill="1"/>
    <xf numFmtId="0" fontId="13" fillId="4" borderId="0" xfId="8" applyFont="1" applyFill="1"/>
    <xf numFmtId="0" fontId="13" fillId="4" borderId="0" xfId="8" applyFont="1" applyFill="1" applyAlignment="1">
      <alignment horizontal="center"/>
    </xf>
    <xf numFmtId="0" fontId="14" fillId="0" borderId="0" xfId="8" quotePrefix="1"/>
    <xf numFmtId="0" fontId="14" fillId="0" borderId="0" xfId="8"/>
    <xf numFmtId="43" fontId="0" fillId="0" borderId="0" xfId="9" applyFont="1"/>
    <xf numFmtId="43" fontId="0" fillId="6" borderId="0" xfId="9" applyFont="1" applyFill="1"/>
    <xf numFmtId="0" fontId="14" fillId="6" borderId="0" xfId="8" applyFill="1"/>
    <xf numFmtId="43" fontId="13" fillId="6" borderId="0" xfId="9" applyFont="1" applyFill="1"/>
    <xf numFmtId="0" fontId="0" fillId="0" borderId="0" xfId="0" applyFill="1"/>
    <xf numFmtId="43" fontId="0" fillId="0" borderId="0" xfId="1" applyFont="1" applyFill="1"/>
    <xf numFmtId="0" fontId="10" fillId="4" borderId="0" xfId="4" applyFont="1" applyFill="1"/>
    <xf numFmtId="0" fontId="11" fillId="6" borderId="0" xfId="4" applyFont="1" applyFill="1"/>
    <xf numFmtId="43" fontId="11" fillId="6" borderId="0" xfId="1" applyFont="1" applyFill="1"/>
    <xf numFmtId="0" fontId="11" fillId="4" borderId="0" xfId="0" applyFont="1" applyFill="1"/>
    <xf numFmtId="0" fontId="11" fillId="4" borderId="0" xfId="2" applyFont="1" applyFill="1" applyAlignment="1">
      <alignment horizontal="center"/>
    </xf>
    <xf numFmtId="0" fontId="11" fillId="4" borderId="0" xfId="0" applyFont="1" applyFill="1" applyAlignment="1">
      <alignment horizontal="right"/>
    </xf>
    <xf numFmtId="0" fontId="11" fillId="0" borderId="0" xfId="0" applyFont="1"/>
    <xf numFmtId="0" fontId="11" fillId="6" borderId="0" xfId="0" applyFont="1" applyFill="1"/>
    <xf numFmtId="43" fontId="10" fillId="6" borderId="0" xfId="1" applyFont="1" applyFill="1"/>
    <xf numFmtId="0" fontId="11" fillId="4" borderId="0" xfId="0" applyFont="1" applyFill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4" fontId="9" fillId="0" borderId="0" xfId="1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43" fontId="15" fillId="6" borderId="0" xfId="9" applyFont="1" applyFill="1"/>
    <xf numFmtId="43" fontId="0" fillId="0" borderId="0" xfId="0" applyNumberFormat="1"/>
    <xf numFmtId="43" fontId="9" fillId="0" borderId="0" xfId="1" applyFont="1" applyFill="1" applyBorder="1"/>
    <xf numFmtId="43" fontId="4" fillId="0" borderId="0" xfId="1" applyFont="1"/>
    <xf numFmtId="43" fontId="9" fillId="0" borderId="0" xfId="1" applyFont="1"/>
    <xf numFmtId="0" fontId="9" fillId="0" borderId="0" xfId="0" applyFont="1" applyFill="1" applyBorder="1" applyAlignment="1">
      <alignment horizontal="right"/>
    </xf>
    <xf numFmtId="166" fontId="4" fillId="0" borderId="0" xfId="5" applyNumberFormat="1" applyFont="1" applyFill="1" applyBorder="1" applyAlignment="1">
      <alignment horizontal="right"/>
    </xf>
    <xf numFmtId="166" fontId="9" fillId="0" borderId="0" xfId="5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6" borderId="0" xfId="0" applyFill="1"/>
    <xf numFmtId="43" fontId="0" fillId="6" borderId="0" xfId="0" applyNumberFormat="1" applyFill="1"/>
    <xf numFmtId="43" fontId="0" fillId="6" borderId="0" xfId="1" applyFont="1" applyFill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/>
    <xf numFmtId="0" fontId="8" fillId="4" borderId="0" xfId="2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164" fontId="16" fillId="0" borderId="0" xfId="1" applyNumberFormat="1" applyFont="1" applyFill="1" applyBorder="1"/>
    <xf numFmtId="4" fontId="9" fillId="3" borderId="0" xfId="1" applyNumberFormat="1" applyFont="1" applyFill="1" applyBorder="1"/>
    <xf numFmtId="0" fontId="23" fillId="4" borderId="0" xfId="4" applyFont="1" applyFill="1" applyAlignment="1">
      <alignment horizontal="right"/>
    </xf>
    <xf numFmtId="0" fontId="24" fillId="4" borderId="0" xfId="4" applyFont="1" applyFill="1"/>
    <xf numFmtId="0" fontId="24" fillId="4" borderId="0" xfId="4" applyFont="1" applyFill="1" applyAlignment="1">
      <alignment horizontal="right"/>
    </xf>
    <xf numFmtId="0" fontId="24" fillId="4" borderId="0" xfId="4" applyFont="1" applyFill="1" applyAlignment="1">
      <alignment horizontal="center"/>
    </xf>
    <xf numFmtId="0" fontId="23" fillId="0" borderId="0" xfId="4" applyFont="1"/>
    <xf numFmtId="0" fontId="23" fillId="0" borderId="0" xfId="2" applyFont="1"/>
    <xf numFmtId="43" fontId="23" fillId="0" borderId="0" xfId="1" applyFont="1"/>
    <xf numFmtId="43" fontId="23" fillId="6" borderId="0" xfId="1" applyFont="1" applyFill="1"/>
    <xf numFmtId="0" fontId="23" fillId="6" borderId="0" xfId="4" applyFont="1" applyFill="1"/>
    <xf numFmtId="43" fontId="24" fillId="6" borderId="0" xfId="1" applyFont="1" applyFill="1"/>
    <xf numFmtId="0" fontId="4" fillId="0" borderId="0" xfId="10" applyFont="1" applyFill="1" applyBorder="1"/>
    <xf numFmtId="0" fontId="4" fillId="0" borderId="0" xfId="10" applyFont="1" applyFill="1" applyBorder="1" applyAlignment="1">
      <alignment horizontal="left"/>
    </xf>
    <xf numFmtId="0" fontId="8" fillId="0" borderId="0" xfId="11"/>
    <xf numFmtId="0" fontId="25" fillId="0" borderId="0" xfId="10" applyFont="1" applyFill="1" applyBorder="1" applyAlignment="1">
      <alignment horizontal="center"/>
    </xf>
    <xf numFmtId="0" fontId="27" fillId="0" borderId="0" xfId="10" applyFont="1" applyFill="1" applyBorder="1" applyAlignment="1">
      <alignment horizontal="left"/>
    </xf>
    <xf numFmtId="0" fontId="27" fillId="0" borderId="0" xfId="10" applyFont="1" applyFill="1" applyBorder="1" applyAlignment="1">
      <alignment horizontal="centerContinuous"/>
    </xf>
    <xf numFmtId="0" fontId="27" fillId="0" borderId="0" xfId="10" applyFont="1" applyFill="1" applyBorder="1"/>
    <xf numFmtId="0" fontId="27" fillId="0" borderId="0" xfId="10" applyFont="1" applyFill="1" applyBorder="1" applyAlignment="1">
      <alignment horizontal="right"/>
    </xf>
    <xf numFmtId="0" fontId="27" fillId="0" borderId="0" xfId="10" quotePrefix="1" applyFont="1" applyFill="1" applyBorder="1" applyAlignment="1">
      <alignment horizontal="right"/>
    </xf>
    <xf numFmtId="0" fontId="27" fillId="0" borderId="0" xfId="10" applyFont="1" applyFill="1" applyBorder="1" applyAlignment="1">
      <alignment horizontal="center"/>
    </xf>
    <xf numFmtId="0" fontId="27" fillId="0" borderId="0" xfId="10" quotePrefix="1" applyFont="1" applyFill="1" applyBorder="1" applyAlignment="1">
      <alignment horizontal="center"/>
    </xf>
    <xf numFmtId="164" fontId="4" fillId="0" borderId="0" xfId="12" applyNumberFormat="1" applyFont="1" applyFill="1" applyBorder="1" applyAlignment="1">
      <alignment horizontal="right"/>
    </xf>
    <xf numFmtId="0" fontId="4" fillId="0" borderId="0" xfId="10" applyFont="1" applyFill="1" applyBorder="1" applyAlignment="1">
      <alignment horizontal="center"/>
    </xf>
    <xf numFmtId="14" fontId="27" fillId="0" borderId="0" xfId="10" applyNumberFormat="1" applyFont="1" applyFill="1" applyBorder="1" applyAlignment="1">
      <alignment horizontal="center"/>
    </xf>
    <xf numFmtId="169" fontId="27" fillId="0" borderId="0" xfId="10" applyNumberFormat="1" applyFont="1" applyFill="1" applyBorder="1" applyAlignment="1">
      <alignment horizontal="center"/>
    </xf>
    <xf numFmtId="169" fontId="27" fillId="0" borderId="0" xfId="10" quotePrefix="1" applyNumberFormat="1" applyFont="1" applyFill="1" applyBorder="1" applyAlignment="1">
      <alignment horizontal="center"/>
    </xf>
    <xf numFmtId="0" fontId="4" fillId="0" borderId="0" xfId="10" applyFont="1" applyFill="1" applyBorder="1" applyAlignment="1">
      <alignment horizontal="right"/>
    </xf>
    <xf numFmtId="4" fontId="27" fillId="0" borderId="0" xfId="10" applyNumberFormat="1" applyFont="1" applyFill="1" applyBorder="1"/>
    <xf numFmtId="164" fontId="4" fillId="0" borderId="0" xfId="12" applyNumberFormat="1" applyFont="1" applyFill="1" applyBorder="1"/>
    <xf numFmtId="0" fontId="28" fillId="0" borderId="0" xfId="10" applyFont="1" applyFill="1" applyBorder="1" applyAlignment="1">
      <alignment horizontal="left"/>
    </xf>
    <xf numFmtId="4" fontId="28" fillId="0" borderId="0" xfId="10" applyNumberFormat="1" applyFont="1" applyFill="1" applyBorder="1"/>
    <xf numFmtId="0" fontId="29" fillId="0" borderId="0" xfId="10" applyFont="1" applyFill="1" applyBorder="1"/>
    <xf numFmtId="0" fontId="28" fillId="0" borderId="0" xfId="10" applyFont="1" applyFill="1" applyBorder="1"/>
    <xf numFmtId="164" fontId="27" fillId="0" borderId="0" xfId="12" applyNumberFormat="1" applyFont="1" applyFill="1" applyBorder="1"/>
    <xf numFmtId="43" fontId="27" fillId="0" borderId="0" xfId="12" applyNumberFormat="1" applyFont="1" applyFill="1" applyBorder="1"/>
    <xf numFmtId="164" fontId="27" fillId="0" borderId="0" xfId="10" applyNumberFormat="1" applyFont="1" applyFill="1" applyBorder="1"/>
    <xf numFmtId="3" fontId="27" fillId="0" borderId="0" xfId="10" quotePrefix="1" applyNumberFormat="1" applyFont="1" applyFill="1" applyBorder="1" applyAlignment="1">
      <alignment horizontal="right"/>
    </xf>
    <xf numFmtId="3" fontId="27" fillId="0" borderId="0" xfId="10" applyNumberFormat="1" applyFont="1" applyFill="1" applyBorder="1"/>
    <xf numFmtId="3" fontId="29" fillId="0" borderId="0" xfId="10" applyNumberFormat="1" applyFont="1" applyFill="1" applyBorder="1"/>
    <xf numFmtId="3" fontId="30" fillId="0" borderId="0" xfId="10" applyNumberFormat="1" applyFont="1" applyFill="1" applyBorder="1"/>
    <xf numFmtId="0" fontId="4" fillId="0" borderId="0" xfId="10" applyFont="1" applyFill="1" applyBorder="1" applyAlignment="1">
      <alignment horizontal="centerContinuous"/>
    </xf>
    <xf numFmtId="2" fontId="4" fillId="0" borderId="0" xfId="10" applyNumberFormat="1" applyFont="1" applyFill="1" applyBorder="1" applyAlignment="1">
      <alignment horizontal="right"/>
    </xf>
    <xf numFmtId="2" fontId="4" fillId="0" borderId="0" xfId="10" applyNumberFormat="1" applyFont="1" applyFill="1" applyBorder="1"/>
    <xf numFmtId="0" fontId="10" fillId="4" borderId="0" xfId="11" applyFont="1" applyFill="1"/>
    <xf numFmtId="0" fontId="10" fillId="4" borderId="0" xfId="11" applyFont="1" applyFill="1" applyAlignment="1">
      <alignment horizontal="center"/>
    </xf>
    <xf numFmtId="43" fontId="18" fillId="0" borderId="0" xfId="12" applyFont="1"/>
    <xf numFmtId="43" fontId="18" fillId="7" borderId="0" xfId="12" applyFont="1" applyFill="1"/>
    <xf numFmtId="0" fontId="8" fillId="7" borderId="0" xfId="11" applyFill="1"/>
    <xf numFmtId="43" fontId="21" fillId="7" borderId="0" xfId="12" applyFont="1" applyFill="1"/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167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wrapText="1"/>
    </xf>
    <xf numFmtId="165" fontId="4" fillId="0" borderId="0" xfId="0" quotePrefix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0" fontId="25" fillId="0" borderId="0" xfId="10" applyFont="1" applyFill="1" applyBorder="1" applyAlignment="1">
      <alignment horizontal="center"/>
    </xf>
    <xf numFmtId="0" fontId="26" fillId="0" borderId="0" xfId="10" applyFont="1" applyFill="1" applyBorder="1" applyAlignment="1">
      <alignment horizontal="center"/>
    </xf>
    <xf numFmtId="165" fontId="26" fillId="0" borderId="0" xfId="10" quotePrefix="1" applyNumberFormat="1" applyFont="1" applyFill="1" applyBorder="1" applyAlignment="1">
      <alignment horizontal="center"/>
    </xf>
  </cellXfs>
  <cellStyles count="16">
    <cellStyle name="Comma" xfId="1" builtinId="3"/>
    <cellStyle name="Comma 2" xfId="9"/>
    <cellStyle name="Comma 3" xfId="7"/>
    <cellStyle name="Comma 4" xfId="12"/>
    <cellStyle name="Comma 5" xfId="13"/>
    <cellStyle name="Normal" xfId="0" builtinId="0"/>
    <cellStyle name="Normal 2" xfId="8"/>
    <cellStyle name="Normal 3" xfId="6"/>
    <cellStyle name="Normal 4" xfId="11"/>
    <cellStyle name="Normal 5" xfId="14"/>
    <cellStyle name="Normal_2003-04 3rd Calculation FTE" xfId="2"/>
    <cellStyle name="Normal_EEC Official Summary Report 12-15-06" xfId="10"/>
    <cellStyle name="Normal_IMPACT" xfId="3"/>
    <cellStyle name="Normal_martha support" xfId="4"/>
    <cellStyle name="Percent" xfId="5" builtinId="5"/>
    <cellStyle name="Style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FTE Forecast 2005-06" adjustColumnWidth="0" connectionId="1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zoomScale="95" workbookViewId="0">
      <selection activeCell="A19" sqref="A19"/>
    </sheetView>
  </sheetViews>
  <sheetFormatPr defaultRowHeight="11.25"/>
  <cols>
    <col min="1" max="8" width="15.33203125" customWidth="1"/>
    <col min="9" max="9" width="3.1640625" customWidth="1"/>
  </cols>
  <sheetData>
    <row r="1" spans="1:9" ht="15">
      <c r="A1" s="175" t="s">
        <v>16</v>
      </c>
      <c r="B1" s="175"/>
      <c r="C1" s="175"/>
      <c r="D1" s="175"/>
      <c r="E1" s="175"/>
      <c r="F1" s="175"/>
      <c r="G1" s="175"/>
      <c r="H1" s="175"/>
      <c r="I1" s="175"/>
    </row>
    <row r="2" spans="1:9" ht="15">
      <c r="A2" s="1"/>
      <c r="B2" s="2"/>
      <c r="C2" s="2"/>
      <c r="D2" s="2"/>
      <c r="E2" s="2"/>
      <c r="F2" s="2"/>
      <c r="G2" s="2"/>
      <c r="H2" s="3"/>
      <c r="I2" s="3"/>
    </row>
    <row r="3" spans="1:9" ht="15">
      <c r="A3" s="175" t="s">
        <v>17</v>
      </c>
      <c r="B3" s="175"/>
      <c r="C3" s="175"/>
      <c r="D3" s="175"/>
      <c r="E3" s="175"/>
      <c r="F3" s="175"/>
      <c r="G3" s="175"/>
      <c r="H3" s="175"/>
      <c r="I3" s="175"/>
    </row>
    <row r="4" spans="1:9" ht="15">
      <c r="A4" s="1"/>
      <c r="B4" s="2"/>
      <c r="C4" s="2"/>
      <c r="D4" s="2"/>
      <c r="E4" s="2"/>
      <c r="F4" s="2"/>
      <c r="G4" s="2"/>
      <c r="H4" s="3"/>
      <c r="I4" s="3"/>
    </row>
    <row r="5" spans="1:9" ht="15">
      <c r="A5" s="175" t="s">
        <v>89</v>
      </c>
      <c r="B5" s="175"/>
      <c r="C5" s="175"/>
      <c r="D5" s="175"/>
      <c r="E5" s="175"/>
      <c r="F5" s="175"/>
      <c r="G5" s="175"/>
      <c r="H5" s="175"/>
      <c r="I5" s="175"/>
    </row>
    <row r="6" spans="1:9" ht="15">
      <c r="A6" s="9"/>
      <c r="B6" s="2"/>
      <c r="C6" s="2"/>
      <c r="D6" s="2"/>
      <c r="E6" s="2"/>
      <c r="F6" s="2"/>
      <c r="G6" s="2"/>
      <c r="H6" s="3"/>
      <c r="I6" s="3"/>
    </row>
    <row r="7" spans="1:9" ht="15">
      <c r="A7" s="175" t="s">
        <v>180</v>
      </c>
      <c r="B7" s="175"/>
      <c r="C7" s="175"/>
      <c r="D7" s="175"/>
      <c r="E7" s="175"/>
      <c r="F7" s="175"/>
      <c r="G7" s="175"/>
      <c r="H7" s="175"/>
      <c r="I7" s="175"/>
    </row>
    <row r="8" spans="1:9" ht="15">
      <c r="A8" s="1"/>
      <c r="B8" s="2"/>
      <c r="C8" s="2"/>
      <c r="D8" s="2"/>
      <c r="E8" s="2"/>
      <c r="F8" s="2"/>
      <c r="G8" s="2"/>
      <c r="H8" s="3"/>
      <c r="I8" s="3"/>
    </row>
    <row r="9" spans="1:9" ht="15">
      <c r="A9" s="1"/>
      <c r="B9" s="2"/>
      <c r="C9" s="2"/>
      <c r="D9" s="2"/>
      <c r="E9" s="2"/>
      <c r="F9" s="2"/>
      <c r="G9" s="2"/>
      <c r="H9" s="3"/>
      <c r="I9" s="3"/>
    </row>
    <row r="10" spans="1:9" ht="15">
      <c r="A10" s="1"/>
      <c r="B10" s="2"/>
      <c r="C10" s="2"/>
      <c r="D10" s="2"/>
      <c r="E10" s="2"/>
      <c r="F10" s="2"/>
      <c r="G10" s="2"/>
      <c r="H10" s="3"/>
      <c r="I10" s="3"/>
    </row>
    <row r="11" spans="1:9" ht="15">
      <c r="A11" s="175"/>
      <c r="B11" s="175"/>
      <c r="C11" s="175"/>
      <c r="D11" s="175"/>
      <c r="E11" s="175"/>
      <c r="F11" s="175"/>
      <c r="G11" s="175"/>
      <c r="H11" s="175"/>
      <c r="I11" s="175"/>
    </row>
    <row r="12" spans="1:9" ht="15">
      <c r="A12" s="174">
        <v>40158</v>
      </c>
      <c r="B12" s="174"/>
      <c r="C12" s="174"/>
      <c r="D12" s="174"/>
      <c r="E12" s="174"/>
      <c r="F12" s="174"/>
      <c r="G12" s="174"/>
      <c r="H12" s="174"/>
      <c r="I12" s="174"/>
    </row>
    <row r="13" spans="1:9" ht="15">
      <c r="A13" s="175"/>
      <c r="B13" s="175"/>
      <c r="C13" s="175"/>
      <c r="D13" s="175"/>
      <c r="E13" s="175"/>
      <c r="F13" s="175"/>
      <c r="G13" s="175"/>
      <c r="H13" s="175"/>
      <c r="I13" s="175"/>
    </row>
    <row r="14" spans="1:9" ht="15">
      <c r="A14" s="1"/>
      <c r="B14" s="2"/>
      <c r="C14" s="2"/>
      <c r="D14" s="2"/>
      <c r="E14" s="2"/>
      <c r="F14" s="2"/>
      <c r="G14" s="2"/>
      <c r="H14" s="3"/>
      <c r="I14" s="3"/>
    </row>
    <row r="15" spans="1:9" ht="15">
      <c r="A15" s="1"/>
      <c r="B15" s="2"/>
      <c r="C15" s="2"/>
      <c r="D15" s="2"/>
      <c r="E15" s="2"/>
      <c r="F15" s="2"/>
      <c r="G15" s="2"/>
      <c r="H15" s="3"/>
      <c r="I15" s="3"/>
    </row>
    <row r="16" spans="1:9" ht="15">
      <c r="A16" s="1"/>
      <c r="B16" s="2"/>
      <c r="C16" s="2"/>
      <c r="D16" s="2"/>
      <c r="E16" s="2"/>
      <c r="F16" s="2"/>
      <c r="G16" s="2"/>
      <c r="H16" s="3"/>
      <c r="I16" s="3"/>
    </row>
    <row r="17" spans="1:9" ht="15">
      <c r="A17" s="1"/>
      <c r="B17" s="2"/>
      <c r="C17" s="2"/>
      <c r="D17" s="2"/>
      <c r="E17" s="2"/>
      <c r="F17" s="2"/>
      <c r="G17" s="2"/>
      <c r="H17" s="3"/>
      <c r="I17" s="3"/>
    </row>
    <row r="18" spans="1:9" ht="15">
      <c r="A18" s="1"/>
      <c r="B18" s="2"/>
      <c r="C18" s="2"/>
      <c r="D18" s="2"/>
      <c r="E18" s="2"/>
      <c r="F18" s="2"/>
      <c r="G18" s="2"/>
      <c r="H18" s="3"/>
      <c r="I18" s="3"/>
    </row>
    <row r="19" spans="1:9" ht="15">
      <c r="A19" s="1"/>
      <c r="B19" s="2"/>
      <c r="C19" s="2"/>
      <c r="D19" s="2"/>
      <c r="E19" s="2"/>
      <c r="F19" s="2"/>
      <c r="G19" s="2"/>
      <c r="H19" s="3"/>
      <c r="I19" s="3"/>
    </row>
    <row r="20" spans="1:9" ht="15">
      <c r="A20" s="1"/>
      <c r="B20" s="2"/>
      <c r="C20" s="2"/>
      <c r="D20" s="2"/>
      <c r="E20" s="2"/>
      <c r="F20" s="2"/>
      <c r="G20" s="2"/>
      <c r="H20" s="3"/>
      <c r="I20" s="3"/>
    </row>
    <row r="21" spans="1:9" ht="15">
      <c r="A21" s="1"/>
      <c r="B21" s="2"/>
      <c r="C21" s="2"/>
      <c r="D21" s="2"/>
      <c r="E21" s="2"/>
      <c r="F21" s="2"/>
      <c r="G21" s="2"/>
      <c r="H21" s="3"/>
      <c r="I21" s="3"/>
    </row>
    <row r="22" spans="1:9" ht="15">
      <c r="A22" s="1"/>
      <c r="B22" s="2"/>
      <c r="C22" s="2"/>
      <c r="D22" s="2"/>
      <c r="E22" s="2"/>
      <c r="F22" s="2"/>
      <c r="G22" s="2"/>
      <c r="H22" s="3"/>
      <c r="I22" s="3"/>
    </row>
    <row r="23" spans="1:9" ht="15">
      <c r="A23" s="175" t="s">
        <v>314</v>
      </c>
      <c r="B23" s="175"/>
      <c r="C23" s="175"/>
      <c r="D23" s="175"/>
      <c r="E23" s="175"/>
      <c r="F23" s="175"/>
      <c r="G23" s="175"/>
      <c r="H23" s="175"/>
      <c r="I23" s="175"/>
    </row>
    <row r="24" spans="1:9" ht="15" customHeight="1">
      <c r="A24" s="176" t="s">
        <v>334</v>
      </c>
      <c r="B24" s="176"/>
      <c r="C24" s="176"/>
      <c r="D24" s="176"/>
      <c r="E24" s="176"/>
      <c r="F24" s="176"/>
      <c r="G24" s="176"/>
      <c r="H24" s="176"/>
      <c r="I24" s="176"/>
    </row>
    <row r="25" spans="1:9" ht="21.75" customHeight="1">
      <c r="A25" s="176"/>
      <c r="B25" s="176"/>
      <c r="C25" s="176"/>
      <c r="D25" s="176"/>
      <c r="E25" s="176"/>
      <c r="F25" s="176"/>
      <c r="G25" s="176"/>
      <c r="H25" s="176"/>
      <c r="I25" s="176"/>
    </row>
    <row r="26" spans="1:9" ht="15">
      <c r="A26" s="33"/>
      <c r="B26" s="33"/>
      <c r="C26" s="33"/>
      <c r="D26" s="33"/>
      <c r="E26" s="33"/>
      <c r="F26" s="33"/>
      <c r="G26" s="33"/>
      <c r="H26" s="33"/>
      <c r="I26" s="33"/>
    </row>
  </sheetData>
  <mergeCells count="9">
    <mergeCell ref="A12:I12"/>
    <mergeCell ref="A13:I13"/>
    <mergeCell ref="A23:I23"/>
    <mergeCell ref="A24:I25"/>
    <mergeCell ref="A1:I1"/>
    <mergeCell ref="A3:I3"/>
    <mergeCell ref="A5:I5"/>
    <mergeCell ref="A11:I11"/>
    <mergeCell ref="A7:I7"/>
  </mergeCells>
  <phoneticPr fontId="0" type="noConversion"/>
  <printOptions horizontalCentered="1" verticalCentered="1"/>
  <pageMargins left="0.23" right="0.5" top="1" bottom="1" header="0.5" footer="0.5"/>
  <pageSetup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80"/>
  <sheetViews>
    <sheetView tabSelected="1" workbookViewId="0">
      <selection activeCell="F2" sqref="F2"/>
    </sheetView>
  </sheetViews>
  <sheetFormatPr defaultRowHeight="11.25"/>
  <cols>
    <col min="1" max="1" width="5.1640625" bestFit="1" customWidth="1"/>
    <col min="2" max="2" width="14.5" bestFit="1" customWidth="1"/>
    <col min="3" max="9" width="11.5" bestFit="1" customWidth="1"/>
    <col min="10" max="10" width="10.5" bestFit="1" customWidth="1"/>
    <col min="11" max="11" width="9.83203125" bestFit="1" customWidth="1"/>
    <col min="12" max="12" width="10.5" bestFit="1" customWidth="1"/>
    <col min="13" max="13" width="15.5" bestFit="1" customWidth="1"/>
  </cols>
  <sheetData>
    <row r="1" spans="1:13" ht="15">
      <c r="A1" s="117" t="s">
        <v>335</v>
      </c>
    </row>
    <row r="4" spans="1:13" ht="15">
      <c r="A4" s="68" t="s">
        <v>188</v>
      </c>
      <c r="B4" s="68" t="s">
        <v>19</v>
      </c>
      <c r="C4" s="68" t="s">
        <v>190</v>
      </c>
      <c r="D4" s="68" t="s">
        <v>191</v>
      </c>
      <c r="E4" s="68" t="s">
        <v>192</v>
      </c>
      <c r="F4" s="68" t="s">
        <v>193</v>
      </c>
      <c r="G4" s="68" t="s">
        <v>194</v>
      </c>
      <c r="H4" s="68" t="s">
        <v>195</v>
      </c>
      <c r="I4" s="68" t="s">
        <v>196</v>
      </c>
      <c r="J4" s="68" t="s">
        <v>197</v>
      </c>
      <c r="K4" s="68" t="s">
        <v>198</v>
      </c>
      <c r="L4" s="68" t="s">
        <v>199</v>
      </c>
      <c r="M4" s="69" t="s">
        <v>7</v>
      </c>
    </row>
    <row r="5" spans="1:13" ht="15">
      <c r="A5" s="70">
        <v>1</v>
      </c>
      <c r="B5" s="70" t="s">
        <v>20</v>
      </c>
      <c r="C5" s="71">
        <v>6400.85</v>
      </c>
      <c r="D5" s="71">
        <v>6388.41</v>
      </c>
      <c r="E5" s="71">
        <v>6089.14</v>
      </c>
      <c r="F5" s="71">
        <v>1969.37</v>
      </c>
      <c r="G5" s="71">
        <v>3731.37</v>
      </c>
      <c r="H5" s="71">
        <v>1569.6</v>
      </c>
      <c r="I5" s="71">
        <v>300.57</v>
      </c>
      <c r="J5" s="71">
        <v>107.86</v>
      </c>
      <c r="K5" s="71">
        <v>20.46</v>
      </c>
      <c r="L5" s="71">
        <v>531.9</v>
      </c>
      <c r="M5" s="72">
        <f>SUM(C5:L5)</f>
        <v>27109.53</v>
      </c>
    </row>
    <row r="6" spans="1:13" ht="15">
      <c r="A6" s="70">
        <v>2</v>
      </c>
      <c r="B6" s="70" t="s">
        <v>21</v>
      </c>
      <c r="C6" s="71">
        <v>1530.53</v>
      </c>
      <c r="D6" s="71">
        <v>1636.59</v>
      </c>
      <c r="E6" s="71">
        <v>943.46</v>
      </c>
      <c r="F6" s="71">
        <v>233.1</v>
      </c>
      <c r="G6" s="71">
        <v>210.86</v>
      </c>
      <c r="H6" s="71">
        <v>162.02000000000001</v>
      </c>
      <c r="I6" s="71">
        <v>6.01</v>
      </c>
      <c r="J6" s="71">
        <v>15.18</v>
      </c>
      <c r="K6" s="71">
        <v>1.72</v>
      </c>
      <c r="L6" s="71">
        <v>252.32</v>
      </c>
      <c r="M6" s="72">
        <f t="shared" ref="M6:M69" si="0">SUM(C6:L6)</f>
        <v>4991.7900000000009</v>
      </c>
    </row>
    <row r="7" spans="1:13" ht="15">
      <c r="A7" s="70">
        <v>3</v>
      </c>
      <c r="B7" s="70" t="s">
        <v>22</v>
      </c>
      <c r="C7" s="71">
        <v>6527.39</v>
      </c>
      <c r="D7" s="71">
        <v>7647.77</v>
      </c>
      <c r="E7" s="71">
        <v>5454.99</v>
      </c>
      <c r="F7" s="71">
        <v>1350.61</v>
      </c>
      <c r="G7" s="71">
        <v>1862.16</v>
      </c>
      <c r="H7" s="71">
        <v>858.69</v>
      </c>
      <c r="I7" s="71">
        <v>328.96</v>
      </c>
      <c r="J7" s="71">
        <v>366.61</v>
      </c>
      <c r="K7" s="71">
        <v>100.57</v>
      </c>
      <c r="L7" s="71">
        <v>621.32000000000005</v>
      </c>
      <c r="M7" s="72">
        <f t="shared" si="0"/>
        <v>25119.07</v>
      </c>
    </row>
    <row r="8" spans="1:13" ht="15">
      <c r="A8" s="70">
        <v>4</v>
      </c>
      <c r="B8" s="70" t="s">
        <v>23</v>
      </c>
      <c r="C8" s="71">
        <v>828.43</v>
      </c>
      <c r="D8" s="71">
        <v>830.01</v>
      </c>
      <c r="E8" s="71">
        <v>515.70000000000005</v>
      </c>
      <c r="F8" s="71">
        <v>228.61</v>
      </c>
      <c r="G8" s="71">
        <v>362.53</v>
      </c>
      <c r="H8" s="71">
        <v>216.43</v>
      </c>
      <c r="I8" s="71">
        <v>1.75</v>
      </c>
      <c r="J8" s="71">
        <v>29.17</v>
      </c>
      <c r="K8" s="71">
        <v>1.84</v>
      </c>
      <c r="L8" s="71">
        <v>111.37</v>
      </c>
      <c r="M8" s="72">
        <f t="shared" si="0"/>
        <v>3125.8400000000006</v>
      </c>
    </row>
    <row r="9" spans="1:13" ht="15">
      <c r="A9" s="70">
        <v>5</v>
      </c>
      <c r="B9" s="70" t="s">
        <v>24</v>
      </c>
      <c r="C9" s="71">
        <v>16270.79</v>
      </c>
      <c r="D9" s="71">
        <v>19727.29</v>
      </c>
      <c r="E9" s="71">
        <v>15258.84</v>
      </c>
      <c r="F9" s="71">
        <v>4828.28</v>
      </c>
      <c r="G9" s="71">
        <v>6965.41</v>
      </c>
      <c r="H9" s="71">
        <v>4457.1400000000003</v>
      </c>
      <c r="I9" s="71">
        <v>1171.04</v>
      </c>
      <c r="J9" s="71">
        <v>709.57</v>
      </c>
      <c r="K9" s="71">
        <v>135.58000000000001</v>
      </c>
      <c r="L9" s="71">
        <v>1834.48</v>
      </c>
      <c r="M9" s="72">
        <f t="shared" si="0"/>
        <v>71358.42</v>
      </c>
    </row>
    <row r="10" spans="1:13" ht="15">
      <c r="A10" s="70">
        <v>6</v>
      </c>
      <c r="B10" s="70" t="s">
        <v>25</v>
      </c>
      <c r="C10" s="71">
        <v>54667.51</v>
      </c>
      <c r="D10" s="71">
        <v>74015.56</v>
      </c>
      <c r="E10" s="71">
        <v>56552.71</v>
      </c>
      <c r="F10" s="71">
        <v>11748.53</v>
      </c>
      <c r="G10" s="71">
        <v>18419.490000000002</v>
      </c>
      <c r="H10" s="71">
        <v>10593.78</v>
      </c>
      <c r="I10" s="71">
        <v>18673.57</v>
      </c>
      <c r="J10" s="71">
        <v>1905.17</v>
      </c>
      <c r="K10" s="71">
        <v>1073.74</v>
      </c>
      <c r="L10" s="71">
        <v>6899.29</v>
      </c>
      <c r="M10" s="72">
        <f t="shared" si="0"/>
        <v>254549.35</v>
      </c>
    </row>
    <row r="11" spans="1:13" ht="15">
      <c r="A11" s="70">
        <v>7</v>
      </c>
      <c r="B11" s="70" t="s">
        <v>26</v>
      </c>
      <c r="C11" s="71">
        <v>527.11</v>
      </c>
      <c r="D11" s="71">
        <v>619.77</v>
      </c>
      <c r="E11" s="71">
        <v>353.11</v>
      </c>
      <c r="F11" s="71">
        <v>198.21</v>
      </c>
      <c r="G11" s="71">
        <v>210.5</v>
      </c>
      <c r="H11" s="71">
        <v>135.91999999999999</v>
      </c>
      <c r="I11" s="71">
        <v>1.66</v>
      </c>
      <c r="J11" s="71">
        <v>27.17</v>
      </c>
      <c r="K11" s="71">
        <v>3.37</v>
      </c>
      <c r="L11" s="71">
        <v>85.15</v>
      </c>
      <c r="M11" s="72">
        <f t="shared" si="0"/>
        <v>2161.9700000000003</v>
      </c>
    </row>
    <row r="12" spans="1:13" ht="15">
      <c r="A12" s="70">
        <v>8</v>
      </c>
      <c r="B12" s="70" t="s">
        <v>27</v>
      </c>
      <c r="C12" s="71">
        <v>3470.62</v>
      </c>
      <c r="D12" s="71">
        <v>4862.97</v>
      </c>
      <c r="E12" s="71">
        <v>4071.42</v>
      </c>
      <c r="F12" s="71">
        <v>887.03</v>
      </c>
      <c r="G12" s="71">
        <v>1283.79</v>
      </c>
      <c r="H12" s="71">
        <v>1019.67</v>
      </c>
      <c r="I12" s="71">
        <v>121.68</v>
      </c>
      <c r="J12" s="71">
        <v>173.29</v>
      </c>
      <c r="K12" s="71">
        <v>19.21</v>
      </c>
      <c r="L12" s="71">
        <v>652.53</v>
      </c>
      <c r="M12" s="72">
        <f t="shared" si="0"/>
        <v>16562.210000000003</v>
      </c>
    </row>
    <row r="13" spans="1:13" ht="15">
      <c r="A13" s="70">
        <v>9</v>
      </c>
      <c r="B13" s="70" t="s">
        <v>28</v>
      </c>
      <c r="C13" s="71">
        <v>3704.15</v>
      </c>
      <c r="D13" s="71">
        <v>4690.8500000000004</v>
      </c>
      <c r="E13" s="71">
        <v>3625.61</v>
      </c>
      <c r="F13" s="71">
        <v>780.46</v>
      </c>
      <c r="G13" s="71">
        <v>1322.11</v>
      </c>
      <c r="H13" s="71">
        <v>705.94</v>
      </c>
      <c r="I13" s="71">
        <v>155.87</v>
      </c>
      <c r="J13" s="71">
        <v>154.30000000000001</v>
      </c>
      <c r="K13" s="71">
        <v>15.55</v>
      </c>
      <c r="L13" s="71">
        <v>621.29999999999995</v>
      </c>
      <c r="M13" s="72">
        <f t="shared" si="0"/>
        <v>15776.14</v>
      </c>
    </row>
    <row r="14" spans="1:13" ht="15">
      <c r="A14" s="70">
        <v>10</v>
      </c>
      <c r="B14" s="70" t="s">
        <v>29</v>
      </c>
      <c r="C14" s="71">
        <v>7628.63</v>
      </c>
      <c r="D14" s="71">
        <v>10315.49</v>
      </c>
      <c r="E14" s="71">
        <v>8396.8700000000008</v>
      </c>
      <c r="F14" s="71">
        <v>2795.84</v>
      </c>
      <c r="G14" s="71">
        <v>3402.74</v>
      </c>
      <c r="H14" s="71">
        <v>1797.11</v>
      </c>
      <c r="I14" s="71">
        <v>342.45</v>
      </c>
      <c r="J14" s="71">
        <v>228.48</v>
      </c>
      <c r="K14" s="71">
        <v>83.71</v>
      </c>
      <c r="L14" s="71">
        <v>910.16</v>
      </c>
      <c r="M14" s="72">
        <f t="shared" si="0"/>
        <v>35901.480000000003</v>
      </c>
    </row>
    <row r="15" spans="1:13" ht="15">
      <c r="A15" s="70">
        <v>11</v>
      </c>
      <c r="B15" s="70" t="s">
        <v>30</v>
      </c>
      <c r="C15" s="71">
        <v>8669.3799999999992</v>
      </c>
      <c r="D15" s="71">
        <v>10911.4</v>
      </c>
      <c r="E15" s="71">
        <v>8707.33</v>
      </c>
      <c r="F15" s="71">
        <v>2040.49</v>
      </c>
      <c r="G15" s="71">
        <v>3523.75</v>
      </c>
      <c r="H15" s="71">
        <v>2386.12</v>
      </c>
      <c r="I15" s="71">
        <v>4931</v>
      </c>
      <c r="J15" s="71">
        <v>231.42</v>
      </c>
      <c r="K15" s="71">
        <v>156.13</v>
      </c>
      <c r="L15" s="71">
        <v>533.4</v>
      </c>
      <c r="M15" s="72">
        <f t="shared" si="0"/>
        <v>42090.420000000006</v>
      </c>
    </row>
    <row r="16" spans="1:13" ht="15">
      <c r="A16" s="70">
        <v>12</v>
      </c>
      <c r="B16" s="70" t="s">
        <v>31</v>
      </c>
      <c r="C16" s="71">
        <v>2780.06</v>
      </c>
      <c r="D16" s="71">
        <v>3146.11</v>
      </c>
      <c r="E16" s="71">
        <v>1781.64</v>
      </c>
      <c r="F16" s="71">
        <v>692.76</v>
      </c>
      <c r="G16" s="71">
        <v>755.08</v>
      </c>
      <c r="H16" s="71">
        <v>432.53</v>
      </c>
      <c r="I16" s="71">
        <v>64.97</v>
      </c>
      <c r="J16" s="71">
        <v>37</v>
      </c>
      <c r="K16" s="71">
        <v>14.18</v>
      </c>
      <c r="L16" s="71">
        <v>303.24</v>
      </c>
      <c r="M16" s="72">
        <f t="shared" si="0"/>
        <v>10007.57</v>
      </c>
    </row>
    <row r="17" spans="1:13" ht="15">
      <c r="A17" s="70">
        <v>13</v>
      </c>
      <c r="B17" s="70" t="s">
        <v>200</v>
      </c>
      <c r="C17" s="71">
        <v>61122.82</v>
      </c>
      <c r="D17" s="71">
        <v>91454.14</v>
      </c>
      <c r="E17" s="71">
        <v>60266.73</v>
      </c>
      <c r="F17" s="71">
        <v>17993.12</v>
      </c>
      <c r="G17" s="71">
        <v>32907.22</v>
      </c>
      <c r="H17" s="71">
        <v>23228.83</v>
      </c>
      <c r="I17" s="71">
        <v>41727.199999999997</v>
      </c>
      <c r="J17" s="71">
        <v>2473.27</v>
      </c>
      <c r="K17" s="71">
        <v>358.12</v>
      </c>
      <c r="L17" s="71">
        <v>9711.51</v>
      </c>
      <c r="M17" s="72">
        <f t="shared" si="0"/>
        <v>341242.96000000008</v>
      </c>
    </row>
    <row r="18" spans="1:13" ht="15">
      <c r="A18" s="70">
        <v>14</v>
      </c>
      <c r="B18" s="70" t="s">
        <v>201</v>
      </c>
      <c r="C18" s="71">
        <v>1089.8900000000001</v>
      </c>
      <c r="D18" s="71">
        <v>1358.39</v>
      </c>
      <c r="E18" s="71">
        <v>945.2</v>
      </c>
      <c r="F18" s="71">
        <v>303.10000000000002</v>
      </c>
      <c r="G18" s="71">
        <v>314.38</v>
      </c>
      <c r="H18" s="71">
        <v>369.61</v>
      </c>
      <c r="I18" s="71">
        <v>464.74</v>
      </c>
      <c r="J18" s="71">
        <v>5.87</v>
      </c>
      <c r="K18" s="71">
        <v>2.4700000000000002</v>
      </c>
      <c r="L18" s="71">
        <v>172.84</v>
      </c>
      <c r="M18" s="72">
        <f t="shared" si="0"/>
        <v>5026.4900000000007</v>
      </c>
    </row>
    <row r="19" spans="1:13" ht="15">
      <c r="A19" s="70">
        <v>15</v>
      </c>
      <c r="B19" s="70" t="s">
        <v>33</v>
      </c>
      <c r="C19" s="71">
        <v>497.61</v>
      </c>
      <c r="D19" s="71">
        <v>567.09</v>
      </c>
      <c r="E19" s="71">
        <v>374.3</v>
      </c>
      <c r="F19" s="71">
        <v>290.52</v>
      </c>
      <c r="G19" s="71">
        <v>164.72</v>
      </c>
      <c r="H19" s="71">
        <v>108.6</v>
      </c>
      <c r="I19" s="71">
        <v>0</v>
      </c>
      <c r="J19" s="71">
        <v>19.100000000000001</v>
      </c>
      <c r="K19" s="71">
        <v>4.99</v>
      </c>
      <c r="L19" s="71">
        <v>54.42</v>
      </c>
      <c r="M19" s="72">
        <f t="shared" si="0"/>
        <v>2081.35</v>
      </c>
    </row>
    <row r="20" spans="1:13" ht="15">
      <c r="A20" s="70">
        <v>16</v>
      </c>
      <c r="B20" s="70" t="s">
        <v>34</v>
      </c>
      <c r="C20" s="71">
        <v>34671.15</v>
      </c>
      <c r="D20" s="71">
        <v>36619.39</v>
      </c>
      <c r="E20" s="71">
        <v>25193.23</v>
      </c>
      <c r="F20" s="71">
        <v>6000.48</v>
      </c>
      <c r="G20" s="71">
        <v>9469.26</v>
      </c>
      <c r="H20" s="71">
        <v>5500.61</v>
      </c>
      <c r="I20" s="71">
        <v>2896.65</v>
      </c>
      <c r="J20" s="71">
        <v>776.98</v>
      </c>
      <c r="K20" s="71">
        <v>358.52</v>
      </c>
      <c r="L20" s="71">
        <v>1943.81</v>
      </c>
      <c r="M20" s="72">
        <f t="shared" si="0"/>
        <v>123430.07999999999</v>
      </c>
    </row>
    <row r="21" spans="1:13" ht="15">
      <c r="A21" s="70">
        <v>17</v>
      </c>
      <c r="B21" s="70" t="s">
        <v>35</v>
      </c>
      <c r="C21" s="71">
        <v>10069.65</v>
      </c>
      <c r="D21" s="71">
        <v>11748.31</v>
      </c>
      <c r="E21" s="71">
        <v>7789.2</v>
      </c>
      <c r="F21" s="71">
        <v>2857.54</v>
      </c>
      <c r="G21" s="71">
        <v>3333.03</v>
      </c>
      <c r="H21" s="71">
        <v>2409.0100000000002</v>
      </c>
      <c r="I21" s="71">
        <v>282.14</v>
      </c>
      <c r="J21" s="71">
        <v>256.10000000000002</v>
      </c>
      <c r="K21" s="71">
        <v>173.73</v>
      </c>
      <c r="L21" s="71">
        <v>1155.99</v>
      </c>
      <c r="M21" s="72">
        <f t="shared" si="0"/>
        <v>40074.700000000004</v>
      </c>
    </row>
    <row r="22" spans="1:13" ht="15">
      <c r="A22" s="70">
        <v>18</v>
      </c>
      <c r="B22" s="70" t="s">
        <v>36</v>
      </c>
      <c r="C22" s="71">
        <v>3346.34</v>
      </c>
      <c r="D22" s="71">
        <v>4247.16</v>
      </c>
      <c r="E22" s="71">
        <v>2687.94</v>
      </c>
      <c r="F22" s="71">
        <v>528.47</v>
      </c>
      <c r="G22" s="71">
        <v>845.79</v>
      </c>
      <c r="H22" s="71">
        <v>627.67999999999995</v>
      </c>
      <c r="I22" s="71">
        <v>230.54</v>
      </c>
      <c r="J22" s="71">
        <v>59.36</v>
      </c>
      <c r="K22" s="71">
        <v>22.28</v>
      </c>
      <c r="L22" s="71">
        <v>470.55</v>
      </c>
      <c r="M22" s="72">
        <f t="shared" si="0"/>
        <v>13066.110000000002</v>
      </c>
    </row>
    <row r="23" spans="1:13" ht="15">
      <c r="A23" s="70">
        <v>19</v>
      </c>
      <c r="B23" s="70" t="s">
        <v>37</v>
      </c>
      <c r="C23" s="71">
        <v>345.24</v>
      </c>
      <c r="D23" s="71">
        <v>400.4</v>
      </c>
      <c r="E23" s="71">
        <v>185.33</v>
      </c>
      <c r="F23" s="71">
        <v>82.39</v>
      </c>
      <c r="G23" s="71">
        <v>94.96</v>
      </c>
      <c r="H23" s="71">
        <v>49.38</v>
      </c>
      <c r="I23" s="71">
        <v>2.14</v>
      </c>
      <c r="J23" s="71">
        <v>12.61</v>
      </c>
      <c r="K23" s="71">
        <v>1.1299999999999999</v>
      </c>
      <c r="L23" s="71">
        <v>45.83</v>
      </c>
      <c r="M23" s="72">
        <f t="shared" si="0"/>
        <v>1219.4100000000001</v>
      </c>
    </row>
    <row r="24" spans="1:13" ht="15">
      <c r="A24" s="70">
        <v>20</v>
      </c>
      <c r="B24" s="70" t="s">
        <v>38</v>
      </c>
      <c r="C24" s="71">
        <v>1738.4</v>
      </c>
      <c r="D24" s="71">
        <v>1830.93</v>
      </c>
      <c r="E24" s="71">
        <v>1009.88</v>
      </c>
      <c r="F24" s="71">
        <v>326.92</v>
      </c>
      <c r="G24" s="71">
        <v>320.92</v>
      </c>
      <c r="H24" s="71">
        <v>205.58</v>
      </c>
      <c r="I24" s="71">
        <v>299.05</v>
      </c>
      <c r="J24" s="71">
        <v>25.74</v>
      </c>
      <c r="K24" s="71">
        <v>12.56</v>
      </c>
      <c r="L24" s="71">
        <v>112.75</v>
      </c>
      <c r="M24" s="72">
        <f t="shared" si="0"/>
        <v>5882.7300000000005</v>
      </c>
    </row>
    <row r="25" spans="1:13" ht="15">
      <c r="A25" s="70">
        <v>21</v>
      </c>
      <c r="B25" s="70" t="s">
        <v>39</v>
      </c>
      <c r="C25" s="71">
        <v>576.02</v>
      </c>
      <c r="D25" s="71">
        <v>698.15</v>
      </c>
      <c r="E25" s="71">
        <v>368.56</v>
      </c>
      <c r="F25" s="71">
        <v>221.93</v>
      </c>
      <c r="G25" s="71">
        <v>319.36</v>
      </c>
      <c r="H25" s="71">
        <v>258.76</v>
      </c>
      <c r="I25" s="71">
        <v>29.49</v>
      </c>
      <c r="J25" s="71">
        <v>37.32</v>
      </c>
      <c r="K25" s="71">
        <v>10.119999999999999</v>
      </c>
      <c r="L25" s="71">
        <v>97.58</v>
      </c>
      <c r="M25" s="72">
        <f t="shared" si="0"/>
        <v>2617.2899999999995</v>
      </c>
    </row>
    <row r="26" spans="1:13" ht="15">
      <c r="A26" s="70">
        <v>22</v>
      </c>
      <c r="B26" s="70" t="s">
        <v>40</v>
      </c>
      <c r="C26" s="71">
        <v>444.68</v>
      </c>
      <c r="D26" s="71">
        <v>484.79</v>
      </c>
      <c r="E26" s="71">
        <v>174.71</v>
      </c>
      <c r="F26" s="71">
        <v>101.16</v>
      </c>
      <c r="G26" s="71">
        <v>85.65</v>
      </c>
      <c r="H26" s="71">
        <v>51.44</v>
      </c>
      <c r="I26" s="71">
        <v>53.38</v>
      </c>
      <c r="J26" s="71">
        <v>0</v>
      </c>
      <c r="K26" s="71">
        <v>0</v>
      </c>
      <c r="L26" s="71">
        <v>41.12</v>
      </c>
      <c r="M26" s="72">
        <f t="shared" si="0"/>
        <v>1436.9300000000003</v>
      </c>
    </row>
    <row r="27" spans="1:13" ht="15">
      <c r="A27" s="70">
        <v>23</v>
      </c>
      <c r="B27" s="70" t="s">
        <v>41</v>
      </c>
      <c r="C27" s="71">
        <v>444.48</v>
      </c>
      <c r="D27" s="71">
        <v>587.16999999999996</v>
      </c>
      <c r="E27" s="71">
        <v>417.48</v>
      </c>
      <c r="F27" s="71">
        <v>91.63</v>
      </c>
      <c r="G27" s="71">
        <v>198.43</v>
      </c>
      <c r="H27" s="71">
        <v>151.02000000000001</v>
      </c>
      <c r="I27" s="71">
        <v>0</v>
      </c>
      <c r="J27" s="71">
        <v>21.21</v>
      </c>
      <c r="K27" s="71">
        <v>6.63</v>
      </c>
      <c r="L27" s="71">
        <v>58.31</v>
      </c>
      <c r="M27" s="72">
        <f t="shared" si="0"/>
        <v>1976.3600000000004</v>
      </c>
    </row>
    <row r="28" spans="1:13" ht="15">
      <c r="A28" s="70">
        <v>24</v>
      </c>
      <c r="B28" s="70" t="s">
        <v>42</v>
      </c>
      <c r="C28" s="71">
        <v>491.53</v>
      </c>
      <c r="D28" s="71">
        <v>534.89</v>
      </c>
      <c r="E28" s="71">
        <v>317.13</v>
      </c>
      <c r="F28" s="71">
        <v>106.5</v>
      </c>
      <c r="G28" s="71">
        <v>71.430000000000007</v>
      </c>
      <c r="H28" s="71">
        <v>44.08</v>
      </c>
      <c r="I28" s="71">
        <v>62.31</v>
      </c>
      <c r="J28" s="71">
        <v>22.43</v>
      </c>
      <c r="K28" s="71">
        <v>9.3000000000000007</v>
      </c>
      <c r="L28" s="71">
        <v>57.25</v>
      </c>
      <c r="M28" s="72">
        <f t="shared" si="0"/>
        <v>1716.8500000000001</v>
      </c>
    </row>
    <row r="29" spans="1:13" ht="15">
      <c r="A29" s="70">
        <v>25</v>
      </c>
      <c r="B29" s="70" t="s">
        <v>43</v>
      </c>
      <c r="C29" s="71">
        <v>1376.9</v>
      </c>
      <c r="D29" s="71">
        <v>1556.34</v>
      </c>
      <c r="E29" s="71">
        <v>835.83</v>
      </c>
      <c r="F29" s="71">
        <v>241.86</v>
      </c>
      <c r="G29" s="71">
        <v>351.19</v>
      </c>
      <c r="H29" s="71">
        <v>261.77</v>
      </c>
      <c r="I29" s="71">
        <v>274.83999999999997</v>
      </c>
      <c r="J29" s="71">
        <v>18.29</v>
      </c>
      <c r="K29" s="71">
        <v>1.52</v>
      </c>
      <c r="L29" s="71">
        <v>121.35</v>
      </c>
      <c r="M29" s="72">
        <f t="shared" si="0"/>
        <v>5039.8900000000003</v>
      </c>
    </row>
    <row r="30" spans="1:13" ht="15">
      <c r="A30" s="70">
        <v>26</v>
      </c>
      <c r="B30" s="70" t="s">
        <v>44</v>
      </c>
      <c r="C30" s="71">
        <v>1567.58</v>
      </c>
      <c r="D30" s="71">
        <v>1977.03</v>
      </c>
      <c r="E30" s="71">
        <v>1374.73</v>
      </c>
      <c r="F30" s="71">
        <v>382.18</v>
      </c>
      <c r="G30" s="71">
        <v>482.97</v>
      </c>
      <c r="H30" s="71">
        <v>300.14999999999998</v>
      </c>
      <c r="I30" s="71">
        <v>405.47</v>
      </c>
      <c r="J30" s="71">
        <v>18.21</v>
      </c>
      <c r="K30" s="71">
        <v>7.11</v>
      </c>
      <c r="L30" s="71">
        <v>332.91</v>
      </c>
      <c r="M30" s="72">
        <f t="shared" si="0"/>
        <v>6848.34</v>
      </c>
    </row>
    <row r="31" spans="1:13" ht="15">
      <c r="A31" s="70">
        <v>27</v>
      </c>
      <c r="B31" s="70" t="s">
        <v>45</v>
      </c>
      <c r="C31" s="71">
        <v>5654.13</v>
      </c>
      <c r="D31" s="71">
        <v>7197.1</v>
      </c>
      <c r="E31" s="71">
        <v>4772.05</v>
      </c>
      <c r="F31" s="71">
        <v>1071.44</v>
      </c>
      <c r="G31" s="71">
        <v>1463.48</v>
      </c>
      <c r="H31" s="71">
        <v>1063.48</v>
      </c>
      <c r="I31" s="71">
        <v>479.1</v>
      </c>
      <c r="J31" s="71">
        <v>120.11</v>
      </c>
      <c r="K31" s="71">
        <v>40.03</v>
      </c>
      <c r="L31" s="71">
        <v>895.89</v>
      </c>
      <c r="M31" s="72">
        <f t="shared" si="0"/>
        <v>22756.809999999994</v>
      </c>
    </row>
    <row r="32" spans="1:13" ht="15">
      <c r="A32" s="70">
        <v>28</v>
      </c>
      <c r="B32" s="70" t="s">
        <v>46</v>
      </c>
      <c r="C32" s="71">
        <v>3123.77</v>
      </c>
      <c r="D32" s="71">
        <v>3724.33</v>
      </c>
      <c r="E32" s="71">
        <v>2414.5300000000002</v>
      </c>
      <c r="F32" s="71">
        <v>482.08</v>
      </c>
      <c r="G32" s="71">
        <v>815.43</v>
      </c>
      <c r="H32" s="71">
        <v>557.1</v>
      </c>
      <c r="I32" s="71">
        <v>491.13</v>
      </c>
      <c r="J32" s="71">
        <v>91.09</v>
      </c>
      <c r="K32" s="71">
        <v>28.41</v>
      </c>
      <c r="L32" s="71">
        <v>326.89999999999998</v>
      </c>
      <c r="M32" s="72">
        <f t="shared" si="0"/>
        <v>12054.77</v>
      </c>
    </row>
    <row r="33" spans="1:13" ht="15">
      <c r="A33" s="70">
        <v>29</v>
      </c>
      <c r="B33" s="70" t="s">
        <v>47</v>
      </c>
      <c r="C33" s="71">
        <v>40609.519999999997</v>
      </c>
      <c r="D33" s="71">
        <v>53018.04</v>
      </c>
      <c r="E33" s="71">
        <v>38754.480000000003</v>
      </c>
      <c r="F33" s="71">
        <v>12123.4</v>
      </c>
      <c r="G33" s="71">
        <v>16508.330000000002</v>
      </c>
      <c r="H33" s="71">
        <v>6725.1</v>
      </c>
      <c r="I33" s="71">
        <v>15528.7</v>
      </c>
      <c r="J33" s="71">
        <v>1238.71</v>
      </c>
      <c r="K33" s="71">
        <v>280.58</v>
      </c>
      <c r="L33" s="71">
        <v>6070.35</v>
      </c>
      <c r="M33" s="72">
        <f t="shared" si="0"/>
        <v>190857.21000000002</v>
      </c>
    </row>
    <row r="34" spans="1:13" ht="15">
      <c r="A34" s="70">
        <v>30</v>
      </c>
      <c r="B34" s="70" t="s">
        <v>48</v>
      </c>
      <c r="C34" s="71">
        <v>883.53</v>
      </c>
      <c r="D34" s="71">
        <v>1051.48</v>
      </c>
      <c r="E34" s="71">
        <v>718.67</v>
      </c>
      <c r="F34" s="71">
        <v>202.52</v>
      </c>
      <c r="G34" s="71">
        <v>180.03</v>
      </c>
      <c r="H34" s="71">
        <v>120.46</v>
      </c>
      <c r="I34" s="71">
        <v>0.82</v>
      </c>
      <c r="J34" s="71">
        <v>8.4600000000000009</v>
      </c>
      <c r="K34" s="71">
        <v>0.52</v>
      </c>
      <c r="L34" s="71">
        <v>120.97</v>
      </c>
      <c r="M34" s="72">
        <f t="shared" si="0"/>
        <v>3287.46</v>
      </c>
    </row>
    <row r="35" spans="1:13" ht="15">
      <c r="A35" s="70">
        <v>31</v>
      </c>
      <c r="B35" s="70" t="s">
        <v>49</v>
      </c>
      <c r="C35" s="71">
        <v>4076.62</v>
      </c>
      <c r="D35" s="71">
        <v>5194.58</v>
      </c>
      <c r="E35" s="71">
        <v>3642.44</v>
      </c>
      <c r="F35" s="71">
        <v>722.98</v>
      </c>
      <c r="G35" s="71">
        <v>1290.6400000000001</v>
      </c>
      <c r="H35" s="71">
        <v>1032.3499999999999</v>
      </c>
      <c r="I35" s="71">
        <v>855.91</v>
      </c>
      <c r="J35" s="71">
        <v>112.8</v>
      </c>
      <c r="K35" s="71">
        <v>37.03</v>
      </c>
      <c r="L35" s="71">
        <v>546.62</v>
      </c>
      <c r="M35" s="72">
        <f t="shared" si="0"/>
        <v>17511.969999999998</v>
      </c>
    </row>
    <row r="36" spans="1:13" ht="15">
      <c r="A36" s="70">
        <v>32</v>
      </c>
      <c r="B36" s="70" t="s">
        <v>50</v>
      </c>
      <c r="C36" s="71">
        <v>1883.45</v>
      </c>
      <c r="D36" s="71">
        <v>2161.88</v>
      </c>
      <c r="E36" s="71">
        <v>1382.04</v>
      </c>
      <c r="F36" s="71">
        <v>439.37</v>
      </c>
      <c r="G36" s="71">
        <v>433.71</v>
      </c>
      <c r="H36" s="71">
        <v>243.87</v>
      </c>
      <c r="I36" s="71">
        <v>37.82</v>
      </c>
      <c r="J36" s="71">
        <v>113.8</v>
      </c>
      <c r="K36" s="71">
        <v>12.19</v>
      </c>
      <c r="L36" s="71">
        <v>346.25</v>
      </c>
      <c r="M36" s="72">
        <f t="shared" si="0"/>
        <v>7054.3799999999992</v>
      </c>
    </row>
    <row r="37" spans="1:13" ht="15">
      <c r="A37" s="70">
        <v>33</v>
      </c>
      <c r="B37" s="70" t="s">
        <v>51</v>
      </c>
      <c r="C37" s="71">
        <v>307.51</v>
      </c>
      <c r="D37" s="71">
        <v>361.43</v>
      </c>
      <c r="E37" s="71">
        <v>182.57</v>
      </c>
      <c r="F37" s="71">
        <v>122.23</v>
      </c>
      <c r="G37" s="71">
        <v>83.19</v>
      </c>
      <c r="H37" s="71">
        <v>70.260000000000005</v>
      </c>
      <c r="I37" s="71">
        <v>2.91</v>
      </c>
      <c r="J37" s="71">
        <v>0</v>
      </c>
      <c r="K37" s="71">
        <v>1.6</v>
      </c>
      <c r="L37" s="71">
        <v>30.73</v>
      </c>
      <c r="M37" s="72">
        <f t="shared" si="0"/>
        <v>1162.43</v>
      </c>
    </row>
    <row r="38" spans="1:13" ht="15">
      <c r="A38" s="70">
        <v>34</v>
      </c>
      <c r="B38" s="70" t="s">
        <v>52</v>
      </c>
      <c r="C38" s="71">
        <v>299.52999999999997</v>
      </c>
      <c r="D38" s="71">
        <v>361.59</v>
      </c>
      <c r="E38" s="71">
        <v>203.07</v>
      </c>
      <c r="F38" s="71">
        <v>83.1</v>
      </c>
      <c r="G38" s="71">
        <v>70.38</v>
      </c>
      <c r="H38" s="71">
        <v>36.299999999999997</v>
      </c>
      <c r="I38" s="71">
        <v>39.520000000000003</v>
      </c>
      <c r="J38" s="71">
        <v>2</v>
      </c>
      <c r="K38" s="71">
        <v>0</v>
      </c>
      <c r="L38" s="71">
        <v>33.1</v>
      </c>
      <c r="M38" s="72">
        <f t="shared" si="0"/>
        <v>1128.5899999999997</v>
      </c>
    </row>
    <row r="39" spans="1:13" ht="15">
      <c r="A39" s="70">
        <v>35</v>
      </c>
      <c r="B39" s="70" t="s">
        <v>53</v>
      </c>
      <c r="C39" s="71">
        <v>10622.03</v>
      </c>
      <c r="D39" s="71">
        <v>12617.47</v>
      </c>
      <c r="E39" s="71">
        <v>8196.14</v>
      </c>
      <c r="F39" s="71">
        <v>1683.64</v>
      </c>
      <c r="G39" s="71">
        <v>2496.58</v>
      </c>
      <c r="H39" s="71">
        <v>1761.43</v>
      </c>
      <c r="I39" s="71">
        <v>1218.71</v>
      </c>
      <c r="J39" s="71">
        <v>236.72</v>
      </c>
      <c r="K39" s="71">
        <v>44.96</v>
      </c>
      <c r="L39" s="71">
        <v>1572.33</v>
      </c>
      <c r="M39" s="72">
        <f t="shared" si="0"/>
        <v>40450.01</v>
      </c>
    </row>
    <row r="40" spans="1:13" ht="15">
      <c r="A40" s="70">
        <v>36</v>
      </c>
      <c r="B40" s="70" t="s">
        <v>54</v>
      </c>
      <c r="C40" s="71">
        <v>19048.13</v>
      </c>
      <c r="D40" s="71">
        <v>21938.799999999999</v>
      </c>
      <c r="E40" s="71">
        <v>14612.4</v>
      </c>
      <c r="F40" s="71">
        <v>4538.2299999999996</v>
      </c>
      <c r="G40" s="71">
        <v>6944.28</v>
      </c>
      <c r="H40" s="71">
        <v>4815.43</v>
      </c>
      <c r="I40" s="71">
        <v>4215.1099999999997</v>
      </c>
      <c r="J40" s="71">
        <v>673.82</v>
      </c>
      <c r="K40" s="71">
        <v>154.85</v>
      </c>
      <c r="L40" s="71">
        <v>2354.6</v>
      </c>
      <c r="M40" s="72">
        <f t="shared" si="0"/>
        <v>79295.650000000009</v>
      </c>
    </row>
    <row r="41" spans="1:13" ht="15">
      <c r="A41" s="70">
        <v>37</v>
      </c>
      <c r="B41" s="70" t="s">
        <v>55</v>
      </c>
      <c r="C41" s="71">
        <v>8291.16</v>
      </c>
      <c r="D41" s="71">
        <v>9711.3799999999992</v>
      </c>
      <c r="E41" s="71">
        <v>6817.13</v>
      </c>
      <c r="F41" s="71">
        <v>2543.11</v>
      </c>
      <c r="G41" s="71">
        <v>2390.77</v>
      </c>
      <c r="H41" s="71">
        <v>1497.69</v>
      </c>
      <c r="I41" s="71">
        <v>325.63</v>
      </c>
      <c r="J41" s="71">
        <v>326.83999999999997</v>
      </c>
      <c r="K41" s="71">
        <v>71.72</v>
      </c>
      <c r="L41" s="71">
        <v>574</v>
      </c>
      <c r="M41" s="72">
        <f t="shared" si="0"/>
        <v>32549.430000000004</v>
      </c>
    </row>
    <row r="42" spans="1:13" ht="15">
      <c r="A42" s="70">
        <v>38</v>
      </c>
      <c r="B42" s="70" t="s">
        <v>56</v>
      </c>
      <c r="C42" s="71">
        <v>1343.89</v>
      </c>
      <c r="D42" s="71">
        <v>1523.18</v>
      </c>
      <c r="E42" s="71">
        <v>978.89</v>
      </c>
      <c r="F42" s="71">
        <v>491.1</v>
      </c>
      <c r="G42" s="71">
        <v>739.83</v>
      </c>
      <c r="H42" s="71">
        <v>476.99</v>
      </c>
      <c r="I42" s="71">
        <v>96.14</v>
      </c>
      <c r="J42" s="71">
        <v>18.53</v>
      </c>
      <c r="K42" s="71">
        <v>3.44</v>
      </c>
      <c r="L42" s="71">
        <v>172.73</v>
      </c>
      <c r="M42" s="72">
        <f t="shared" si="0"/>
        <v>5844.7199999999993</v>
      </c>
    </row>
    <row r="43" spans="1:13" ht="15">
      <c r="A43" s="70">
        <v>39</v>
      </c>
      <c r="B43" s="70" t="s">
        <v>57</v>
      </c>
      <c r="C43" s="71">
        <v>398.07</v>
      </c>
      <c r="D43" s="71">
        <v>423.76</v>
      </c>
      <c r="E43" s="71">
        <v>259.89999999999998</v>
      </c>
      <c r="F43" s="71">
        <v>79.78</v>
      </c>
      <c r="G43" s="71">
        <v>101.68</v>
      </c>
      <c r="H43" s="71">
        <v>107.99</v>
      </c>
      <c r="I43" s="71">
        <v>0.57999999999999996</v>
      </c>
      <c r="J43" s="71">
        <v>15.95</v>
      </c>
      <c r="K43" s="71">
        <v>2.06</v>
      </c>
      <c r="L43" s="71">
        <v>63.61</v>
      </c>
      <c r="M43" s="72">
        <f t="shared" si="0"/>
        <v>1453.3799999999999</v>
      </c>
    </row>
    <row r="44" spans="1:13" ht="15">
      <c r="A44" s="70">
        <v>40</v>
      </c>
      <c r="B44" s="70" t="s">
        <v>58</v>
      </c>
      <c r="C44" s="71">
        <v>626</v>
      </c>
      <c r="D44" s="71">
        <v>766.9</v>
      </c>
      <c r="E44" s="71">
        <v>509.14</v>
      </c>
      <c r="F44" s="71">
        <v>242.66</v>
      </c>
      <c r="G44" s="71">
        <v>220.63</v>
      </c>
      <c r="H44" s="71">
        <v>231.56</v>
      </c>
      <c r="I44" s="71">
        <v>2.8</v>
      </c>
      <c r="J44" s="71">
        <v>0</v>
      </c>
      <c r="K44" s="71">
        <v>0.12</v>
      </c>
      <c r="L44" s="71">
        <v>105.33</v>
      </c>
      <c r="M44" s="72">
        <f t="shared" si="0"/>
        <v>2705.14</v>
      </c>
    </row>
    <row r="45" spans="1:13" ht="15">
      <c r="A45" s="70">
        <v>41</v>
      </c>
      <c r="B45" s="70" t="s">
        <v>59</v>
      </c>
      <c r="C45" s="71">
        <v>9027.8799999999992</v>
      </c>
      <c r="D45" s="71">
        <v>11625.23</v>
      </c>
      <c r="E45" s="71">
        <v>8171.38</v>
      </c>
      <c r="F45" s="71">
        <v>2786.76</v>
      </c>
      <c r="G45" s="71">
        <v>4004.21</v>
      </c>
      <c r="H45" s="71">
        <v>2518.91</v>
      </c>
      <c r="I45" s="71">
        <v>3018.16</v>
      </c>
      <c r="J45" s="71">
        <v>364.91</v>
      </c>
      <c r="K45" s="71">
        <v>52.61</v>
      </c>
      <c r="L45" s="71">
        <v>704.85</v>
      </c>
      <c r="M45" s="72">
        <f t="shared" si="0"/>
        <v>42274.9</v>
      </c>
    </row>
    <row r="46" spans="1:13" ht="15">
      <c r="A46" s="70">
        <v>42</v>
      </c>
      <c r="B46" s="70" t="s">
        <v>60</v>
      </c>
      <c r="C46" s="71">
        <v>9795.52</v>
      </c>
      <c r="D46" s="71">
        <v>12471.51</v>
      </c>
      <c r="E46" s="71">
        <v>8342.52</v>
      </c>
      <c r="F46" s="71">
        <v>2283.36</v>
      </c>
      <c r="G46" s="71">
        <v>3326.8</v>
      </c>
      <c r="H46" s="71">
        <v>2270.17</v>
      </c>
      <c r="I46" s="71">
        <v>1218.75</v>
      </c>
      <c r="J46" s="71">
        <v>272.85000000000002</v>
      </c>
      <c r="K46" s="71">
        <v>28.07</v>
      </c>
      <c r="L46" s="71">
        <v>1583.7</v>
      </c>
      <c r="M46" s="72">
        <f t="shared" si="0"/>
        <v>41593.249999999993</v>
      </c>
    </row>
    <row r="47" spans="1:13" ht="15">
      <c r="A47" s="70">
        <v>43</v>
      </c>
      <c r="B47" s="70" t="s">
        <v>61</v>
      </c>
      <c r="C47" s="71">
        <v>3288.34</v>
      </c>
      <c r="D47" s="71">
        <v>4776.8100000000004</v>
      </c>
      <c r="E47" s="71">
        <v>4132.04</v>
      </c>
      <c r="F47" s="71">
        <v>988.96</v>
      </c>
      <c r="G47" s="71">
        <v>1503.27</v>
      </c>
      <c r="H47" s="71">
        <v>709.77</v>
      </c>
      <c r="I47" s="71">
        <v>1303.07</v>
      </c>
      <c r="J47" s="71">
        <v>127.18</v>
      </c>
      <c r="K47" s="71">
        <v>102.94</v>
      </c>
      <c r="L47" s="71">
        <v>636.29999999999995</v>
      </c>
      <c r="M47" s="72">
        <f t="shared" si="0"/>
        <v>17568.68</v>
      </c>
    </row>
    <row r="48" spans="1:13" ht="15">
      <c r="A48" s="70">
        <v>44</v>
      </c>
      <c r="B48" s="70" t="s">
        <v>62</v>
      </c>
      <c r="C48" s="71">
        <v>1774.68</v>
      </c>
      <c r="D48" s="71">
        <v>2124.48</v>
      </c>
      <c r="E48" s="71">
        <v>1610.72</v>
      </c>
      <c r="F48" s="71">
        <v>420.84</v>
      </c>
      <c r="G48" s="71">
        <v>741.45</v>
      </c>
      <c r="H48" s="71">
        <v>559.39</v>
      </c>
      <c r="I48" s="71">
        <v>434</v>
      </c>
      <c r="J48" s="71">
        <v>46.8</v>
      </c>
      <c r="K48" s="71">
        <v>7.86</v>
      </c>
      <c r="L48" s="71">
        <v>187.97</v>
      </c>
      <c r="M48" s="72">
        <f t="shared" si="0"/>
        <v>7908.1900000000005</v>
      </c>
    </row>
    <row r="49" spans="1:13" ht="15">
      <c r="A49" s="70">
        <v>45</v>
      </c>
      <c r="B49" s="70" t="s">
        <v>63</v>
      </c>
      <c r="C49" s="71">
        <v>2753.22</v>
      </c>
      <c r="D49" s="71">
        <v>3627.03</v>
      </c>
      <c r="E49" s="71">
        <v>2445.5</v>
      </c>
      <c r="F49" s="71">
        <v>621.09</v>
      </c>
      <c r="G49" s="71">
        <v>725.29</v>
      </c>
      <c r="H49" s="71">
        <v>493.92</v>
      </c>
      <c r="I49" s="71">
        <v>50.63</v>
      </c>
      <c r="J49" s="71">
        <v>36.36</v>
      </c>
      <c r="K49" s="71">
        <v>19.11</v>
      </c>
      <c r="L49" s="71">
        <v>386.57</v>
      </c>
      <c r="M49" s="72">
        <f t="shared" si="0"/>
        <v>11158.720000000001</v>
      </c>
    </row>
    <row r="50" spans="1:13" ht="15">
      <c r="A50" s="70">
        <v>46</v>
      </c>
      <c r="B50" s="70" t="s">
        <v>64</v>
      </c>
      <c r="C50" s="71">
        <v>7017.54</v>
      </c>
      <c r="D50" s="71">
        <v>8397.2199999999993</v>
      </c>
      <c r="E50" s="71">
        <v>6526.74</v>
      </c>
      <c r="F50" s="71">
        <v>1454.04</v>
      </c>
      <c r="G50" s="71">
        <v>2196.48</v>
      </c>
      <c r="H50" s="71">
        <v>1487.48</v>
      </c>
      <c r="I50" s="71">
        <v>478.6</v>
      </c>
      <c r="J50" s="71">
        <v>165.39</v>
      </c>
      <c r="K50" s="71">
        <v>81.77</v>
      </c>
      <c r="L50" s="71">
        <v>851.01</v>
      </c>
      <c r="M50" s="72">
        <f t="shared" si="0"/>
        <v>28656.269999999997</v>
      </c>
    </row>
    <row r="51" spans="1:13" ht="15">
      <c r="A51" s="70">
        <v>47</v>
      </c>
      <c r="B51" s="70" t="s">
        <v>65</v>
      </c>
      <c r="C51" s="71">
        <v>1412.54</v>
      </c>
      <c r="D51" s="71">
        <v>1869.96</v>
      </c>
      <c r="E51" s="71">
        <v>1264.99</v>
      </c>
      <c r="F51" s="71">
        <v>399.93</v>
      </c>
      <c r="G51" s="71">
        <v>685.6</v>
      </c>
      <c r="H51" s="71">
        <v>521.6</v>
      </c>
      <c r="I51" s="71">
        <v>489.24</v>
      </c>
      <c r="J51" s="71">
        <v>22.22</v>
      </c>
      <c r="K51" s="71">
        <v>6.06</v>
      </c>
      <c r="L51" s="71">
        <v>217.62</v>
      </c>
      <c r="M51" s="72">
        <f t="shared" si="0"/>
        <v>6889.7600000000011</v>
      </c>
    </row>
    <row r="52" spans="1:13" ht="15">
      <c r="A52" s="70">
        <v>48</v>
      </c>
      <c r="B52" s="70" t="s">
        <v>66</v>
      </c>
      <c r="C52" s="71">
        <v>35532.660000000003</v>
      </c>
      <c r="D52" s="71">
        <v>44307.95</v>
      </c>
      <c r="E52" s="71">
        <v>33677.129999999997</v>
      </c>
      <c r="F52" s="71">
        <v>6397.44</v>
      </c>
      <c r="G52" s="71">
        <v>13763.94</v>
      </c>
      <c r="H52" s="71">
        <v>9470.85</v>
      </c>
      <c r="I52" s="71">
        <v>20360.39</v>
      </c>
      <c r="J52" s="71">
        <v>1940.94</v>
      </c>
      <c r="K52" s="71">
        <v>532.42999999999995</v>
      </c>
      <c r="L52" s="71">
        <v>3863.88</v>
      </c>
      <c r="M52" s="72">
        <f t="shared" si="0"/>
        <v>169847.61</v>
      </c>
    </row>
    <row r="53" spans="1:13" ht="15">
      <c r="A53" s="70">
        <v>49</v>
      </c>
      <c r="B53" s="70" t="s">
        <v>67</v>
      </c>
      <c r="C53" s="71">
        <v>9670.86</v>
      </c>
      <c r="D53" s="71">
        <v>14966.08</v>
      </c>
      <c r="E53" s="71">
        <v>11090.63</v>
      </c>
      <c r="F53" s="71">
        <v>1983.54</v>
      </c>
      <c r="G53" s="71">
        <v>3085.16</v>
      </c>
      <c r="H53" s="71">
        <v>2044.57</v>
      </c>
      <c r="I53" s="71">
        <v>6651.02</v>
      </c>
      <c r="J53" s="71">
        <v>408.1</v>
      </c>
      <c r="K53" s="71">
        <v>92.72</v>
      </c>
      <c r="L53" s="71">
        <v>1179</v>
      </c>
      <c r="M53" s="72">
        <f t="shared" si="0"/>
        <v>51171.68</v>
      </c>
    </row>
    <row r="54" spans="1:13" ht="15">
      <c r="A54" s="70">
        <v>50</v>
      </c>
      <c r="B54" s="70" t="s">
        <v>68</v>
      </c>
      <c r="C54" s="71">
        <v>34059.5</v>
      </c>
      <c r="D54" s="71">
        <v>45644.05</v>
      </c>
      <c r="E54" s="71">
        <v>38277.82</v>
      </c>
      <c r="F54" s="71">
        <v>11019.69</v>
      </c>
      <c r="G54" s="71">
        <v>15216.35</v>
      </c>
      <c r="H54" s="71">
        <v>6824.61</v>
      </c>
      <c r="I54" s="71">
        <v>14272.41</v>
      </c>
      <c r="J54" s="71">
        <v>1025.1400000000001</v>
      </c>
      <c r="K54" s="71">
        <v>340.19</v>
      </c>
      <c r="L54" s="71">
        <v>5067.3999999999996</v>
      </c>
      <c r="M54" s="72">
        <f t="shared" si="0"/>
        <v>171747.16</v>
      </c>
    </row>
    <row r="55" spans="1:13" ht="15">
      <c r="A55" s="70">
        <v>51</v>
      </c>
      <c r="B55" s="70" t="s">
        <v>69</v>
      </c>
      <c r="C55" s="71">
        <v>16108.72</v>
      </c>
      <c r="D55" s="71">
        <v>19682</v>
      </c>
      <c r="E55" s="71">
        <v>13213.14</v>
      </c>
      <c r="F55" s="71">
        <v>3103.09</v>
      </c>
      <c r="G55" s="71">
        <v>5866.82</v>
      </c>
      <c r="H55" s="71">
        <v>4053.08</v>
      </c>
      <c r="I55" s="71">
        <v>1985.61</v>
      </c>
      <c r="J55" s="71">
        <v>606.79</v>
      </c>
      <c r="K55" s="71">
        <v>259.44</v>
      </c>
      <c r="L55" s="71">
        <v>1621.03</v>
      </c>
      <c r="M55" s="72">
        <f t="shared" si="0"/>
        <v>66499.72</v>
      </c>
    </row>
    <row r="56" spans="1:13" ht="15">
      <c r="A56" s="70">
        <v>52</v>
      </c>
      <c r="B56" s="70" t="s">
        <v>70</v>
      </c>
      <c r="C56" s="71">
        <v>23049.54</v>
      </c>
      <c r="D56" s="71">
        <v>28415.82</v>
      </c>
      <c r="E56" s="71">
        <v>25066.82</v>
      </c>
      <c r="F56" s="71">
        <v>5857.4</v>
      </c>
      <c r="G56" s="71">
        <v>9601.82</v>
      </c>
      <c r="H56" s="71">
        <v>4046.16</v>
      </c>
      <c r="I56" s="71">
        <v>3370.6</v>
      </c>
      <c r="J56" s="71">
        <v>903.93</v>
      </c>
      <c r="K56" s="71">
        <v>223.39</v>
      </c>
      <c r="L56" s="71">
        <v>3324.36</v>
      </c>
      <c r="M56" s="72">
        <f t="shared" si="0"/>
        <v>103859.84</v>
      </c>
    </row>
    <row r="57" spans="1:13" ht="15">
      <c r="A57" s="70">
        <v>53</v>
      </c>
      <c r="B57" s="70" t="s">
        <v>71</v>
      </c>
      <c r="C57" s="71">
        <v>23269.439999999999</v>
      </c>
      <c r="D57" s="71">
        <v>27431.81</v>
      </c>
      <c r="E57" s="71">
        <v>17146.47</v>
      </c>
      <c r="F57" s="71">
        <v>3349.88</v>
      </c>
      <c r="G57" s="71">
        <v>6187.02</v>
      </c>
      <c r="H57" s="71">
        <v>4965.53</v>
      </c>
      <c r="I57" s="71">
        <v>6966.42</v>
      </c>
      <c r="J57" s="71">
        <v>283.38</v>
      </c>
      <c r="K57" s="71">
        <v>236.73</v>
      </c>
      <c r="L57" s="71">
        <v>2945.81</v>
      </c>
      <c r="M57" s="72">
        <f t="shared" si="0"/>
        <v>92782.49</v>
      </c>
    </row>
    <row r="58" spans="1:13" ht="15">
      <c r="A58" s="70">
        <v>54</v>
      </c>
      <c r="B58" s="70" t="s">
        <v>72</v>
      </c>
      <c r="C58" s="71">
        <v>2845.27</v>
      </c>
      <c r="D58" s="71">
        <v>3221.56</v>
      </c>
      <c r="E58" s="71">
        <v>1811.92</v>
      </c>
      <c r="F58" s="71">
        <v>742.01</v>
      </c>
      <c r="G58" s="71">
        <v>991.56</v>
      </c>
      <c r="H58" s="71">
        <v>621.94000000000005</v>
      </c>
      <c r="I58" s="71">
        <v>427.72</v>
      </c>
      <c r="J58" s="71">
        <v>53.42</v>
      </c>
      <c r="K58" s="71">
        <v>8.0299999999999994</v>
      </c>
      <c r="L58" s="71">
        <v>336.19</v>
      </c>
      <c r="M58" s="72">
        <f t="shared" si="0"/>
        <v>11059.62</v>
      </c>
    </row>
    <row r="59" spans="1:13" ht="15">
      <c r="A59" s="70">
        <v>55</v>
      </c>
      <c r="B59" s="70" t="s">
        <v>73</v>
      </c>
      <c r="C59" s="71">
        <v>7124.43</v>
      </c>
      <c r="D59" s="71">
        <v>8758.51</v>
      </c>
      <c r="E59" s="71">
        <v>7513.53</v>
      </c>
      <c r="F59" s="71">
        <v>1536.96</v>
      </c>
      <c r="G59" s="71">
        <v>2635.94</v>
      </c>
      <c r="H59" s="71">
        <v>1126.42</v>
      </c>
      <c r="I59" s="71">
        <v>111.82</v>
      </c>
      <c r="J59" s="71">
        <v>216.07</v>
      </c>
      <c r="K59" s="71">
        <v>44.82</v>
      </c>
      <c r="L59" s="71">
        <v>570.35</v>
      </c>
      <c r="M59" s="72">
        <f t="shared" si="0"/>
        <v>29638.85</v>
      </c>
    </row>
    <row r="60" spans="1:13" ht="15">
      <c r="A60" s="70">
        <v>56</v>
      </c>
      <c r="B60" s="70" t="s">
        <v>74</v>
      </c>
      <c r="C60" s="71">
        <v>9196.9500000000007</v>
      </c>
      <c r="D60" s="71">
        <v>11617.09</v>
      </c>
      <c r="E60" s="71">
        <v>8310.4599999999991</v>
      </c>
      <c r="F60" s="71">
        <v>1517.73</v>
      </c>
      <c r="G60" s="71">
        <v>2334.6</v>
      </c>
      <c r="H60" s="71">
        <v>1493.47</v>
      </c>
      <c r="I60" s="71">
        <v>2262.65</v>
      </c>
      <c r="J60" s="71">
        <v>98.69</v>
      </c>
      <c r="K60" s="71">
        <v>18.07</v>
      </c>
      <c r="L60" s="71">
        <v>1155.0999999999999</v>
      </c>
      <c r="M60" s="72">
        <f t="shared" si="0"/>
        <v>38004.810000000005</v>
      </c>
    </row>
    <row r="61" spans="1:13" ht="15">
      <c r="A61" s="70">
        <v>57</v>
      </c>
      <c r="B61" s="70" t="s">
        <v>75</v>
      </c>
      <c r="C61" s="71">
        <v>5858.7</v>
      </c>
      <c r="D61" s="71">
        <v>7855.26</v>
      </c>
      <c r="E61" s="71">
        <v>6186.54</v>
      </c>
      <c r="F61" s="71">
        <v>1514.35</v>
      </c>
      <c r="G61" s="71">
        <v>1934.81</v>
      </c>
      <c r="H61" s="71">
        <v>824.34</v>
      </c>
      <c r="I61" s="71">
        <v>105.51</v>
      </c>
      <c r="J61" s="71">
        <v>107.96</v>
      </c>
      <c r="K61" s="71">
        <v>47.15</v>
      </c>
      <c r="L61" s="71">
        <v>703.35</v>
      </c>
      <c r="M61" s="72">
        <f t="shared" si="0"/>
        <v>25137.969999999998</v>
      </c>
    </row>
    <row r="62" spans="1:13" ht="15">
      <c r="A62" s="70">
        <v>58</v>
      </c>
      <c r="B62" s="70" t="s">
        <v>76</v>
      </c>
      <c r="C62" s="71">
        <v>9019.64</v>
      </c>
      <c r="D62" s="71">
        <v>10625.58</v>
      </c>
      <c r="E62" s="71">
        <v>8449.76</v>
      </c>
      <c r="F62" s="71">
        <v>2330.14</v>
      </c>
      <c r="G62" s="71">
        <v>4788.3500000000004</v>
      </c>
      <c r="H62" s="71">
        <v>2643.7</v>
      </c>
      <c r="I62" s="71">
        <v>1818.54</v>
      </c>
      <c r="J62" s="71">
        <v>419.04</v>
      </c>
      <c r="K62" s="71">
        <v>91.54</v>
      </c>
      <c r="L62" s="71">
        <v>1074.18</v>
      </c>
      <c r="M62" s="72">
        <f t="shared" si="0"/>
        <v>41260.47</v>
      </c>
    </row>
    <row r="63" spans="1:13" ht="15">
      <c r="A63" s="70">
        <v>59</v>
      </c>
      <c r="B63" s="70" t="s">
        <v>77</v>
      </c>
      <c r="C63" s="71">
        <v>14431.89</v>
      </c>
      <c r="D63" s="71">
        <v>18627.05</v>
      </c>
      <c r="E63" s="71">
        <v>14930.96</v>
      </c>
      <c r="F63" s="71">
        <v>3128.05</v>
      </c>
      <c r="G63" s="71">
        <v>5443.91</v>
      </c>
      <c r="H63" s="71">
        <v>3466.22</v>
      </c>
      <c r="I63" s="71">
        <v>1812.33</v>
      </c>
      <c r="J63" s="71">
        <v>345.28</v>
      </c>
      <c r="K63" s="71">
        <v>48.36</v>
      </c>
      <c r="L63" s="71">
        <v>1868.35</v>
      </c>
      <c r="M63" s="72">
        <f t="shared" si="0"/>
        <v>64102.400000000001</v>
      </c>
    </row>
    <row r="64" spans="1:13" ht="15">
      <c r="A64" s="70">
        <v>60</v>
      </c>
      <c r="B64" s="70" t="s">
        <v>78</v>
      </c>
      <c r="C64" s="71">
        <v>1833.85</v>
      </c>
      <c r="D64" s="71">
        <v>2337.08</v>
      </c>
      <c r="E64" s="71">
        <v>1338.77</v>
      </c>
      <c r="F64" s="71">
        <v>400.24</v>
      </c>
      <c r="G64" s="71">
        <v>491.02</v>
      </c>
      <c r="H64" s="71">
        <v>351.56</v>
      </c>
      <c r="I64" s="71">
        <v>196.1</v>
      </c>
      <c r="J64" s="71">
        <v>25.72</v>
      </c>
      <c r="K64" s="71">
        <v>7.03</v>
      </c>
      <c r="L64" s="71">
        <v>336.11</v>
      </c>
      <c r="M64" s="72">
        <f t="shared" si="0"/>
        <v>7317.4800000000014</v>
      </c>
    </row>
    <row r="65" spans="1:13" ht="15">
      <c r="A65" s="70">
        <v>61</v>
      </c>
      <c r="B65" s="70" t="s">
        <v>79</v>
      </c>
      <c r="C65" s="71">
        <v>1576.36</v>
      </c>
      <c r="D65" s="71">
        <v>1967.55</v>
      </c>
      <c r="E65" s="71">
        <v>1162.6199999999999</v>
      </c>
      <c r="F65" s="71">
        <v>339.06</v>
      </c>
      <c r="G65" s="71">
        <v>355.53</v>
      </c>
      <c r="H65" s="71">
        <v>199.44</v>
      </c>
      <c r="I65" s="71">
        <v>154.41999999999999</v>
      </c>
      <c r="J65" s="71">
        <v>6.63</v>
      </c>
      <c r="K65" s="71">
        <v>0.22</v>
      </c>
      <c r="L65" s="71">
        <v>220.29</v>
      </c>
      <c r="M65" s="72">
        <f t="shared" si="0"/>
        <v>5982.12</v>
      </c>
    </row>
    <row r="66" spans="1:13" ht="15">
      <c r="A66" s="70">
        <v>62</v>
      </c>
      <c r="B66" s="70" t="s">
        <v>80</v>
      </c>
      <c r="C66" s="71">
        <v>799.04</v>
      </c>
      <c r="D66" s="71">
        <v>934.47</v>
      </c>
      <c r="E66" s="71">
        <v>564.96</v>
      </c>
      <c r="F66" s="71">
        <v>217.63</v>
      </c>
      <c r="G66" s="71">
        <v>191.42</v>
      </c>
      <c r="H66" s="71">
        <v>118.93</v>
      </c>
      <c r="I66" s="71">
        <v>0</v>
      </c>
      <c r="J66" s="71">
        <v>15.94</v>
      </c>
      <c r="K66" s="71">
        <v>3.28</v>
      </c>
      <c r="L66" s="71">
        <v>28.59</v>
      </c>
      <c r="M66" s="72">
        <f t="shared" si="0"/>
        <v>2874.2600000000007</v>
      </c>
    </row>
    <row r="67" spans="1:13" ht="15">
      <c r="A67" s="70">
        <v>63</v>
      </c>
      <c r="B67" s="70" t="s">
        <v>81</v>
      </c>
      <c r="C67" s="71">
        <v>589.37</v>
      </c>
      <c r="D67" s="71">
        <v>684.01</v>
      </c>
      <c r="E67" s="71">
        <v>408.27</v>
      </c>
      <c r="F67" s="71">
        <v>135.52000000000001</v>
      </c>
      <c r="G67" s="71">
        <v>176.52</v>
      </c>
      <c r="H67" s="71">
        <v>114.66</v>
      </c>
      <c r="I67" s="71">
        <v>0</v>
      </c>
      <c r="J67" s="71">
        <v>13.16</v>
      </c>
      <c r="K67" s="71">
        <v>0.47</v>
      </c>
      <c r="L67" s="71">
        <v>99.74</v>
      </c>
      <c r="M67" s="72">
        <f t="shared" si="0"/>
        <v>2221.7199999999993</v>
      </c>
    </row>
    <row r="68" spans="1:13" ht="15">
      <c r="A68" s="70">
        <v>64</v>
      </c>
      <c r="B68" s="70" t="s">
        <v>82</v>
      </c>
      <c r="C68" s="71">
        <v>14229.01</v>
      </c>
      <c r="D68" s="71">
        <v>17946.349999999999</v>
      </c>
      <c r="E68" s="71">
        <v>13022.56</v>
      </c>
      <c r="F68" s="71">
        <v>3122.82</v>
      </c>
      <c r="G68" s="71">
        <v>5276.18</v>
      </c>
      <c r="H68" s="71">
        <v>3674.77</v>
      </c>
      <c r="I68" s="71">
        <v>2208.1799999999998</v>
      </c>
      <c r="J68" s="71">
        <v>538.47</v>
      </c>
      <c r="K68" s="71">
        <v>136.53</v>
      </c>
      <c r="L68" s="71">
        <v>1831.68</v>
      </c>
      <c r="M68" s="72">
        <f t="shared" si="0"/>
        <v>61986.549999999996</v>
      </c>
    </row>
    <row r="69" spans="1:13" ht="15">
      <c r="A69" s="70">
        <v>65</v>
      </c>
      <c r="B69" s="70" t="s">
        <v>83</v>
      </c>
      <c r="C69" s="71">
        <v>1353.16</v>
      </c>
      <c r="D69" s="71">
        <v>1578.72</v>
      </c>
      <c r="E69" s="71">
        <v>859.53</v>
      </c>
      <c r="F69" s="71">
        <v>620.04999999999995</v>
      </c>
      <c r="G69" s="71">
        <v>344.87</v>
      </c>
      <c r="H69" s="71">
        <v>236.58</v>
      </c>
      <c r="I69" s="71">
        <v>5.84</v>
      </c>
      <c r="J69" s="71">
        <v>21.06</v>
      </c>
      <c r="K69" s="71">
        <v>14.49</v>
      </c>
      <c r="L69" s="71">
        <v>151.11000000000001</v>
      </c>
      <c r="M69" s="72">
        <f t="shared" si="0"/>
        <v>5185.41</v>
      </c>
    </row>
    <row r="70" spans="1:13" ht="15">
      <c r="A70" s="70">
        <v>66</v>
      </c>
      <c r="B70" s="70" t="s">
        <v>84</v>
      </c>
      <c r="C70" s="71">
        <v>2057.1799999999998</v>
      </c>
      <c r="D70" s="71">
        <v>2234.52</v>
      </c>
      <c r="E70" s="71">
        <v>1387.16</v>
      </c>
      <c r="F70" s="71">
        <v>271.23</v>
      </c>
      <c r="G70" s="71">
        <v>396.93</v>
      </c>
      <c r="H70" s="71">
        <v>327.61</v>
      </c>
      <c r="I70" s="71">
        <v>135.36000000000001</v>
      </c>
      <c r="J70" s="71">
        <v>6.12</v>
      </c>
      <c r="K70" s="71">
        <v>4.42</v>
      </c>
      <c r="L70" s="71">
        <v>223.9</v>
      </c>
      <c r="M70" s="72">
        <f t="shared" ref="M70:M80" si="1">SUM(C70:L70)</f>
        <v>7044.4299999999994</v>
      </c>
    </row>
    <row r="71" spans="1:13" ht="15">
      <c r="A71" s="70">
        <v>67</v>
      </c>
      <c r="B71" s="70" t="s">
        <v>85</v>
      </c>
      <c r="C71" s="71">
        <v>884.92</v>
      </c>
      <c r="D71" s="71">
        <v>1078.7</v>
      </c>
      <c r="E71" s="71">
        <v>725.2</v>
      </c>
      <c r="F71" s="71">
        <v>217.73</v>
      </c>
      <c r="G71" s="71">
        <v>274.12</v>
      </c>
      <c r="H71" s="71">
        <v>152.19</v>
      </c>
      <c r="I71" s="71">
        <v>19.63</v>
      </c>
      <c r="J71" s="71">
        <v>14.85</v>
      </c>
      <c r="K71" s="71">
        <v>8.11</v>
      </c>
      <c r="L71" s="71">
        <v>75.89</v>
      </c>
      <c r="M71" s="72">
        <f t="shared" si="1"/>
        <v>3451.3399999999997</v>
      </c>
    </row>
    <row r="72" spans="1:13" ht="15">
      <c r="A72" s="70">
        <v>68</v>
      </c>
      <c r="B72" s="70" t="s">
        <v>202</v>
      </c>
      <c r="C72" s="71">
        <v>0</v>
      </c>
      <c r="D72" s="71">
        <v>54</v>
      </c>
      <c r="E72" s="71">
        <v>173.26</v>
      </c>
      <c r="F72" s="71">
        <v>0</v>
      </c>
      <c r="G72" s="71">
        <v>31.12</v>
      </c>
      <c r="H72" s="71">
        <v>140.47</v>
      </c>
      <c r="I72" s="71">
        <v>0</v>
      </c>
      <c r="J72" s="71">
        <v>0</v>
      </c>
      <c r="K72" s="71">
        <v>0</v>
      </c>
      <c r="L72" s="71">
        <v>52.51</v>
      </c>
      <c r="M72" s="72">
        <f t="shared" si="1"/>
        <v>451.36</v>
      </c>
    </row>
    <row r="73" spans="1:13" ht="15">
      <c r="A73" s="70">
        <v>69</v>
      </c>
      <c r="B73" s="70" t="s">
        <v>203</v>
      </c>
      <c r="C73" s="71">
        <v>176.37</v>
      </c>
      <c r="D73" s="71">
        <v>192.46</v>
      </c>
      <c r="E73" s="71">
        <v>141.01</v>
      </c>
      <c r="F73" s="71">
        <v>2.08</v>
      </c>
      <c r="G73" s="71">
        <v>3</v>
      </c>
      <c r="H73" s="71">
        <v>0</v>
      </c>
      <c r="I73" s="71">
        <v>0</v>
      </c>
      <c r="J73" s="71">
        <v>0</v>
      </c>
      <c r="K73" s="71">
        <v>0</v>
      </c>
      <c r="L73" s="71">
        <v>3.71</v>
      </c>
      <c r="M73" s="72">
        <f t="shared" si="1"/>
        <v>518.63000000000011</v>
      </c>
    </row>
    <row r="74" spans="1:13" ht="15">
      <c r="A74" s="70">
        <v>70</v>
      </c>
      <c r="B74" s="70" t="s">
        <v>204</v>
      </c>
      <c r="C74" s="71">
        <v>185.76</v>
      </c>
      <c r="D74" s="71">
        <v>298.35000000000002</v>
      </c>
      <c r="E74" s="71">
        <v>85.37</v>
      </c>
      <c r="F74" s="71">
        <v>32.090000000000003</v>
      </c>
      <c r="G74" s="71">
        <v>27.44</v>
      </c>
      <c r="H74" s="71">
        <v>1.8</v>
      </c>
      <c r="I74" s="71">
        <v>2.75</v>
      </c>
      <c r="J74" s="71">
        <v>0</v>
      </c>
      <c r="K74" s="71">
        <v>0</v>
      </c>
      <c r="L74" s="71">
        <v>0</v>
      </c>
      <c r="M74" s="72">
        <f t="shared" si="1"/>
        <v>633.56000000000006</v>
      </c>
    </row>
    <row r="75" spans="1:13" ht="15">
      <c r="A75" s="70">
        <v>71</v>
      </c>
      <c r="B75" s="70" t="s">
        <v>205</v>
      </c>
      <c r="C75" s="71">
        <v>496.73</v>
      </c>
      <c r="D75" s="71">
        <v>778.66</v>
      </c>
      <c r="E75" s="71">
        <v>0</v>
      </c>
      <c r="F75" s="71">
        <v>53.83</v>
      </c>
      <c r="G75" s="71">
        <v>76.27</v>
      </c>
      <c r="H75" s="71">
        <v>0</v>
      </c>
      <c r="I75" s="71">
        <v>28.98</v>
      </c>
      <c r="J75" s="71">
        <v>18.059999999999999</v>
      </c>
      <c r="K75" s="71">
        <v>3.03</v>
      </c>
      <c r="L75" s="71">
        <v>0</v>
      </c>
      <c r="M75" s="72">
        <f t="shared" si="1"/>
        <v>1455.5599999999997</v>
      </c>
    </row>
    <row r="76" spans="1:13" ht="15">
      <c r="A76" s="70">
        <v>72</v>
      </c>
      <c r="B76" s="70" t="s">
        <v>210</v>
      </c>
      <c r="C76" s="71">
        <v>343.11</v>
      </c>
      <c r="D76" s="71">
        <v>197.14</v>
      </c>
      <c r="E76" s="71">
        <v>0</v>
      </c>
      <c r="F76" s="71">
        <v>64.02</v>
      </c>
      <c r="G76" s="71">
        <v>33.659999999999997</v>
      </c>
      <c r="H76" s="71">
        <v>0</v>
      </c>
      <c r="I76" s="71">
        <v>10.59</v>
      </c>
      <c r="J76" s="71">
        <v>9.3800000000000008</v>
      </c>
      <c r="K76" s="71">
        <v>0</v>
      </c>
      <c r="L76" s="71">
        <v>0</v>
      </c>
      <c r="M76" s="72">
        <f t="shared" si="1"/>
        <v>657.9</v>
      </c>
    </row>
    <row r="77" spans="1:13" ht="15">
      <c r="A77" s="70">
        <v>73</v>
      </c>
      <c r="B77" s="70" t="s">
        <v>86</v>
      </c>
      <c r="C77" s="71">
        <v>325.93</v>
      </c>
      <c r="D77" s="71">
        <v>568.6</v>
      </c>
      <c r="E77" s="71">
        <v>504.22</v>
      </c>
      <c r="F77" s="71">
        <v>41.97</v>
      </c>
      <c r="G77" s="71">
        <v>106.08</v>
      </c>
      <c r="H77" s="71">
        <v>81.37</v>
      </c>
      <c r="I77" s="71">
        <v>4.22</v>
      </c>
      <c r="J77" s="71">
        <v>0</v>
      </c>
      <c r="K77" s="71">
        <v>0</v>
      </c>
      <c r="L77" s="71">
        <v>72.31</v>
      </c>
      <c r="M77" s="72">
        <f t="shared" si="1"/>
        <v>1704.7</v>
      </c>
    </row>
    <row r="78" spans="1:13" ht="15">
      <c r="A78" s="70">
        <v>74</v>
      </c>
      <c r="B78" s="70" t="s">
        <v>207</v>
      </c>
      <c r="C78" s="71">
        <v>207.58</v>
      </c>
      <c r="D78" s="71">
        <v>320.41000000000003</v>
      </c>
      <c r="E78" s="71">
        <v>402.62</v>
      </c>
      <c r="F78" s="71">
        <v>9.02</v>
      </c>
      <c r="G78" s="71">
        <v>138.36000000000001</v>
      </c>
      <c r="H78" s="71">
        <v>53.27</v>
      </c>
      <c r="I78" s="71">
        <v>0</v>
      </c>
      <c r="J78" s="71">
        <v>0</v>
      </c>
      <c r="K78" s="71">
        <v>0</v>
      </c>
      <c r="L78" s="71">
        <v>0</v>
      </c>
      <c r="M78" s="72">
        <f t="shared" si="1"/>
        <v>1131.26</v>
      </c>
    </row>
    <row r="79" spans="1:13" ht="15">
      <c r="A79" s="70">
        <v>75</v>
      </c>
      <c r="B79" s="70" t="s">
        <v>208</v>
      </c>
      <c r="C79" s="71">
        <v>0</v>
      </c>
      <c r="D79" s="71">
        <v>2958.75</v>
      </c>
      <c r="E79" s="71">
        <v>15054.41</v>
      </c>
      <c r="F79" s="71">
        <v>0</v>
      </c>
      <c r="G79" s="71">
        <v>0</v>
      </c>
      <c r="H79" s="71">
        <v>0</v>
      </c>
      <c r="I79" s="71">
        <v>0</v>
      </c>
      <c r="J79" s="71">
        <v>0</v>
      </c>
      <c r="K79" s="71">
        <v>0</v>
      </c>
      <c r="L79" s="71">
        <v>0</v>
      </c>
      <c r="M79" s="72">
        <f t="shared" si="1"/>
        <v>18013.16</v>
      </c>
    </row>
    <row r="80" spans="1:13" ht="15">
      <c r="A80" s="73">
        <v>99</v>
      </c>
      <c r="B80" s="73" t="s">
        <v>209</v>
      </c>
      <c r="C80" s="72">
        <f>SUM(C5:C79)</f>
        <v>578250.77</v>
      </c>
      <c r="D80" s="72">
        <f t="shared" ref="D80:L80" si="2">SUM(D5:D79)</f>
        <v>739083.09</v>
      </c>
      <c r="E80" s="72">
        <f t="shared" si="2"/>
        <v>551133.55000000016</v>
      </c>
      <c r="F80" s="72">
        <f t="shared" si="2"/>
        <v>139069.27999999991</v>
      </c>
      <c r="G80" s="72">
        <f t="shared" si="2"/>
        <v>217703.96</v>
      </c>
      <c r="H80" s="72">
        <f t="shared" si="2"/>
        <v>132236.25999999998</v>
      </c>
      <c r="I80" s="72">
        <f t="shared" si="2"/>
        <v>166025.90000000008</v>
      </c>
      <c r="J80" s="72">
        <f t="shared" si="2"/>
        <v>18804.379999999997</v>
      </c>
      <c r="K80" s="72">
        <f t="shared" si="2"/>
        <v>5690.9199999999983</v>
      </c>
      <c r="L80" s="72">
        <f t="shared" si="2"/>
        <v>72318.950000000012</v>
      </c>
      <c r="M80" s="74">
        <f t="shared" si="1"/>
        <v>2620317.0599999996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82"/>
  <sheetViews>
    <sheetView workbookViewId="0"/>
  </sheetViews>
  <sheetFormatPr defaultRowHeight="11.25"/>
  <cols>
    <col min="1" max="1" width="3.83203125" bestFit="1" customWidth="1"/>
    <col min="2" max="2" width="14.5" bestFit="1" customWidth="1"/>
    <col min="3" max="9" width="11.5" bestFit="1" customWidth="1"/>
    <col min="10" max="10" width="10.5" bestFit="1" customWidth="1"/>
    <col min="11" max="11" width="9.5" bestFit="1" customWidth="1"/>
    <col min="12" max="12" width="10.5" bestFit="1" customWidth="1"/>
    <col min="13" max="13" width="15.5" bestFit="1" customWidth="1"/>
  </cols>
  <sheetData>
    <row r="1" spans="1:13" ht="15">
      <c r="A1" s="118" t="s">
        <v>292</v>
      </c>
    </row>
    <row r="4" spans="1:13" ht="15">
      <c r="A4" s="75" t="s">
        <v>189</v>
      </c>
      <c r="B4" s="76" t="s">
        <v>19</v>
      </c>
      <c r="C4" s="76" t="s">
        <v>190</v>
      </c>
      <c r="D4" s="76" t="s">
        <v>191</v>
      </c>
      <c r="E4" s="76" t="s">
        <v>192</v>
      </c>
      <c r="F4" s="76" t="s">
        <v>193</v>
      </c>
      <c r="G4" s="76" t="s">
        <v>194</v>
      </c>
      <c r="H4" s="76" t="s">
        <v>195</v>
      </c>
      <c r="I4" s="76" t="s">
        <v>196</v>
      </c>
      <c r="J4" s="76" t="s">
        <v>197</v>
      </c>
      <c r="K4" s="76" t="s">
        <v>198</v>
      </c>
      <c r="L4" s="76" t="s">
        <v>199</v>
      </c>
      <c r="M4" s="76" t="s">
        <v>7</v>
      </c>
    </row>
    <row r="5" spans="1:13" ht="15">
      <c r="A5" s="77" t="s">
        <v>217</v>
      </c>
      <c r="B5" s="78" t="s">
        <v>20</v>
      </c>
      <c r="C5" s="79">
        <v>6216.57</v>
      </c>
      <c r="D5" s="79">
        <v>5845.2499999999991</v>
      </c>
      <c r="E5" s="79">
        <v>6374.1299999999992</v>
      </c>
      <c r="F5" s="79">
        <v>2262.54</v>
      </c>
      <c r="G5" s="79">
        <v>4005.08</v>
      </c>
      <c r="H5" s="79">
        <v>1827.3599999999997</v>
      </c>
      <c r="I5" s="79">
        <v>330.28</v>
      </c>
      <c r="J5" s="79">
        <v>121</v>
      </c>
      <c r="K5" s="79">
        <v>26.58</v>
      </c>
      <c r="L5" s="79">
        <v>548.2600000000001</v>
      </c>
      <c r="M5" s="80">
        <f t="shared" ref="M5:M68" si="0">SUM(C5:L5)</f>
        <v>27557.05</v>
      </c>
    </row>
    <row r="6" spans="1:13" ht="15">
      <c r="A6" s="77" t="s">
        <v>218</v>
      </c>
      <c r="B6" s="78" t="s">
        <v>21</v>
      </c>
      <c r="C6" s="79">
        <v>1516</v>
      </c>
      <c r="D6" s="79">
        <v>1572.3700000000001</v>
      </c>
      <c r="E6" s="79">
        <v>946.85000000000014</v>
      </c>
      <c r="F6" s="79">
        <v>204.25</v>
      </c>
      <c r="G6" s="79">
        <v>213.94</v>
      </c>
      <c r="H6" s="79">
        <v>146.69999999999999</v>
      </c>
      <c r="I6" s="79">
        <v>7.69</v>
      </c>
      <c r="J6" s="79">
        <v>12.5</v>
      </c>
      <c r="K6" s="79">
        <v>1.22</v>
      </c>
      <c r="L6" s="79">
        <v>245.98000000000002</v>
      </c>
      <c r="M6" s="80">
        <f t="shared" si="0"/>
        <v>4867.5</v>
      </c>
    </row>
    <row r="7" spans="1:13" ht="15">
      <c r="A7" s="77" t="s">
        <v>219</v>
      </c>
      <c r="B7" s="78" t="s">
        <v>22</v>
      </c>
      <c r="C7" s="79">
        <v>6370.93</v>
      </c>
      <c r="D7" s="79">
        <v>7575.9100000000008</v>
      </c>
      <c r="E7" s="79">
        <v>5622.22</v>
      </c>
      <c r="F7" s="79">
        <v>1601.5700000000004</v>
      </c>
      <c r="G7" s="79">
        <v>1937.41</v>
      </c>
      <c r="H7" s="79">
        <v>985.37</v>
      </c>
      <c r="I7" s="79">
        <v>285.84999999999997</v>
      </c>
      <c r="J7" s="79">
        <v>343.75</v>
      </c>
      <c r="K7" s="79">
        <v>111.40000000000002</v>
      </c>
      <c r="L7" s="79">
        <v>712.71</v>
      </c>
      <c r="M7" s="80">
        <f t="shared" si="0"/>
        <v>25547.119999999999</v>
      </c>
    </row>
    <row r="8" spans="1:13" ht="15">
      <c r="A8" s="77" t="s">
        <v>220</v>
      </c>
      <c r="B8" s="78" t="s">
        <v>23</v>
      </c>
      <c r="C8" s="79">
        <v>846.34999999999991</v>
      </c>
      <c r="D8" s="79">
        <v>892.44</v>
      </c>
      <c r="E8" s="79">
        <v>630.47</v>
      </c>
      <c r="F8" s="79">
        <v>266.89</v>
      </c>
      <c r="G8" s="79">
        <v>350.07</v>
      </c>
      <c r="H8" s="79">
        <v>245.02</v>
      </c>
      <c r="I8" s="79">
        <v>3.64</v>
      </c>
      <c r="J8" s="79">
        <v>35.08</v>
      </c>
      <c r="K8" s="79">
        <v>1.17</v>
      </c>
      <c r="L8" s="79">
        <v>120.98</v>
      </c>
      <c r="M8" s="80">
        <f t="shared" si="0"/>
        <v>3392.11</v>
      </c>
    </row>
    <row r="9" spans="1:13" ht="15">
      <c r="A9" s="77" t="s">
        <v>221</v>
      </c>
      <c r="B9" s="78" t="s">
        <v>24</v>
      </c>
      <c r="C9" s="79">
        <v>16970.950000000008</v>
      </c>
      <c r="D9" s="79">
        <v>20057.52</v>
      </c>
      <c r="E9" s="79">
        <v>15685.7</v>
      </c>
      <c r="F9" s="79">
        <v>4709.96</v>
      </c>
      <c r="G9" s="79">
        <v>7128.02</v>
      </c>
      <c r="H9" s="79">
        <v>4667.6499999999996</v>
      </c>
      <c r="I9" s="79">
        <v>1260.8499999999997</v>
      </c>
      <c r="J9" s="79">
        <v>720.15</v>
      </c>
      <c r="K9" s="79">
        <v>152.97999999999999</v>
      </c>
      <c r="L9" s="79">
        <v>2104.85</v>
      </c>
      <c r="M9" s="80">
        <f t="shared" si="0"/>
        <v>73458.63</v>
      </c>
    </row>
    <row r="10" spans="1:13" ht="15">
      <c r="A10" s="77" t="s">
        <v>222</v>
      </c>
      <c r="B10" s="78" t="s">
        <v>25</v>
      </c>
      <c r="C10" s="79">
        <v>57728.030000000028</v>
      </c>
      <c r="D10" s="79">
        <v>74547.34</v>
      </c>
      <c r="E10" s="79">
        <v>56478.87999999999</v>
      </c>
      <c r="F10" s="79">
        <v>11429.359999999997</v>
      </c>
      <c r="G10" s="79">
        <v>17826.740000000002</v>
      </c>
      <c r="H10" s="79">
        <v>10405.599999999999</v>
      </c>
      <c r="I10" s="79">
        <v>19571.820000000003</v>
      </c>
      <c r="J10" s="79">
        <v>1834.23</v>
      </c>
      <c r="K10" s="79">
        <v>1047.73</v>
      </c>
      <c r="L10" s="79">
        <v>6369.8600000000015</v>
      </c>
      <c r="M10" s="80">
        <f t="shared" si="0"/>
        <v>257239.59000000003</v>
      </c>
    </row>
    <row r="11" spans="1:13" ht="15">
      <c r="A11" s="77" t="s">
        <v>223</v>
      </c>
      <c r="B11" s="78" t="s">
        <v>26</v>
      </c>
      <c r="C11" s="79">
        <v>531.54999999999995</v>
      </c>
      <c r="D11" s="79">
        <v>590</v>
      </c>
      <c r="E11" s="79">
        <v>392.91999999999996</v>
      </c>
      <c r="F11" s="79">
        <v>200.51</v>
      </c>
      <c r="G11" s="79">
        <v>203.5</v>
      </c>
      <c r="H11" s="79">
        <v>137.85000000000002</v>
      </c>
      <c r="I11" s="79">
        <v>1.45</v>
      </c>
      <c r="J11" s="79">
        <v>27</v>
      </c>
      <c r="K11" s="79">
        <v>4.3600000000000003</v>
      </c>
      <c r="L11" s="79">
        <v>81.900000000000006</v>
      </c>
      <c r="M11" s="80">
        <f t="shared" si="0"/>
        <v>2171.04</v>
      </c>
    </row>
    <row r="12" spans="1:13" ht="15">
      <c r="A12" s="77" t="s">
        <v>224</v>
      </c>
      <c r="B12" s="78" t="s">
        <v>27</v>
      </c>
      <c r="C12" s="79">
        <v>3761.8</v>
      </c>
      <c r="D12" s="79">
        <v>4962.95</v>
      </c>
      <c r="E12" s="79">
        <v>4333.1499999999996</v>
      </c>
      <c r="F12" s="79">
        <v>881.02</v>
      </c>
      <c r="G12" s="79">
        <v>1321.87</v>
      </c>
      <c r="H12" s="79">
        <v>1173.2400000000002</v>
      </c>
      <c r="I12" s="79">
        <v>160.40000000000003</v>
      </c>
      <c r="J12" s="79">
        <v>154.83999999999997</v>
      </c>
      <c r="K12" s="79">
        <v>19.440000000000001</v>
      </c>
      <c r="L12" s="79">
        <v>684.16000000000008</v>
      </c>
      <c r="M12" s="80">
        <f t="shared" si="0"/>
        <v>17452.870000000003</v>
      </c>
    </row>
    <row r="13" spans="1:13" ht="15">
      <c r="A13" s="77" t="s">
        <v>225</v>
      </c>
      <c r="B13" s="78" t="s">
        <v>28</v>
      </c>
      <c r="C13" s="79">
        <v>3747.1299999999997</v>
      </c>
      <c r="D13" s="79">
        <v>4647.5</v>
      </c>
      <c r="E13" s="79">
        <v>3312.4800000000005</v>
      </c>
      <c r="F13" s="79">
        <v>838.88</v>
      </c>
      <c r="G13" s="79">
        <v>1376.59</v>
      </c>
      <c r="H13" s="79">
        <v>879.8</v>
      </c>
      <c r="I13" s="79">
        <v>107.38000000000001</v>
      </c>
      <c r="J13" s="79">
        <v>151.22</v>
      </c>
      <c r="K13" s="79">
        <v>26.04</v>
      </c>
      <c r="L13" s="79">
        <v>789.37999999999988</v>
      </c>
      <c r="M13" s="80">
        <f t="shared" si="0"/>
        <v>15876.399999999998</v>
      </c>
    </row>
    <row r="14" spans="1:13" ht="15">
      <c r="A14" s="77" t="s">
        <v>226</v>
      </c>
      <c r="B14" s="78" t="s">
        <v>29</v>
      </c>
      <c r="C14" s="79">
        <v>8114.6699999999983</v>
      </c>
      <c r="D14" s="79">
        <v>10466.159999999998</v>
      </c>
      <c r="E14" s="79">
        <v>8409.73</v>
      </c>
      <c r="F14" s="79">
        <v>2579.2199999999998</v>
      </c>
      <c r="G14" s="79">
        <v>3168.99</v>
      </c>
      <c r="H14" s="79">
        <v>1712.75</v>
      </c>
      <c r="I14" s="79">
        <v>313.25</v>
      </c>
      <c r="J14" s="79">
        <v>208.18</v>
      </c>
      <c r="K14" s="79">
        <v>98.90000000000002</v>
      </c>
      <c r="L14" s="79">
        <v>927.78</v>
      </c>
      <c r="M14" s="80">
        <f t="shared" si="0"/>
        <v>35999.629999999997</v>
      </c>
    </row>
    <row r="15" spans="1:13" ht="15">
      <c r="A15" s="77" t="s">
        <v>227</v>
      </c>
      <c r="B15" s="78" t="s">
        <v>30</v>
      </c>
      <c r="C15" s="79">
        <v>8993.5</v>
      </c>
      <c r="D15" s="79">
        <v>10778.27</v>
      </c>
      <c r="E15" s="79">
        <v>8337.32</v>
      </c>
      <c r="F15" s="79">
        <v>2023.6599999999999</v>
      </c>
      <c r="G15" s="79">
        <v>3431.28</v>
      </c>
      <c r="H15" s="79">
        <v>2386.73</v>
      </c>
      <c r="I15" s="79">
        <v>4870.2000000000007</v>
      </c>
      <c r="J15" s="79">
        <v>246.13</v>
      </c>
      <c r="K15" s="79">
        <v>135.27000000000001</v>
      </c>
      <c r="L15" s="79">
        <v>878.98</v>
      </c>
      <c r="M15" s="80">
        <f t="shared" si="0"/>
        <v>42081.340000000004</v>
      </c>
    </row>
    <row r="16" spans="1:13" ht="15">
      <c r="A16" s="77" t="s">
        <v>228</v>
      </c>
      <c r="B16" s="78" t="s">
        <v>31</v>
      </c>
      <c r="C16" s="79">
        <v>2825.12</v>
      </c>
      <c r="D16" s="79">
        <v>3001.3300000000004</v>
      </c>
      <c r="E16" s="79">
        <v>1885.95</v>
      </c>
      <c r="F16" s="79">
        <v>723</v>
      </c>
      <c r="G16" s="79">
        <v>741.45</v>
      </c>
      <c r="H16" s="79">
        <v>452.49</v>
      </c>
      <c r="I16" s="79">
        <v>39.130000000000003</v>
      </c>
      <c r="J16" s="79">
        <v>35</v>
      </c>
      <c r="K16" s="79">
        <v>19.579999999999998</v>
      </c>
      <c r="L16" s="79">
        <v>320.68</v>
      </c>
      <c r="M16" s="80">
        <f t="shared" si="0"/>
        <v>10043.730000000001</v>
      </c>
    </row>
    <row r="17" spans="1:13" ht="15">
      <c r="A17" s="77" t="s">
        <v>229</v>
      </c>
      <c r="B17" s="78" t="s">
        <v>200</v>
      </c>
      <c r="C17" s="79">
        <v>76490.38</v>
      </c>
      <c r="D17" s="79">
        <v>90871.27999999997</v>
      </c>
      <c r="E17" s="79">
        <v>64424.939999999981</v>
      </c>
      <c r="F17" s="79">
        <v>17291.310000000005</v>
      </c>
      <c r="G17" s="79">
        <v>32002.04</v>
      </c>
      <c r="H17" s="79">
        <v>24775.57</v>
      </c>
      <c r="I17" s="79">
        <v>27170.270000000008</v>
      </c>
      <c r="J17" s="79">
        <v>1551.93</v>
      </c>
      <c r="K17" s="79">
        <v>216.52</v>
      </c>
      <c r="L17" s="79">
        <v>10074.48</v>
      </c>
      <c r="M17" s="80">
        <f t="shared" si="0"/>
        <v>344868.72</v>
      </c>
    </row>
    <row r="18" spans="1:13" ht="15">
      <c r="A18" s="77" t="s">
        <v>230</v>
      </c>
      <c r="B18" s="78" t="s">
        <v>201</v>
      </c>
      <c r="C18" s="79">
        <v>1069.6599999999999</v>
      </c>
      <c r="D18" s="79">
        <v>1358.97</v>
      </c>
      <c r="E18" s="79">
        <v>954.29</v>
      </c>
      <c r="F18" s="79">
        <v>307.32</v>
      </c>
      <c r="G18" s="79">
        <v>292.24</v>
      </c>
      <c r="H18" s="79">
        <v>373.86</v>
      </c>
      <c r="I18" s="79">
        <v>487.38</v>
      </c>
      <c r="J18" s="79">
        <v>5</v>
      </c>
      <c r="K18" s="79">
        <v>3.12</v>
      </c>
      <c r="L18" s="79">
        <v>180.84000000000003</v>
      </c>
      <c r="M18" s="80">
        <f t="shared" si="0"/>
        <v>5032.68</v>
      </c>
    </row>
    <row r="19" spans="1:13" ht="15">
      <c r="A19" s="77" t="s">
        <v>231</v>
      </c>
      <c r="B19" s="78" t="s">
        <v>33</v>
      </c>
      <c r="C19" s="79">
        <v>565.5</v>
      </c>
      <c r="D19" s="79">
        <v>554</v>
      </c>
      <c r="E19" s="79">
        <v>421.09000000000003</v>
      </c>
      <c r="F19" s="79">
        <v>209.26999999999998</v>
      </c>
      <c r="G19" s="79">
        <v>159.94</v>
      </c>
      <c r="H19" s="79">
        <v>103.39</v>
      </c>
      <c r="I19" s="79">
        <v>0</v>
      </c>
      <c r="J19" s="79">
        <v>20</v>
      </c>
      <c r="K19" s="79">
        <v>3.49</v>
      </c>
      <c r="L19" s="79">
        <v>78.48</v>
      </c>
      <c r="M19" s="80">
        <f t="shared" si="0"/>
        <v>2115.1600000000003</v>
      </c>
    </row>
    <row r="20" spans="1:13" ht="15">
      <c r="A20" s="77" t="s">
        <v>232</v>
      </c>
      <c r="B20" s="78" t="s">
        <v>34</v>
      </c>
      <c r="C20" s="79">
        <v>34540.770000000004</v>
      </c>
      <c r="D20" s="79">
        <v>35913.4</v>
      </c>
      <c r="E20" s="79">
        <v>25299.1</v>
      </c>
      <c r="F20" s="79">
        <v>6620.4099999999989</v>
      </c>
      <c r="G20" s="79">
        <v>9940.6000000000022</v>
      </c>
      <c r="H20" s="79">
        <v>5615.78</v>
      </c>
      <c r="I20" s="79">
        <v>2969.1199999999994</v>
      </c>
      <c r="J20" s="79">
        <v>894.25</v>
      </c>
      <c r="K20" s="79">
        <v>418.36</v>
      </c>
      <c r="L20" s="79">
        <v>2623.01</v>
      </c>
      <c r="M20" s="80">
        <f t="shared" si="0"/>
        <v>124834.80000000002</v>
      </c>
    </row>
    <row r="21" spans="1:13" ht="15">
      <c r="A21" s="77" t="s">
        <v>233</v>
      </c>
      <c r="B21" s="78" t="s">
        <v>35</v>
      </c>
      <c r="C21" s="79">
        <v>10413.299999999999</v>
      </c>
      <c r="D21" s="79">
        <v>11976.460000000001</v>
      </c>
      <c r="E21" s="79">
        <v>7919.8000000000011</v>
      </c>
      <c r="F21" s="79">
        <v>2639.12</v>
      </c>
      <c r="G21" s="79">
        <v>3432.4499999999994</v>
      </c>
      <c r="H21" s="79">
        <v>2690.6900000000005</v>
      </c>
      <c r="I21" s="79">
        <v>244.06000000000003</v>
      </c>
      <c r="J21" s="79">
        <v>252.11</v>
      </c>
      <c r="K21" s="79">
        <v>145.54999999999998</v>
      </c>
      <c r="L21" s="79">
        <v>1354.62</v>
      </c>
      <c r="M21" s="80">
        <f t="shared" si="0"/>
        <v>41068.160000000011</v>
      </c>
    </row>
    <row r="22" spans="1:13" ht="15">
      <c r="A22" s="77" t="s">
        <v>234</v>
      </c>
      <c r="B22" s="78" t="s">
        <v>36</v>
      </c>
      <c r="C22" s="79">
        <v>3183.5899999999997</v>
      </c>
      <c r="D22" s="79">
        <v>4009.78</v>
      </c>
      <c r="E22" s="79">
        <v>2577.0500000000002</v>
      </c>
      <c r="F22" s="79">
        <v>490.85</v>
      </c>
      <c r="G22" s="79">
        <v>819.5</v>
      </c>
      <c r="H22" s="79">
        <v>594.51</v>
      </c>
      <c r="I22" s="79">
        <v>323.62</v>
      </c>
      <c r="J22" s="79">
        <v>83.87</v>
      </c>
      <c r="K22" s="79">
        <v>27.77</v>
      </c>
      <c r="L22" s="79">
        <v>469.85</v>
      </c>
      <c r="M22" s="80">
        <f t="shared" si="0"/>
        <v>12580.390000000003</v>
      </c>
    </row>
    <row r="23" spans="1:13" ht="15">
      <c r="A23" s="77" t="s">
        <v>235</v>
      </c>
      <c r="B23" s="78" t="s">
        <v>37</v>
      </c>
      <c r="C23" s="79">
        <v>365</v>
      </c>
      <c r="D23" s="79">
        <v>357.24</v>
      </c>
      <c r="E23" s="79">
        <v>191.25</v>
      </c>
      <c r="F23" s="79">
        <v>63.99</v>
      </c>
      <c r="G23" s="79">
        <v>93.5</v>
      </c>
      <c r="H23" s="79">
        <v>53.25</v>
      </c>
      <c r="I23" s="79">
        <v>0.17</v>
      </c>
      <c r="J23" s="79">
        <v>12.5</v>
      </c>
      <c r="K23" s="79">
        <v>2</v>
      </c>
      <c r="L23" s="79">
        <v>54.19</v>
      </c>
      <c r="M23" s="80">
        <f t="shared" si="0"/>
        <v>1193.0900000000001</v>
      </c>
    </row>
    <row r="24" spans="1:13" ht="15">
      <c r="A24" s="77" t="s">
        <v>236</v>
      </c>
      <c r="B24" s="78" t="s">
        <v>38</v>
      </c>
      <c r="C24" s="79">
        <v>1692.8899999999999</v>
      </c>
      <c r="D24" s="79">
        <v>1771.87</v>
      </c>
      <c r="E24" s="79">
        <v>1116.5899999999999</v>
      </c>
      <c r="F24" s="79">
        <v>345.58</v>
      </c>
      <c r="G24" s="79">
        <v>352.44999999999993</v>
      </c>
      <c r="H24" s="79">
        <v>255.07</v>
      </c>
      <c r="I24" s="79">
        <v>272.19000000000005</v>
      </c>
      <c r="J24" s="79">
        <v>64</v>
      </c>
      <c r="K24" s="79">
        <v>12.47</v>
      </c>
      <c r="L24" s="79">
        <v>120.93999999999998</v>
      </c>
      <c r="M24" s="80">
        <f t="shared" si="0"/>
        <v>6004.0499999999993</v>
      </c>
    </row>
    <row r="25" spans="1:13" ht="15">
      <c r="A25" s="77" t="s">
        <v>237</v>
      </c>
      <c r="B25" s="78" t="s">
        <v>39</v>
      </c>
      <c r="C25" s="79">
        <v>606</v>
      </c>
      <c r="D25" s="79">
        <v>695.5</v>
      </c>
      <c r="E25" s="79">
        <v>427.87</v>
      </c>
      <c r="F25" s="79">
        <v>256.64</v>
      </c>
      <c r="G25" s="79">
        <v>353.12</v>
      </c>
      <c r="H25" s="79">
        <v>243.3</v>
      </c>
      <c r="I25" s="79">
        <v>18.329999999999998</v>
      </c>
      <c r="J25" s="79">
        <v>42.4</v>
      </c>
      <c r="K25" s="79">
        <v>6.63</v>
      </c>
      <c r="L25" s="79">
        <v>99.95</v>
      </c>
      <c r="M25" s="80">
        <f t="shared" si="0"/>
        <v>2749.74</v>
      </c>
    </row>
    <row r="26" spans="1:13" ht="15">
      <c r="A26" s="77" t="s">
        <v>238</v>
      </c>
      <c r="B26" s="78" t="s">
        <v>40</v>
      </c>
      <c r="C26" s="79">
        <v>432.49</v>
      </c>
      <c r="D26" s="79">
        <v>451.77</v>
      </c>
      <c r="E26" s="79">
        <v>162.44999999999999</v>
      </c>
      <c r="F26" s="79">
        <v>77.05</v>
      </c>
      <c r="G26" s="79">
        <v>105</v>
      </c>
      <c r="H26" s="79">
        <v>40.089999999999996</v>
      </c>
      <c r="I26" s="79">
        <v>37.24</v>
      </c>
      <c r="J26" s="79">
        <v>1</v>
      </c>
      <c r="K26" s="79">
        <v>0.16</v>
      </c>
      <c r="L26" s="79">
        <v>47.82</v>
      </c>
      <c r="M26" s="80">
        <f t="shared" si="0"/>
        <v>1355.07</v>
      </c>
    </row>
    <row r="27" spans="1:13" ht="15">
      <c r="A27" s="77" t="s">
        <v>239</v>
      </c>
      <c r="B27" s="78" t="s">
        <v>41</v>
      </c>
      <c r="C27" s="79">
        <v>502.5</v>
      </c>
      <c r="D27" s="79">
        <v>582.13</v>
      </c>
      <c r="E27" s="79">
        <v>456.43999999999994</v>
      </c>
      <c r="F27" s="79">
        <v>104.72999999999999</v>
      </c>
      <c r="G27" s="79">
        <v>197</v>
      </c>
      <c r="H27" s="79">
        <v>189.44</v>
      </c>
      <c r="I27" s="79">
        <v>2.6500000000000004</v>
      </c>
      <c r="J27" s="79">
        <v>17.12</v>
      </c>
      <c r="K27" s="79">
        <v>15.32</v>
      </c>
      <c r="L27" s="79">
        <v>55.2</v>
      </c>
      <c r="M27" s="80">
        <f t="shared" si="0"/>
        <v>2122.5300000000002</v>
      </c>
    </row>
    <row r="28" spans="1:13" ht="15">
      <c r="A28" s="77" t="s">
        <v>240</v>
      </c>
      <c r="B28" s="78" t="s">
        <v>42</v>
      </c>
      <c r="C28" s="79">
        <v>510.31</v>
      </c>
      <c r="D28" s="79">
        <v>585.08000000000004</v>
      </c>
      <c r="E28" s="79">
        <v>408.21000000000004</v>
      </c>
      <c r="F28" s="79">
        <v>92.030000000000015</v>
      </c>
      <c r="G28" s="79">
        <v>74.759999999999991</v>
      </c>
      <c r="H28" s="79">
        <v>75.09</v>
      </c>
      <c r="I28" s="79">
        <v>46.37</v>
      </c>
      <c r="J28" s="79">
        <v>21.02</v>
      </c>
      <c r="K28" s="79">
        <v>14.620000000000001</v>
      </c>
      <c r="L28" s="79">
        <v>77.599999999999994</v>
      </c>
      <c r="M28" s="80">
        <f t="shared" si="0"/>
        <v>1905.0899999999997</v>
      </c>
    </row>
    <row r="29" spans="1:13" ht="15">
      <c r="A29" s="77" t="s">
        <v>241</v>
      </c>
      <c r="B29" s="78" t="s">
        <v>43</v>
      </c>
      <c r="C29" s="79">
        <v>1350.3899999999999</v>
      </c>
      <c r="D29" s="79">
        <v>1435.12</v>
      </c>
      <c r="E29" s="79">
        <v>861.41999999999985</v>
      </c>
      <c r="F29" s="79">
        <v>246.87</v>
      </c>
      <c r="G29" s="79">
        <v>419.52</v>
      </c>
      <c r="H29" s="79">
        <v>334.56</v>
      </c>
      <c r="I29" s="79">
        <v>291.62000000000006</v>
      </c>
      <c r="J29" s="79">
        <v>12.9</v>
      </c>
      <c r="K29" s="79">
        <v>2.4000000000000004</v>
      </c>
      <c r="L29" s="79">
        <v>129.26</v>
      </c>
      <c r="M29" s="80">
        <f t="shared" si="0"/>
        <v>5084.0599999999995</v>
      </c>
    </row>
    <row r="30" spans="1:13" ht="15">
      <c r="A30" s="77" t="s">
        <v>242</v>
      </c>
      <c r="B30" s="78" t="s">
        <v>44</v>
      </c>
      <c r="C30" s="79">
        <v>1848.5100000000002</v>
      </c>
      <c r="D30" s="79">
        <v>2079.12</v>
      </c>
      <c r="E30" s="79">
        <v>1447.05</v>
      </c>
      <c r="F30" s="79">
        <v>383.56</v>
      </c>
      <c r="G30" s="79">
        <v>498.60999999999996</v>
      </c>
      <c r="H30" s="79">
        <v>415.71000000000004</v>
      </c>
      <c r="I30" s="79">
        <v>300.35999999999996</v>
      </c>
      <c r="J30" s="79">
        <v>14</v>
      </c>
      <c r="K30" s="79">
        <v>6.2</v>
      </c>
      <c r="L30" s="79">
        <v>250.89000000000001</v>
      </c>
      <c r="M30" s="80">
        <f t="shared" si="0"/>
        <v>7244.01</v>
      </c>
    </row>
    <row r="31" spans="1:13" ht="15">
      <c r="A31" s="77" t="s">
        <v>243</v>
      </c>
      <c r="B31" s="78" t="s">
        <v>45</v>
      </c>
      <c r="C31" s="79">
        <v>5755.130000000001</v>
      </c>
      <c r="D31" s="79">
        <v>6813.07</v>
      </c>
      <c r="E31" s="79">
        <v>4812.6099999999997</v>
      </c>
      <c r="F31" s="79">
        <v>1119.3999999999999</v>
      </c>
      <c r="G31" s="79">
        <v>1587.3600000000001</v>
      </c>
      <c r="H31" s="79">
        <v>1166.47</v>
      </c>
      <c r="I31" s="79">
        <v>482.56000000000006</v>
      </c>
      <c r="J31" s="79">
        <v>93.86</v>
      </c>
      <c r="K31" s="79">
        <v>39.129999999999995</v>
      </c>
      <c r="L31" s="79">
        <v>834.99</v>
      </c>
      <c r="M31" s="80">
        <f t="shared" si="0"/>
        <v>22704.580000000009</v>
      </c>
    </row>
    <row r="32" spans="1:13" ht="15">
      <c r="A32" s="77" t="s">
        <v>244</v>
      </c>
      <c r="B32" s="78" t="s">
        <v>46</v>
      </c>
      <c r="C32" s="79">
        <v>3189.02</v>
      </c>
      <c r="D32" s="79">
        <v>3679.23</v>
      </c>
      <c r="E32" s="79">
        <v>2460.2200000000003</v>
      </c>
      <c r="F32" s="79">
        <v>483.27</v>
      </c>
      <c r="G32" s="79">
        <v>839.36</v>
      </c>
      <c r="H32" s="79">
        <v>588.04999999999995</v>
      </c>
      <c r="I32" s="79">
        <v>517.25</v>
      </c>
      <c r="J32" s="79">
        <v>162</v>
      </c>
      <c r="K32" s="79">
        <v>34.080000000000005</v>
      </c>
      <c r="L32" s="79">
        <v>380.58000000000004</v>
      </c>
      <c r="M32" s="80">
        <f t="shared" si="0"/>
        <v>12333.060000000001</v>
      </c>
    </row>
    <row r="33" spans="1:13" ht="15">
      <c r="A33" s="77" t="s">
        <v>245</v>
      </c>
      <c r="B33" s="78" t="s">
        <v>47</v>
      </c>
      <c r="C33" s="79">
        <v>41380.800000000003</v>
      </c>
      <c r="D33" s="79">
        <v>52929.020000000004</v>
      </c>
      <c r="E33" s="79">
        <v>37636.32999999998</v>
      </c>
      <c r="F33" s="79">
        <v>11403.099999999999</v>
      </c>
      <c r="G33" s="79">
        <v>16145</v>
      </c>
      <c r="H33" s="79">
        <v>6568.6700000000019</v>
      </c>
      <c r="I33" s="79">
        <v>16288.949999999997</v>
      </c>
      <c r="J33" s="79">
        <v>1290.3999999999999</v>
      </c>
      <c r="K33" s="79">
        <v>385.47999999999996</v>
      </c>
      <c r="L33" s="79">
        <v>6772.68</v>
      </c>
      <c r="M33" s="80">
        <f t="shared" si="0"/>
        <v>190800.43</v>
      </c>
    </row>
    <row r="34" spans="1:13" ht="15">
      <c r="A34" s="77" t="s">
        <v>246</v>
      </c>
      <c r="B34" s="78" t="s">
        <v>48</v>
      </c>
      <c r="C34" s="79">
        <v>885.63</v>
      </c>
      <c r="D34" s="79">
        <v>1128.5899999999999</v>
      </c>
      <c r="E34" s="79">
        <v>721.38000000000011</v>
      </c>
      <c r="F34" s="79">
        <v>174.03</v>
      </c>
      <c r="G34" s="79">
        <v>183.5</v>
      </c>
      <c r="H34" s="79">
        <v>124.50999999999999</v>
      </c>
      <c r="I34" s="79">
        <v>0.62</v>
      </c>
      <c r="J34" s="79">
        <v>4</v>
      </c>
      <c r="K34" s="79">
        <v>0.32</v>
      </c>
      <c r="L34" s="79">
        <v>130.79999999999998</v>
      </c>
      <c r="M34" s="80">
        <f t="shared" si="0"/>
        <v>3353.3800000000006</v>
      </c>
    </row>
    <row r="35" spans="1:13" ht="15">
      <c r="A35" s="77" t="s">
        <v>247</v>
      </c>
      <c r="B35" s="78" t="s">
        <v>49</v>
      </c>
      <c r="C35" s="79">
        <v>4106.57</v>
      </c>
      <c r="D35" s="79">
        <v>5111.6899999999996</v>
      </c>
      <c r="E35" s="79">
        <v>3651.79</v>
      </c>
      <c r="F35" s="79">
        <v>745.85</v>
      </c>
      <c r="G35" s="79">
        <v>1327.9299999999998</v>
      </c>
      <c r="H35" s="79">
        <v>1050.77</v>
      </c>
      <c r="I35" s="79">
        <v>791.29999999999984</v>
      </c>
      <c r="J35" s="79">
        <v>87.649999999999991</v>
      </c>
      <c r="K35" s="79">
        <v>30.950000000000003</v>
      </c>
      <c r="L35" s="79">
        <v>576.65000000000009</v>
      </c>
      <c r="M35" s="80">
        <f t="shared" si="0"/>
        <v>17481.150000000005</v>
      </c>
    </row>
    <row r="36" spans="1:13" ht="15">
      <c r="A36" s="77" t="s">
        <v>248</v>
      </c>
      <c r="B36" s="78" t="s">
        <v>50</v>
      </c>
      <c r="C36" s="79">
        <v>1877.88</v>
      </c>
      <c r="D36" s="79">
        <v>2135.87</v>
      </c>
      <c r="E36" s="79">
        <v>1366.2999999999997</v>
      </c>
      <c r="F36" s="79">
        <v>489.8</v>
      </c>
      <c r="G36" s="79">
        <v>479.24</v>
      </c>
      <c r="H36" s="79">
        <v>295.07</v>
      </c>
      <c r="I36" s="79">
        <v>40.759999999999991</v>
      </c>
      <c r="J36" s="79">
        <v>144</v>
      </c>
      <c r="K36" s="79">
        <v>4.68</v>
      </c>
      <c r="L36" s="79">
        <v>309.80000000000007</v>
      </c>
      <c r="M36" s="80">
        <f t="shared" si="0"/>
        <v>7143.4</v>
      </c>
    </row>
    <row r="37" spans="1:13" ht="15">
      <c r="A37" s="77" t="s">
        <v>249</v>
      </c>
      <c r="B37" s="78" t="s">
        <v>51</v>
      </c>
      <c r="C37" s="79">
        <v>328.18</v>
      </c>
      <c r="D37" s="79">
        <v>303.55</v>
      </c>
      <c r="E37" s="79">
        <v>184.31</v>
      </c>
      <c r="F37" s="79">
        <v>124.02</v>
      </c>
      <c r="G37" s="79">
        <v>88.46</v>
      </c>
      <c r="H37" s="79">
        <v>67.459999999999994</v>
      </c>
      <c r="I37" s="79">
        <v>10.53</v>
      </c>
      <c r="J37" s="79">
        <v>3</v>
      </c>
      <c r="K37" s="79">
        <v>0.76</v>
      </c>
      <c r="L37" s="79">
        <v>35.869999999999997</v>
      </c>
      <c r="M37" s="80">
        <f t="shared" si="0"/>
        <v>1146.1399999999999</v>
      </c>
    </row>
    <row r="38" spans="1:13" ht="15">
      <c r="A38" s="77" t="s">
        <v>250</v>
      </c>
      <c r="B38" s="78" t="s">
        <v>52</v>
      </c>
      <c r="C38" s="79">
        <v>322.13</v>
      </c>
      <c r="D38" s="79">
        <v>346.31</v>
      </c>
      <c r="E38" s="79">
        <v>175.73</v>
      </c>
      <c r="F38" s="79">
        <v>50.629999999999995</v>
      </c>
      <c r="G38" s="79">
        <v>58.5</v>
      </c>
      <c r="H38" s="79">
        <v>40.08</v>
      </c>
      <c r="I38" s="79">
        <v>27.64</v>
      </c>
      <c r="J38" s="79">
        <v>3.5</v>
      </c>
      <c r="K38" s="79">
        <v>0.31</v>
      </c>
      <c r="L38" s="79">
        <v>58.870000000000005</v>
      </c>
      <c r="M38" s="80">
        <f t="shared" si="0"/>
        <v>1083.6999999999998</v>
      </c>
    </row>
    <row r="39" spans="1:13" ht="15">
      <c r="A39" s="77" t="s">
        <v>251</v>
      </c>
      <c r="B39" s="78" t="s">
        <v>53</v>
      </c>
      <c r="C39" s="79">
        <v>10156.710000000001</v>
      </c>
      <c r="D39" s="79">
        <v>11870.59</v>
      </c>
      <c r="E39" s="79">
        <v>7951.3799999999992</v>
      </c>
      <c r="F39" s="79">
        <v>1911.5600000000002</v>
      </c>
      <c r="G39" s="79">
        <v>2586.02</v>
      </c>
      <c r="H39" s="79">
        <v>1852.49</v>
      </c>
      <c r="I39" s="79">
        <v>1590.9599999999998</v>
      </c>
      <c r="J39" s="79">
        <v>253.56</v>
      </c>
      <c r="K39" s="79">
        <v>33.049999999999997</v>
      </c>
      <c r="L39" s="79">
        <v>1471.3200000000002</v>
      </c>
      <c r="M39" s="80">
        <f t="shared" si="0"/>
        <v>39677.64</v>
      </c>
    </row>
    <row r="40" spans="1:13" ht="15">
      <c r="A40" s="77" t="s">
        <v>252</v>
      </c>
      <c r="B40" s="78" t="s">
        <v>54</v>
      </c>
      <c r="C40" s="79">
        <v>19544.14</v>
      </c>
      <c r="D40" s="79">
        <v>21342.869999999995</v>
      </c>
      <c r="E40" s="79">
        <v>14157.949999999999</v>
      </c>
      <c r="F40" s="79">
        <v>4341.1900000000005</v>
      </c>
      <c r="G40" s="79">
        <v>6554.0099999999993</v>
      </c>
      <c r="H40" s="79">
        <v>5068.9599999999991</v>
      </c>
      <c r="I40" s="79">
        <v>5288.91</v>
      </c>
      <c r="J40" s="79">
        <v>690.54000000000008</v>
      </c>
      <c r="K40" s="79">
        <v>160.13000000000005</v>
      </c>
      <c r="L40" s="79">
        <v>1945.9</v>
      </c>
      <c r="M40" s="80">
        <f t="shared" si="0"/>
        <v>79094.599999999991</v>
      </c>
    </row>
    <row r="41" spans="1:13" ht="15">
      <c r="A41" s="77" t="s">
        <v>253</v>
      </c>
      <c r="B41" s="78" t="s">
        <v>55</v>
      </c>
      <c r="C41" s="79">
        <v>8254.2699999999986</v>
      </c>
      <c r="D41" s="79">
        <v>9231.9399999999987</v>
      </c>
      <c r="E41" s="79">
        <v>6845.8899999999994</v>
      </c>
      <c r="F41" s="79">
        <v>2492.04</v>
      </c>
      <c r="G41" s="79">
        <v>2607.63</v>
      </c>
      <c r="H41" s="79">
        <v>1610.3700000000001</v>
      </c>
      <c r="I41" s="79">
        <v>221.13</v>
      </c>
      <c r="J41" s="79">
        <v>312.99000000000007</v>
      </c>
      <c r="K41" s="79">
        <v>80.330000000000013</v>
      </c>
      <c r="L41" s="79">
        <v>738.14999999999986</v>
      </c>
      <c r="M41" s="80">
        <f t="shared" si="0"/>
        <v>32394.740000000005</v>
      </c>
    </row>
    <row r="42" spans="1:13" ht="15">
      <c r="A42" s="77" t="s">
        <v>254</v>
      </c>
      <c r="B42" s="78" t="s">
        <v>56</v>
      </c>
      <c r="C42" s="79">
        <v>1449.3500000000001</v>
      </c>
      <c r="D42" s="79">
        <v>1577.71</v>
      </c>
      <c r="E42" s="79">
        <v>1070.6499999999999</v>
      </c>
      <c r="F42" s="79">
        <v>472.94000000000005</v>
      </c>
      <c r="G42" s="79">
        <v>788.1099999999999</v>
      </c>
      <c r="H42" s="79">
        <v>483.51</v>
      </c>
      <c r="I42" s="79">
        <v>117.78999999999999</v>
      </c>
      <c r="J42" s="79">
        <v>21.09</v>
      </c>
      <c r="K42" s="79">
        <v>3.6399999999999997</v>
      </c>
      <c r="L42" s="79">
        <v>173.36</v>
      </c>
      <c r="M42" s="80">
        <f t="shared" si="0"/>
        <v>6158.15</v>
      </c>
    </row>
    <row r="43" spans="1:13" ht="15">
      <c r="A43" s="77" t="s">
        <v>255</v>
      </c>
      <c r="B43" s="78" t="s">
        <v>57</v>
      </c>
      <c r="C43" s="79">
        <v>394.03999999999996</v>
      </c>
      <c r="D43" s="79">
        <v>414.57</v>
      </c>
      <c r="E43" s="79">
        <v>245.77</v>
      </c>
      <c r="F43" s="79">
        <v>88.07</v>
      </c>
      <c r="G43" s="79">
        <v>98.28</v>
      </c>
      <c r="H43" s="79">
        <v>109.74000000000001</v>
      </c>
      <c r="I43" s="79">
        <v>0.13</v>
      </c>
      <c r="J43" s="79">
        <v>44.91</v>
      </c>
      <c r="K43" s="79">
        <v>2.8600000000000003</v>
      </c>
      <c r="L43" s="79">
        <v>67.690000000000012</v>
      </c>
      <c r="M43" s="80">
        <f t="shared" si="0"/>
        <v>1466.06</v>
      </c>
    </row>
    <row r="44" spans="1:13" ht="15">
      <c r="A44" s="77" t="s">
        <v>256</v>
      </c>
      <c r="B44" s="78" t="s">
        <v>58</v>
      </c>
      <c r="C44" s="79">
        <v>663.71</v>
      </c>
      <c r="D44" s="79">
        <v>753.79000000000008</v>
      </c>
      <c r="E44" s="79">
        <v>521.32000000000005</v>
      </c>
      <c r="F44" s="79">
        <v>248.18</v>
      </c>
      <c r="G44" s="79">
        <v>225.19</v>
      </c>
      <c r="H44" s="79">
        <v>241.35</v>
      </c>
      <c r="I44" s="79">
        <v>3.91</v>
      </c>
      <c r="J44" s="79">
        <v>1</v>
      </c>
      <c r="K44" s="79">
        <v>0.66</v>
      </c>
      <c r="L44" s="79">
        <v>115.82</v>
      </c>
      <c r="M44" s="80">
        <f t="shared" si="0"/>
        <v>2774.93</v>
      </c>
    </row>
    <row r="45" spans="1:13" ht="15">
      <c r="A45" s="77" t="s">
        <v>257</v>
      </c>
      <c r="B45" s="78" t="s">
        <v>59</v>
      </c>
      <c r="C45" s="79">
        <v>9731.11</v>
      </c>
      <c r="D45" s="79">
        <v>11200.830000000002</v>
      </c>
      <c r="E45" s="79">
        <v>7611.2300000000014</v>
      </c>
      <c r="F45" s="79">
        <v>2649.3700000000003</v>
      </c>
      <c r="G45" s="79">
        <v>3689.6000000000004</v>
      </c>
      <c r="H45" s="79">
        <v>2716.1500000000005</v>
      </c>
      <c r="I45" s="79">
        <v>2842.9299999999994</v>
      </c>
      <c r="J45" s="79">
        <v>340.66000000000008</v>
      </c>
      <c r="K45" s="79">
        <v>44.15</v>
      </c>
      <c r="L45" s="79">
        <v>1246.02</v>
      </c>
      <c r="M45" s="80">
        <f t="shared" si="0"/>
        <v>42072.05000000001</v>
      </c>
    </row>
    <row r="46" spans="1:13" ht="15">
      <c r="A46" s="77" t="s">
        <v>258</v>
      </c>
      <c r="B46" s="78" t="s">
        <v>60</v>
      </c>
      <c r="C46" s="79">
        <v>10301.110000000002</v>
      </c>
      <c r="D46" s="79">
        <v>12348.690000000002</v>
      </c>
      <c r="E46" s="79">
        <v>8259.33</v>
      </c>
      <c r="F46" s="79">
        <v>2305.4</v>
      </c>
      <c r="G46" s="79">
        <v>3183.2299999999996</v>
      </c>
      <c r="H46" s="79">
        <v>2454.6</v>
      </c>
      <c r="I46" s="79">
        <v>1256.9100000000001</v>
      </c>
      <c r="J46" s="79">
        <v>237.93</v>
      </c>
      <c r="K46" s="79">
        <v>22.37</v>
      </c>
      <c r="L46" s="79">
        <v>1618.1</v>
      </c>
      <c r="M46" s="80">
        <f t="shared" si="0"/>
        <v>41987.670000000013</v>
      </c>
    </row>
    <row r="47" spans="1:13" ht="15">
      <c r="A47" s="77" t="s">
        <v>259</v>
      </c>
      <c r="B47" s="78" t="s">
        <v>61</v>
      </c>
      <c r="C47" s="79">
        <v>3511.84</v>
      </c>
      <c r="D47" s="79">
        <v>4738.71</v>
      </c>
      <c r="E47" s="79">
        <v>4167.7700000000004</v>
      </c>
      <c r="F47" s="79">
        <v>945.43999999999994</v>
      </c>
      <c r="G47" s="79">
        <v>1593.52</v>
      </c>
      <c r="H47" s="79">
        <v>727.5</v>
      </c>
      <c r="I47" s="79">
        <v>1168.6099999999999</v>
      </c>
      <c r="J47" s="79">
        <v>135.43</v>
      </c>
      <c r="K47" s="79">
        <v>103.81000000000002</v>
      </c>
      <c r="L47" s="79">
        <v>608.96</v>
      </c>
      <c r="M47" s="80">
        <f t="shared" si="0"/>
        <v>17701.59</v>
      </c>
    </row>
    <row r="48" spans="1:13" ht="15">
      <c r="A48" s="77" t="s">
        <v>260</v>
      </c>
      <c r="B48" s="78" t="s">
        <v>62</v>
      </c>
      <c r="C48" s="79">
        <v>1739.5</v>
      </c>
      <c r="D48" s="79">
        <v>2115.3199999999997</v>
      </c>
      <c r="E48" s="79">
        <v>1672.6599999999999</v>
      </c>
      <c r="F48" s="79">
        <v>460.01</v>
      </c>
      <c r="G48" s="79">
        <v>794.89</v>
      </c>
      <c r="H48" s="79">
        <v>542.11</v>
      </c>
      <c r="I48" s="79">
        <v>414.03000000000003</v>
      </c>
      <c r="J48" s="79">
        <v>53.8</v>
      </c>
      <c r="K48" s="79">
        <v>11.42</v>
      </c>
      <c r="L48" s="79">
        <v>240.63</v>
      </c>
      <c r="M48" s="80">
        <f t="shared" si="0"/>
        <v>8044.37</v>
      </c>
    </row>
    <row r="49" spans="1:13" ht="15">
      <c r="A49" s="77" t="s">
        <v>261</v>
      </c>
      <c r="B49" s="78" t="s">
        <v>63</v>
      </c>
      <c r="C49" s="79">
        <v>2720.2</v>
      </c>
      <c r="D49" s="79">
        <v>3429.77</v>
      </c>
      <c r="E49" s="79">
        <v>2435.1400000000003</v>
      </c>
      <c r="F49" s="79">
        <v>606.1</v>
      </c>
      <c r="G49" s="79">
        <v>760.65</v>
      </c>
      <c r="H49" s="79">
        <v>586.29</v>
      </c>
      <c r="I49" s="79">
        <v>64.77</v>
      </c>
      <c r="J49" s="79">
        <v>58.300000000000004</v>
      </c>
      <c r="K49" s="79">
        <v>14.7</v>
      </c>
      <c r="L49" s="79">
        <v>436.59000000000003</v>
      </c>
      <c r="M49" s="80">
        <f t="shared" si="0"/>
        <v>11112.510000000002</v>
      </c>
    </row>
    <row r="50" spans="1:13" ht="15">
      <c r="A50" s="77" t="s">
        <v>262</v>
      </c>
      <c r="B50" s="78" t="s">
        <v>64</v>
      </c>
      <c r="C50" s="79">
        <v>7003.87</v>
      </c>
      <c r="D50" s="79">
        <v>8498.7800000000007</v>
      </c>
      <c r="E50" s="79">
        <v>6836.47</v>
      </c>
      <c r="F50" s="79">
        <v>1557.5900000000001</v>
      </c>
      <c r="G50" s="79">
        <v>2416.0500000000002</v>
      </c>
      <c r="H50" s="79">
        <v>1551.67</v>
      </c>
      <c r="I50" s="79">
        <v>549.57000000000016</v>
      </c>
      <c r="J50" s="79">
        <v>152.92000000000002</v>
      </c>
      <c r="K50" s="79">
        <v>133.79999999999998</v>
      </c>
      <c r="L50" s="79">
        <v>925.30000000000018</v>
      </c>
      <c r="M50" s="80">
        <f t="shared" si="0"/>
        <v>29626.019999999997</v>
      </c>
    </row>
    <row r="51" spans="1:13" ht="15">
      <c r="A51" s="77" t="s">
        <v>263</v>
      </c>
      <c r="B51" s="78" t="s">
        <v>65</v>
      </c>
      <c r="C51" s="79">
        <v>1561.17</v>
      </c>
      <c r="D51" s="79">
        <v>1904.9499999999998</v>
      </c>
      <c r="E51" s="79">
        <v>1287.6099999999999</v>
      </c>
      <c r="F51" s="79">
        <v>437.13</v>
      </c>
      <c r="G51" s="79">
        <v>650.08999999999992</v>
      </c>
      <c r="H51" s="79">
        <v>509.33</v>
      </c>
      <c r="I51" s="79">
        <v>377.15</v>
      </c>
      <c r="J51" s="79">
        <v>36.26</v>
      </c>
      <c r="K51" s="79">
        <v>6.13</v>
      </c>
      <c r="L51" s="79">
        <v>247.81999999999994</v>
      </c>
      <c r="M51" s="80">
        <f t="shared" si="0"/>
        <v>7017.6399999999994</v>
      </c>
    </row>
    <row r="52" spans="1:13" ht="15">
      <c r="A52" s="77" t="s">
        <v>264</v>
      </c>
      <c r="B52" s="78" t="s">
        <v>66</v>
      </c>
      <c r="C52" s="79">
        <v>34474.460000000021</v>
      </c>
      <c r="D52" s="79">
        <v>42157.030000000006</v>
      </c>
      <c r="E52" s="79">
        <v>34193.770000000011</v>
      </c>
      <c r="F52" s="79">
        <v>6648.6399999999994</v>
      </c>
      <c r="G52" s="79">
        <v>13900.530000000002</v>
      </c>
      <c r="H52" s="79">
        <v>9437.6899999999987</v>
      </c>
      <c r="I52" s="79">
        <v>24927.329999999998</v>
      </c>
      <c r="J52" s="79">
        <v>2253.3799999999992</v>
      </c>
      <c r="K52" s="79">
        <v>573.63000000000011</v>
      </c>
      <c r="L52" s="79">
        <v>2921.9800000000005</v>
      </c>
      <c r="M52" s="80">
        <f t="shared" si="0"/>
        <v>171488.44000000006</v>
      </c>
    </row>
    <row r="53" spans="1:13" ht="15">
      <c r="A53" s="77" t="s">
        <v>265</v>
      </c>
      <c r="B53" s="78" t="s">
        <v>67</v>
      </c>
      <c r="C53" s="79">
        <v>10797.830000000002</v>
      </c>
      <c r="D53" s="79">
        <v>14486.379999999997</v>
      </c>
      <c r="E53" s="79">
        <v>10745.47</v>
      </c>
      <c r="F53" s="79">
        <v>2012.8600000000001</v>
      </c>
      <c r="G53" s="79">
        <v>3022.0899999999997</v>
      </c>
      <c r="H53" s="79">
        <v>1948.56</v>
      </c>
      <c r="I53" s="79">
        <v>6731.21</v>
      </c>
      <c r="J53" s="79">
        <v>824.55000000000007</v>
      </c>
      <c r="K53" s="79">
        <v>121.99</v>
      </c>
      <c r="L53" s="79">
        <v>1222.4699999999998</v>
      </c>
      <c r="M53" s="80">
        <f t="shared" si="0"/>
        <v>51913.409999999996</v>
      </c>
    </row>
    <row r="54" spans="1:13" ht="15">
      <c r="A54" s="77" t="s">
        <v>266</v>
      </c>
      <c r="B54" s="78" t="s">
        <v>68</v>
      </c>
      <c r="C54" s="79">
        <v>33033.320000000007</v>
      </c>
      <c r="D54" s="79">
        <v>45411.210000000006</v>
      </c>
      <c r="E54" s="79">
        <v>37420.36</v>
      </c>
      <c r="F54" s="79">
        <v>10319.93</v>
      </c>
      <c r="G54" s="79">
        <v>14658.85</v>
      </c>
      <c r="H54" s="79">
        <v>6808.2800000000007</v>
      </c>
      <c r="I54" s="79">
        <v>14776.290000000006</v>
      </c>
      <c r="J54" s="79">
        <v>1128.2</v>
      </c>
      <c r="K54" s="79">
        <v>372.58</v>
      </c>
      <c r="L54" s="79">
        <v>5331.3</v>
      </c>
      <c r="M54" s="80">
        <f t="shared" si="0"/>
        <v>169260.32</v>
      </c>
    </row>
    <row r="55" spans="1:13" ht="15">
      <c r="A55" s="77" t="s">
        <v>267</v>
      </c>
      <c r="B55" s="78" t="s">
        <v>69</v>
      </c>
      <c r="C55" s="79">
        <v>16279.309999999998</v>
      </c>
      <c r="D55" s="79">
        <v>18817.079999999994</v>
      </c>
      <c r="E55" s="79">
        <v>13094.3</v>
      </c>
      <c r="F55" s="79">
        <v>3226.1400000000003</v>
      </c>
      <c r="G55" s="79">
        <v>5634.34</v>
      </c>
      <c r="H55" s="79">
        <v>4022.46</v>
      </c>
      <c r="I55" s="79">
        <v>2020.2300000000002</v>
      </c>
      <c r="J55" s="79">
        <v>533.91000000000008</v>
      </c>
      <c r="K55" s="79">
        <v>207.31</v>
      </c>
      <c r="L55" s="79">
        <v>1723.2800000000002</v>
      </c>
      <c r="M55" s="80">
        <f t="shared" si="0"/>
        <v>65558.359999999986</v>
      </c>
    </row>
    <row r="56" spans="1:13" ht="15">
      <c r="A56" s="77" t="s">
        <v>268</v>
      </c>
      <c r="B56" s="78" t="s">
        <v>70</v>
      </c>
      <c r="C56" s="79">
        <v>23718.809999999998</v>
      </c>
      <c r="D56" s="79">
        <v>28484.300000000003</v>
      </c>
      <c r="E56" s="79">
        <v>25557.700000000004</v>
      </c>
      <c r="F56" s="79">
        <v>6667.4500000000007</v>
      </c>
      <c r="G56" s="79">
        <v>10115.530000000002</v>
      </c>
      <c r="H56" s="79">
        <v>4765.6600000000008</v>
      </c>
      <c r="I56" s="79">
        <v>3017.14</v>
      </c>
      <c r="J56" s="79">
        <v>1024.94</v>
      </c>
      <c r="K56" s="79">
        <v>324.96000000000004</v>
      </c>
      <c r="L56" s="79">
        <v>3544.0299999999997</v>
      </c>
      <c r="M56" s="80">
        <f t="shared" si="0"/>
        <v>107220.52</v>
      </c>
    </row>
    <row r="57" spans="1:13" ht="15">
      <c r="A57" s="77" t="s">
        <v>269</v>
      </c>
      <c r="B57" s="78" t="s">
        <v>71</v>
      </c>
      <c r="C57" s="79">
        <v>24234.65</v>
      </c>
      <c r="D57" s="79">
        <v>26459.78</v>
      </c>
      <c r="E57" s="79">
        <v>16880.27</v>
      </c>
      <c r="F57" s="79">
        <v>3423.49</v>
      </c>
      <c r="G57" s="79">
        <v>6367.2</v>
      </c>
      <c r="H57" s="79">
        <v>5292.420000000001</v>
      </c>
      <c r="I57" s="79">
        <v>6564.4600000000019</v>
      </c>
      <c r="J57" s="79">
        <v>336.18</v>
      </c>
      <c r="K57" s="79">
        <v>193.50000000000003</v>
      </c>
      <c r="L57" s="79">
        <v>3263.3099999999995</v>
      </c>
      <c r="M57" s="80">
        <f t="shared" si="0"/>
        <v>93015.26</v>
      </c>
    </row>
    <row r="58" spans="1:13" ht="15">
      <c r="A58" s="77" t="s">
        <v>270</v>
      </c>
      <c r="B58" s="78" t="s">
        <v>72</v>
      </c>
      <c r="C58" s="79">
        <v>2867.9399999999996</v>
      </c>
      <c r="D58" s="79">
        <v>3313.9300000000003</v>
      </c>
      <c r="E58" s="79">
        <v>1899.6899999999998</v>
      </c>
      <c r="F58" s="79">
        <v>798.76</v>
      </c>
      <c r="G58" s="79">
        <v>1023.5</v>
      </c>
      <c r="H58" s="79">
        <v>649.32000000000005</v>
      </c>
      <c r="I58" s="79">
        <v>406.46999999999997</v>
      </c>
      <c r="J58" s="79">
        <v>60.769999999999996</v>
      </c>
      <c r="K58" s="79">
        <v>13.12</v>
      </c>
      <c r="L58" s="79">
        <v>372.98</v>
      </c>
      <c r="M58" s="80">
        <f t="shared" si="0"/>
        <v>11406.48</v>
      </c>
    </row>
    <row r="59" spans="1:13" ht="15">
      <c r="A59" s="77" t="s">
        <v>271</v>
      </c>
      <c r="B59" s="78" t="s">
        <v>73</v>
      </c>
      <c r="C59" s="79">
        <v>6885.03</v>
      </c>
      <c r="D59" s="79">
        <v>8353.74</v>
      </c>
      <c r="E59" s="79">
        <v>6911.3099999999995</v>
      </c>
      <c r="F59" s="79">
        <v>1401.21</v>
      </c>
      <c r="G59" s="79">
        <v>2291.17</v>
      </c>
      <c r="H59" s="79">
        <v>955.82999999999993</v>
      </c>
      <c r="I59" s="79">
        <v>48.20000000000001</v>
      </c>
      <c r="J59" s="79">
        <v>241.94000000000005</v>
      </c>
      <c r="K59" s="79">
        <v>95.800000000000011</v>
      </c>
      <c r="L59" s="79">
        <v>552.96</v>
      </c>
      <c r="M59" s="80">
        <f t="shared" si="0"/>
        <v>27737.19</v>
      </c>
    </row>
    <row r="60" spans="1:13" ht="15">
      <c r="A60" s="77" t="s">
        <v>272</v>
      </c>
      <c r="B60" s="78" t="s">
        <v>74</v>
      </c>
      <c r="C60" s="79">
        <v>10077.61</v>
      </c>
      <c r="D60" s="79">
        <v>12289.550000000001</v>
      </c>
      <c r="E60" s="79">
        <v>8002.51</v>
      </c>
      <c r="F60" s="79">
        <v>1617.3500000000001</v>
      </c>
      <c r="G60" s="79">
        <v>2526.5699999999997</v>
      </c>
      <c r="H60" s="79">
        <v>1707.0599999999997</v>
      </c>
      <c r="I60" s="79">
        <v>2293.42</v>
      </c>
      <c r="J60" s="79">
        <v>221.59999999999997</v>
      </c>
      <c r="K60" s="79">
        <v>46.47</v>
      </c>
      <c r="L60" s="79">
        <v>1120.3499999999999</v>
      </c>
      <c r="M60" s="80">
        <f t="shared" si="0"/>
        <v>39902.49</v>
      </c>
    </row>
    <row r="61" spans="1:13" ht="15">
      <c r="A61" s="77" t="s">
        <v>273</v>
      </c>
      <c r="B61" s="78" t="s">
        <v>75</v>
      </c>
      <c r="C61" s="79">
        <v>6004.45</v>
      </c>
      <c r="D61" s="79">
        <v>7521.7099999999991</v>
      </c>
      <c r="E61" s="79">
        <v>6120.35</v>
      </c>
      <c r="F61" s="79">
        <v>1535.9599999999996</v>
      </c>
      <c r="G61" s="79">
        <v>1942.2800000000002</v>
      </c>
      <c r="H61" s="79">
        <v>1016.89</v>
      </c>
      <c r="I61" s="79">
        <v>121.17999999999999</v>
      </c>
      <c r="J61" s="79">
        <v>120.83</v>
      </c>
      <c r="K61" s="79">
        <v>49.329999999999991</v>
      </c>
      <c r="L61" s="79">
        <v>695.31000000000006</v>
      </c>
      <c r="M61" s="80">
        <f t="shared" si="0"/>
        <v>25128.290000000005</v>
      </c>
    </row>
    <row r="62" spans="1:13" ht="15">
      <c r="A62" s="77" t="s">
        <v>274</v>
      </c>
      <c r="B62" s="78" t="s">
        <v>76</v>
      </c>
      <c r="C62" s="79">
        <v>9193.9499999999989</v>
      </c>
      <c r="D62" s="79">
        <v>10421.15</v>
      </c>
      <c r="E62" s="79">
        <v>8625.31</v>
      </c>
      <c r="F62" s="79">
        <v>2495.8000000000002</v>
      </c>
      <c r="G62" s="79">
        <v>4939.1899999999996</v>
      </c>
      <c r="H62" s="79">
        <v>2584.58</v>
      </c>
      <c r="I62" s="79">
        <v>1798.7</v>
      </c>
      <c r="J62" s="79">
        <v>454.50000000000006</v>
      </c>
      <c r="K62" s="79">
        <v>91.100000000000009</v>
      </c>
      <c r="L62" s="79">
        <v>1315.7000000000003</v>
      </c>
      <c r="M62" s="80">
        <f t="shared" si="0"/>
        <v>41919.979999999989</v>
      </c>
    </row>
    <row r="63" spans="1:13" ht="15">
      <c r="A63" s="77" t="s">
        <v>275</v>
      </c>
      <c r="B63" s="78" t="s">
        <v>77</v>
      </c>
      <c r="C63" s="79">
        <v>14831.730000000005</v>
      </c>
      <c r="D63" s="79">
        <v>18849.490000000002</v>
      </c>
      <c r="E63" s="79">
        <v>15244.7</v>
      </c>
      <c r="F63" s="79">
        <v>3168.2299999999996</v>
      </c>
      <c r="G63" s="79">
        <v>5605.8700000000008</v>
      </c>
      <c r="H63" s="79">
        <v>3031.75</v>
      </c>
      <c r="I63" s="79">
        <v>2008.8500000000001</v>
      </c>
      <c r="J63" s="79">
        <v>373.84999999999997</v>
      </c>
      <c r="K63" s="79">
        <v>84.640000000000015</v>
      </c>
      <c r="L63" s="79">
        <v>1816.09</v>
      </c>
      <c r="M63" s="80">
        <f t="shared" si="0"/>
        <v>65015.200000000004</v>
      </c>
    </row>
    <row r="64" spans="1:13" ht="15">
      <c r="A64" s="77" t="s">
        <v>276</v>
      </c>
      <c r="B64" s="78" t="s">
        <v>78</v>
      </c>
      <c r="C64" s="79">
        <v>1855.4300000000003</v>
      </c>
      <c r="D64" s="79">
        <v>2335.04</v>
      </c>
      <c r="E64" s="79">
        <v>1349.2700000000002</v>
      </c>
      <c r="F64" s="79">
        <v>360.84000000000003</v>
      </c>
      <c r="G64" s="79">
        <v>486.58</v>
      </c>
      <c r="H64" s="79">
        <v>364.93</v>
      </c>
      <c r="I64" s="79">
        <v>175.79000000000002</v>
      </c>
      <c r="J64" s="79">
        <v>42.72</v>
      </c>
      <c r="K64" s="79">
        <v>5.91</v>
      </c>
      <c r="L64" s="79">
        <v>296.82</v>
      </c>
      <c r="M64" s="80">
        <f t="shared" si="0"/>
        <v>7273.3300000000008</v>
      </c>
    </row>
    <row r="65" spans="1:13" ht="15">
      <c r="A65" s="77" t="s">
        <v>277</v>
      </c>
      <c r="B65" s="78" t="s">
        <v>79</v>
      </c>
      <c r="C65" s="79">
        <v>1595.79</v>
      </c>
      <c r="D65" s="79">
        <v>1879.14</v>
      </c>
      <c r="E65" s="79">
        <v>1192.2199999999998</v>
      </c>
      <c r="F65" s="79">
        <v>356.16999999999996</v>
      </c>
      <c r="G65" s="79">
        <v>321.59999999999997</v>
      </c>
      <c r="H65" s="79">
        <v>232.75999999999993</v>
      </c>
      <c r="I65" s="79">
        <v>113.12</v>
      </c>
      <c r="J65" s="79">
        <v>7.08</v>
      </c>
      <c r="K65" s="79">
        <v>1.2</v>
      </c>
      <c r="L65" s="79">
        <v>206.11999999999998</v>
      </c>
      <c r="M65" s="80">
        <f t="shared" si="0"/>
        <v>5905.2</v>
      </c>
    </row>
    <row r="66" spans="1:13" ht="15">
      <c r="A66" s="77" t="s">
        <v>278</v>
      </c>
      <c r="B66" s="78" t="s">
        <v>80</v>
      </c>
      <c r="C66" s="79">
        <v>860.93000000000006</v>
      </c>
      <c r="D66" s="79">
        <v>909.16</v>
      </c>
      <c r="E66" s="79">
        <v>569.15000000000009</v>
      </c>
      <c r="F66" s="79">
        <v>229.43</v>
      </c>
      <c r="G66" s="79">
        <v>242.75</v>
      </c>
      <c r="H66" s="79">
        <v>160.56</v>
      </c>
      <c r="I66" s="79">
        <v>0</v>
      </c>
      <c r="J66" s="79">
        <v>27.67</v>
      </c>
      <c r="K66" s="79">
        <v>8.9499999999999993</v>
      </c>
      <c r="L66" s="79">
        <v>47.699999999999996</v>
      </c>
      <c r="M66" s="80">
        <f t="shared" si="0"/>
        <v>3056.2999999999997</v>
      </c>
    </row>
    <row r="67" spans="1:13" ht="15">
      <c r="A67" s="77" t="s">
        <v>279</v>
      </c>
      <c r="B67" s="78" t="s">
        <v>81</v>
      </c>
      <c r="C67" s="79">
        <v>601</v>
      </c>
      <c r="D67" s="79">
        <v>689.53000000000009</v>
      </c>
      <c r="E67" s="79">
        <v>406.92999999999995</v>
      </c>
      <c r="F67" s="79">
        <v>146.72</v>
      </c>
      <c r="G67" s="79">
        <v>171.01999999999998</v>
      </c>
      <c r="H67" s="79">
        <v>105.56</v>
      </c>
      <c r="I67" s="79">
        <v>0</v>
      </c>
      <c r="J67" s="79">
        <v>10.5</v>
      </c>
      <c r="K67" s="79">
        <v>3.08</v>
      </c>
      <c r="L67" s="79">
        <v>100.83999999999999</v>
      </c>
      <c r="M67" s="80">
        <f t="shared" si="0"/>
        <v>2235.1800000000003</v>
      </c>
    </row>
    <row r="68" spans="1:13" ht="15">
      <c r="A68" s="77" t="s">
        <v>280</v>
      </c>
      <c r="B68" s="78" t="s">
        <v>82</v>
      </c>
      <c r="C68" s="79">
        <v>14884.8</v>
      </c>
      <c r="D68" s="79">
        <v>17926.980000000003</v>
      </c>
      <c r="E68" s="79">
        <v>13185.570000000002</v>
      </c>
      <c r="F68" s="79">
        <v>3177.46</v>
      </c>
      <c r="G68" s="79">
        <v>5767.2100000000019</v>
      </c>
      <c r="H68" s="79">
        <v>4051.829999999999</v>
      </c>
      <c r="I68" s="79">
        <v>2428.4299999999994</v>
      </c>
      <c r="J68" s="79">
        <v>676.06</v>
      </c>
      <c r="K68" s="79">
        <v>182.69</v>
      </c>
      <c r="L68" s="79">
        <v>1865.4199999999996</v>
      </c>
      <c r="M68" s="80">
        <f t="shared" si="0"/>
        <v>64146.45</v>
      </c>
    </row>
    <row r="69" spans="1:13" ht="15">
      <c r="A69" s="77" t="s">
        <v>281</v>
      </c>
      <c r="B69" s="78" t="s">
        <v>83</v>
      </c>
      <c r="C69" s="79">
        <v>1332</v>
      </c>
      <c r="D69" s="79">
        <v>1490</v>
      </c>
      <c r="E69" s="79">
        <v>851.81999999999994</v>
      </c>
      <c r="F69" s="79">
        <v>564.62</v>
      </c>
      <c r="G69" s="79">
        <v>387.8</v>
      </c>
      <c r="H69" s="79">
        <v>274.69</v>
      </c>
      <c r="I69" s="79">
        <v>5.84</v>
      </c>
      <c r="J69" s="79">
        <v>22.5</v>
      </c>
      <c r="K69" s="79">
        <v>16.54</v>
      </c>
      <c r="L69" s="79">
        <v>169.54</v>
      </c>
      <c r="M69" s="80">
        <f t="shared" ref="M69:M79" si="1">SUM(C69:L69)</f>
        <v>5115.3499999999995</v>
      </c>
    </row>
    <row r="70" spans="1:13" ht="15">
      <c r="A70" s="77" t="s">
        <v>282</v>
      </c>
      <c r="B70" s="78" t="s">
        <v>84</v>
      </c>
      <c r="C70" s="79">
        <v>1957.1200000000001</v>
      </c>
      <c r="D70" s="79">
        <v>2072.5299999999997</v>
      </c>
      <c r="E70" s="79">
        <v>1437.21</v>
      </c>
      <c r="F70" s="79">
        <v>311.13</v>
      </c>
      <c r="G70" s="79">
        <v>445.11</v>
      </c>
      <c r="H70" s="79">
        <v>318.44</v>
      </c>
      <c r="I70" s="79">
        <v>118.30000000000001</v>
      </c>
      <c r="J70" s="79">
        <v>3</v>
      </c>
      <c r="K70" s="79">
        <v>2.9000000000000004</v>
      </c>
      <c r="L70" s="79">
        <v>208.70999999999998</v>
      </c>
      <c r="M70" s="80">
        <f t="shared" si="1"/>
        <v>6874.4499999999989</v>
      </c>
    </row>
    <row r="71" spans="1:13" ht="15">
      <c r="A71" s="77" t="s">
        <v>283</v>
      </c>
      <c r="B71" s="78" t="s">
        <v>85</v>
      </c>
      <c r="C71" s="79">
        <v>931</v>
      </c>
      <c r="D71" s="79">
        <v>1102</v>
      </c>
      <c r="E71" s="79">
        <v>825.38</v>
      </c>
      <c r="F71" s="79">
        <v>213.6</v>
      </c>
      <c r="G71" s="79">
        <v>256.24</v>
      </c>
      <c r="H71" s="79">
        <v>117.58000000000001</v>
      </c>
      <c r="I71" s="79">
        <v>0</v>
      </c>
      <c r="J71" s="79">
        <v>24</v>
      </c>
      <c r="K71" s="79">
        <v>6.839999999999999</v>
      </c>
      <c r="L71" s="79">
        <v>76.72999999999999</v>
      </c>
      <c r="M71" s="80">
        <f t="shared" si="1"/>
        <v>3553.3700000000003</v>
      </c>
    </row>
    <row r="72" spans="1:13" ht="15">
      <c r="A72" s="77" t="s">
        <v>284</v>
      </c>
      <c r="B72" s="78" t="s">
        <v>202</v>
      </c>
      <c r="C72" s="79">
        <v>0</v>
      </c>
      <c r="D72" s="79">
        <v>46.18</v>
      </c>
      <c r="E72" s="79">
        <v>172.10999999999999</v>
      </c>
      <c r="F72" s="79">
        <v>0</v>
      </c>
      <c r="G72" s="79">
        <v>34.28</v>
      </c>
      <c r="H72" s="79">
        <v>178.06</v>
      </c>
      <c r="I72" s="79">
        <v>0</v>
      </c>
      <c r="J72" s="79">
        <v>0</v>
      </c>
      <c r="K72" s="79">
        <v>0</v>
      </c>
      <c r="L72" s="79">
        <v>39.999999999999993</v>
      </c>
      <c r="M72" s="80">
        <f t="shared" si="1"/>
        <v>470.63</v>
      </c>
    </row>
    <row r="73" spans="1:13" ht="15">
      <c r="A73" s="77" t="s">
        <v>285</v>
      </c>
      <c r="B73" s="78" t="s">
        <v>203</v>
      </c>
      <c r="C73" s="79">
        <v>96</v>
      </c>
      <c r="D73" s="79">
        <v>137.5</v>
      </c>
      <c r="E73" s="79">
        <v>123.67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7.83</v>
      </c>
      <c r="M73" s="80">
        <f t="shared" si="1"/>
        <v>365</v>
      </c>
    </row>
    <row r="74" spans="1:13" ht="15">
      <c r="A74" s="77" t="s">
        <v>286</v>
      </c>
      <c r="B74" s="78" t="s">
        <v>204</v>
      </c>
      <c r="C74" s="79">
        <v>189.57999999999998</v>
      </c>
      <c r="D74" s="79">
        <v>301</v>
      </c>
      <c r="E74" s="79">
        <v>61.84</v>
      </c>
      <c r="F74" s="79">
        <v>52.5</v>
      </c>
      <c r="G74" s="79">
        <v>30.5</v>
      </c>
      <c r="H74" s="79">
        <v>2</v>
      </c>
      <c r="I74" s="79">
        <v>0.42</v>
      </c>
      <c r="J74" s="79">
        <v>0</v>
      </c>
      <c r="K74" s="79">
        <v>0</v>
      </c>
      <c r="L74" s="79">
        <v>0</v>
      </c>
      <c r="M74" s="80">
        <f t="shared" si="1"/>
        <v>637.83999999999992</v>
      </c>
    </row>
    <row r="75" spans="1:13" ht="15">
      <c r="A75" s="77" t="s">
        <v>287</v>
      </c>
      <c r="B75" s="78" t="s">
        <v>205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80">
        <f t="shared" si="1"/>
        <v>0</v>
      </c>
    </row>
    <row r="76" spans="1:13" ht="15">
      <c r="A76" s="77" t="s">
        <v>288</v>
      </c>
      <c r="B76" s="78" t="s">
        <v>210</v>
      </c>
      <c r="C76" s="79">
        <v>333.81000000000006</v>
      </c>
      <c r="D76" s="79">
        <v>160.5</v>
      </c>
      <c r="E76" s="79">
        <v>0</v>
      </c>
      <c r="F76" s="79">
        <v>59.5</v>
      </c>
      <c r="G76" s="79">
        <v>43.5</v>
      </c>
      <c r="H76" s="79">
        <v>0</v>
      </c>
      <c r="I76" s="79">
        <v>9.64</v>
      </c>
      <c r="J76" s="79">
        <v>0.5</v>
      </c>
      <c r="K76" s="79">
        <v>0</v>
      </c>
      <c r="L76" s="79">
        <v>0</v>
      </c>
      <c r="M76" s="80">
        <f t="shared" si="1"/>
        <v>607.45000000000005</v>
      </c>
    </row>
    <row r="77" spans="1:13" ht="15">
      <c r="A77" s="77" t="s">
        <v>289</v>
      </c>
      <c r="B77" s="78" t="s">
        <v>86</v>
      </c>
      <c r="C77" s="79">
        <v>273.5</v>
      </c>
      <c r="D77" s="79">
        <v>589.5</v>
      </c>
      <c r="E77" s="79">
        <v>493.05</v>
      </c>
      <c r="F77" s="79">
        <v>45.5</v>
      </c>
      <c r="G77" s="79">
        <v>81</v>
      </c>
      <c r="H77" s="79">
        <v>69.75</v>
      </c>
      <c r="I77" s="79">
        <v>13</v>
      </c>
      <c r="J77" s="79">
        <v>0</v>
      </c>
      <c r="K77" s="79">
        <v>0</v>
      </c>
      <c r="L77" s="79">
        <v>44.199999999999996</v>
      </c>
      <c r="M77" s="80">
        <f t="shared" si="1"/>
        <v>1609.5</v>
      </c>
    </row>
    <row r="78" spans="1:13" ht="15">
      <c r="A78" s="77" t="s">
        <v>290</v>
      </c>
      <c r="B78" s="78" t="s">
        <v>207</v>
      </c>
      <c r="C78" s="79">
        <v>186</v>
      </c>
      <c r="D78" s="79">
        <v>290.51</v>
      </c>
      <c r="E78" s="79">
        <v>408.89</v>
      </c>
      <c r="F78" s="79">
        <v>30.5</v>
      </c>
      <c r="G78" s="79">
        <v>170.99</v>
      </c>
      <c r="H78" s="79">
        <v>69.33</v>
      </c>
      <c r="I78" s="79">
        <v>0</v>
      </c>
      <c r="J78" s="79">
        <v>0</v>
      </c>
      <c r="K78" s="79">
        <v>0</v>
      </c>
      <c r="L78" s="79">
        <v>0</v>
      </c>
      <c r="M78" s="80">
        <f t="shared" si="1"/>
        <v>1156.2199999999998</v>
      </c>
    </row>
    <row r="79" spans="1:13" ht="15">
      <c r="A79" s="77" t="s">
        <v>291</v>
      </c>
      <c r="B79" s="78" t="s">
        <v>208</v>
      </c>
      <c r="C79" s="79">
        <v>0</v>
      </c>
      <c r="D79" s="79">
        <v>1303.6100000000001</v>
      </c>
      <c r="E79" s="79">
        <v>8382.91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80">
        <f t="shared" si="1"/>
        <v>9686.52</v>
      </c>
    </row>
    <row r="80" spans="1:13" ht="15">
      <c r="A80" s="78"/>
      <c r="B80" s="81" t="s">
        <v>7</v>
      </c>
      <c r="C80" s="98">
        <f>SUM(C5:C79)</f>
        <v>603566.30000000016</v>
      </c>
      <c r="D80" s="98">
        <f t="shared" ref="D80:L80" si="2">SUM(D5:D79)</f>
        <v>727253.14000000048</v>
      </c>
      <c r="E80" s="98">
        <f t="shared" si="2"/>
        <v>547304.94999999984</v>
      </c>
      <c r="F80" s="98">
        <f t="shared" si="2"/>
        <v>138818.50000000003</v>
      </c>
      <c r="G80" s="98">
        <f t="shared" si="2"/>
        <v>217567.98999999996</v>
      </c>
      <c r="H80" s="98">
        <f t="shared" si="2"/>
        <v>137302.00999999998</v>
      </c>
      <c r="I80" s="98">
        <f t="shared" si="2"/>
        <v>158749.75000000009</v>
      </c>
      <c r="J80" s="98">
        <f t="shared" si="2"/>
        <v>19397.659999999996</v>
      </c>
      <c r="K80" s="98">
        <f t="shared" si="2"/>
        <v>6034.58</v>
      </c>
      <c r="L80" s="98">
        <f t="shared" si="2"/>
        <v>75282.22</v>
      </c>
      <c r="M80" s="82">
        <f t="shared" ref="M80" si="3">SUM(M4:M79)</f>
        <v>2631277.100000001</v>
      </c>
    </row>
    <row r="82" spans="3:5">
      <c r="C82">
        <v>603667.30000000016</v>
      </c>
      <c r="D82">
        <v>727355.14000000048</v>
      </c>
      <c r="E82">
        <v>547407.94999999984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80"/>
  <sheetViews>
    <sheetView workbookViewId="0"/>
  </sheetViews>
  <sheetFormatPr defaultRowHeight="11.25"/>
  <cols>
    <col min="1" max="1" width="5" bestFit="1" customWidth="1"/>
    <col min="2" max="2" width="11.33203125" bestFit="1" customWidth="1"/>
    <col min="3" max="9" width="11.5" bestFit="1" customWidth="1"/>
    <col min="10" max="10" width="10.5" bestFit="1" customWidth="1"/>
    <col min="11" max="11" width="10.33203125" bestFit="1" customWidth="1"/>
    <col min="12" max="12" width="10.5" bestFit="1" customWidth="1"/>
    <col min="13" max="13" width="15.1640625" bestFit="1" customWidth="1"/>
  </cols>
  <sheetData>
    <row r="1" spans="1:13" ht="15">
      <c r="A1" s="117" t="s">
        <v>313</v>
      </c>
    </row>
    <row r="4" spans="1:13" ht="12.75">
      <c r="A4" s="64" t="s">
        <v>188</v>
      </c>
      <c r="B4" s="64" t="s">
        <v>19</v>
      </c>
      <c r="C4" s="64" t="s">
        <v>190</v>
      </c>
      <c r="D4" s="64" t="s">
        <v>191</v>
      </c>
      <c r="E4" s="64" t="s">
        <v>192</v>
      </c>
      <c r="F4" s="64" t="s">
        <v>193</v>
      </c>
      <c r="G4" s="64" t="s">
        <v>194</v>
      </c>
      <c r="H4" s="64" t="s">
        <v>195</v>
      </c>
      <c r="I4" s="64" t="s">
        <v>196</v>
      </c>
      <c r="J4" s="64" t="s">
        <v>197</v>
      </c>
      <c r="K4" s="64" t="s">
        <v>198</v>
      </c>
      <c r="L4" s="64" t="s">
        <v>199</v>
      </c>
      <c r="M4" s="65" t="s">
        <v>215</v>
      </c>
    </row>
    <row r="5" spans="1:13">
      <c r="A5">
        <v>1</v>
      </c>
      <c r="B5" t="s">
        <v>20</v>
      </c>
      <c r="C5" s="60">
        <v>6131.3</v>
      </c>
      <c r="D5" s="60">
        <v>5920</v>
      </c>
      <c r="E5" s="60">
        <v>6178.58</v>
      </c>
      <c r="F5" s="60">
        <v>2178.39</v>
      </c>
      <c r="G5" s="60">
        <v>4065.21</v>
      </c>
      <c r="H5" s="60">
        <v>1763.9</v>
      </c>
      <c r="I5" s="60">
        <v>364.17</v>
      </c>
      <c r="J5" s="60">
        <v>125.39</v>
      </c>
      <c r="K5" s="60">
        <v>20.28</v>
      </c>
      <c r="L5" s="60">
        <v>508.66</v>
      </c>
      <c r="M5" s="61">
        <f>SUM(C5:L5)</f>
        <v>27255.879999999994</v>
      </c>
    </row>
    <row r="6" spans="1:13">
      <c r="A6">
        <v>2</v>
      </c>
      <c r="B6" t="s">
        <v>21</v>
      </c>
      <c r="C6" s="60">
        <v>1513.59</v>
      </c>
      <c r="D6" s="60">
        <v>1594.5</v>
      </c>
      <c r="E6" s="60">
        <v>933.49</v>
      </c>
      <c r="F6" s="60">
        <v>224.55</v>
      </c>
      <c r="G6" s="60">
        <v>213.7</v>
      </c>
      <c r="H6" s="60">
        <v>167.44</v>
      </c>
      <c r="I6" s="60">
        <v>3.87</v>
      </c>
      <c r="J6" s="60">
        <v>10.9</v>
      </c>
      <c r="K6" s="60">
        <v>4.12</v>
      </c>
      <c r="L6" s="60">
        <v>276.10000000000002</v>
      </c>
      <c r="M6" s="61">
        <f t="shared" ref="M6:M69" si="0">SUM(C6:L6)</f>
        <v>4942.2599999999993</v>
      </c>
    </row>
    <row r="7" spans="1:13">
      <c r="A7">
        <v>3</v>
      </c>
      <c r="B7" t="s">
        <v>22</v>
      </c>
      <c r="C7" s="60">
        <v>6426.44</v>
      </c>
      <c r="D7" s="60">
        <v>7527.87</v>
      </c>
      <c r="E7" s="60">
        <v>5515.16</v>
      </c>
      <c r="F7" s="60">
        <v>1476.24</v>
      </c>
      <c r="G7" s="60">
        <v>1892.52</v>
      </c>
      <c r="H7" s="60">
        <v>929.14</v>
      </c>
      <c r="I7" s="60">
        <v>272.2</v>
      </c>
      <c r="J7" s="60">
        <v>357.24</v>
      </c>
      <c r="K7" s="60">
        <v>106.9</v>
      </c>
      <c r="L7" s="60">
        <v>725.37</v>
      </c>
      <c r="M7" s="61">
        <f t="shared" si="0"/>
        <v>25229.080000000005</v>
      </c>
    </row>
    <row r="8" spans="1:13">
      <c r="A8">
        <v>4</v>
      </c>
      <c r="B8" t="s">
        <v>23</v>
      </c>
      <c r="C8" s="60">
        <v>831.76</v>
      </c>
      <c r="D8" s="60">
        <v>849.08</v>
      </c>
      <c r="E8" s="60">
        <v>557.79999999999995</v>
      </c>
      <c r="F8" s="60">
        <v>232.39</v>
      </c>
      <c r="G8" s="60">
        <v>362.26</v>
      </c>
      <c r="H8" s="60">
        <v>228.74</v>
      </c>
      <c r="I8" s="60">
        <v>4.67</v>
      </c>
      <c r="J8" s="60">
        <v>30.39</v>
      </c>
      <c r="K8" s="60">
        <v>1.42</v>
      </c>
      <c r="L8" s="60">
        <v>136.99</v>
      </c>
      <c r="M8" s="61">
        <f t="shared" si="0"/>
        <v>3235.5</v>
      </c>
    </row>
    <row r="9" spans="1:13">
      <c r="A9">
        <v>5</v>
      </c>
      <c r="B9" t="s">
        <v>24</v>
      </c>
      <c r="C9" s="60">
        <v>16533.98</v>
      </c>
      <c r="D9" s="60">
        <v>19818.59</v>
      </c>
      <c r="E9" s="60">
        <v>15430.3</v>
      </c>
      <c r="F9" s="60">
        <v>4866.45</v>
      </c>
      <c r="G9" s="60">
        <v>7023.05</v>
      </c>
      <c r="H9" s="60">
        <v>4547.2299999999996</v>
      </c>
      <c r="I9" s="60">
        <v>1202.6400000000001</v>
      </c>
      <c r="J9" s="60">
        <v>703.38</v>
      </c>
      <c r="K9" s="60">
        <v>148.28</v>
      </c>
      <c r="L9" s="60">
        <v>1922.84</v>
      </c>
      <c r="M9" s="61">
        <f t="shared" si="0"/>
        <v>72196.739999999991</v>
      </c>
    </row>
    <row r="10" spans="1:13">
      <c r="A10">
        <v>6</v>
      </c>
      <c r="B10" t="s">
        <v>25</v>
      </c>
      <c r="C10" s="60">
        <v>55662.41</v>
      </c>
      <c r="D10" s="60">
        <v>74629.210000000006</v>
      </c>
      <c r="E10" s="60">
        <v>56159.94</v>
      </c>
      <c r="F10" s="60">
        <v>11721.75</v>
      </c>
      <c r="G10" s="60">
        <v>18280.29</v>
      </c>
      <c r="H10" s="60">
        <v>10458.23</v>
      </c>
      <c r="I10" s="60">
        <v>18545.02</v>
      </c>
      <c r="J10" s="60">
        <v>1852.22</v>
      </c>
      <c r="K10" s="60">
        <v>1129.24</v>
      </c>
      <c r="L10" s="60">
        <v>6619.57</v>
      </c>
      <c r="M10" s="61">
        <f t="shared" si="0"/>
        <v>255057.88</v>
      </c>
    </row>
    <row r="11" spans="1:13">
      <c r="A11">
        <v>7</v>
      </c>
      <c r="B11" t="s">
        <v>26</v>
      </c>
      <c r="C11" s="60">
        <v>546.08000000000004</v>
      </c>
      <c r="D11" s="60">
        <v>595.20000000000005</v>
      </c>
      <c r="E11" s="60">
        <v>375.77</v>
      </c>
      <c r="F11" s="60">
        <v>213.21</v>
      </c>
      <c r="G11" s="60">
        <v>219</v>
      </c>
      <c r="H11" s="60">
        <v>128.06</v>
      </c>
      <c r="I11" s="60">
        <v>5.42</v>
      </c>
      <c r="J11" s="60">
        <v>26</v>
      </c>
      <c r="K11" s="60">
        <v>3.68</v>
      </c>
      <c r="L11" s="60">
        <v>84.91</v>
      </c>
      <c r="M11" s="61">
        <f t="shared" si="0"/>
        <v>2197.33</v>
      </c>
    </row>
    <row r="12" spans="1:13">
      <c r="A12">
        <v>8</v>
      </c>
      <c r="B12" t="s">
        <v>27</v>
      </c>
      <c r="C12" s="60">
        <v>3614.61</v>
      </c>
      <c r="D12" s="60">
        <v>4940.97</v>
      </c>
      <c r="E12" s="60">
        <v>4142.58</v>
      </c>
      <c r="F12" s="60">
        <v>905.36</v>
      </c>
      <c r="G12" s="60">
        <v>1331.65</v>
      </c>
      <c r="H12" s="60">
        <v>1069.22</v>
      </c>
      <c r="I12" s="60">
        <v>158.22999999999999</v>
      </c>
      <c r="J12" s="60">
        <v>168.52</v>
      </c>
      <c r="K12" s="60">
        <v>15.83</v>
      </c>
      <c r="L12" s="60">
        <v>644.84</v>
      </c>
      <c r="M12" s="61">
        <f t="shared" si="0"/>
        <v>16991.809999999998</v>
      </c>
    </row>
    <row r="13" spans="1:13">
      <c r="A13">
        <v>9</v>
      </c>
      <c r="B13" t="s">
        <v>28</v>
      </c>
      <c r="C13" s="60">
        <v>3725.09</v>
      </c>
      <c r="D13" s="60">
        <v>4664.78</v>
      </c>
      <c r="E13" s="60">
        <v>3464.83</v>
      </c>
      <c r="F13" s="60">
        <v>806.37</v>
      </c>
      <c r="G13" s="60">
        <v>1335.41</v>
      </c>
      <c r="H13" s="60">
        <v>803.02</v>
      </c>
      <c r="I13" s="60">
        <v>112.87</v>
      </c>
      <c r="J13" s="60">
        <v>157.99</v>
      </c>
      <c r="K13" s="60">
        <v>24.19</v>
      </c>
      <c r="L13" s="60">
        <v>694.6</v>
      </c>
      <c r="M13" s="61">
        <f t="shared" si="0"/>
        <v>15789.150000000001</v>
      </c>
    </row>
    <row r="14" spans="1:13">
      <c r="A14">
        <v>10</v>
      </c>
      <c r="B14" t="s">
        <v>29</v>
      </c>
      <c r="C14" s="60">
        <v>7817.64</v>
      </c>
      <c r="D14" s="60">
        <v>10322.23</v>
      </c>
      <c r="E14" s="60">
        <v>8457.66</v>
      </c>
      <c r="F14" s="60">
        <v>2727.28</v>
      </c>
      <c r="G14" s="60">
        <v>3259.79</v>
      </c>
      <c r="H14" s="60">
        <v>1746.48</v>
      </c>
      <c r="I14" s="60">
        <v>330.9</v>
      </c>
      <c r="J14" s="60">
        <v>211.15</v>
      </c>
      <c r="K14" s="60">
        <v>92.97</v>
      </c>
      <c r="L14" s="60">
        <v>878.2</v>
      </c>
      <c r="M14" s="61">
        <f t="shared" si="0"/>
        <v>35844.300000000003</v>
      </c>
    </row>
    <row r="15" spans="1:13">
      <c r="A15">
        <v>11</v>
      </c>
      <c r="B15" t="s">
        <v>30</v>
      </c>
      <c r="C15" s="60">
        <v>8719.4</v>
      </c>
      <c r="D15" s="60">
        <v>10854.05</v>
      </c>
      <c r="E15" s="60">
        <v>8455.49</v>
      </c>
      <c r="F15" s="60">
        <v>2023.25</v>
      </c>
      <c r="G15" s="60">
        <v>3544.5</v>
      </c>
      <c r="H15" s="60">
        <v>2303.5100000000002</v>
      </c>
      <c r="I15" s="60">
        <v>4989.63</v>
      </c>
      <c r="J15" s="60">
        <v>223.83</v>
      </c>
      <c r="K15" s="60">
        <v>148.44</v>
      </c>
      <c r="L15" s="60">
        <v>722.95</v>
      </c>
      <c r="M15" s="61">
        <f t="shared" si="0"/>
        <v>41985.049999999996</v>
      </c>
    </row>
    <row r="16" spans="1:13">
      <c r="A16">
        <v>12</v>
      </c>
      <c r="B16" t="s">
        <v>31</v>
      </c>
      <c r="C16" s="60">
        <v>2794.98</v>
      </c>
      <c r="D16" s="60">
        <v>3014.67</v>
      </c>
      <c r="E16" s="60">
        <v>1830.79</v>
      </c>
      <c r="F16" s="60">
        <v>724.91</v>
      </c>
      <c r="G16" s="60">
        <v>740.63</v>
      </c>
      <c r="H16" s="60">
        <v>442.12</v>
      </c>
      <c r="I16" s="60">
        <v>43.3</v>
      </c>
      <c r="J16" s="60">
        <v>37.5</v>
      </c>
      <c r="K16" s="60">
        <v>15.76</v>
      </c>
      <c r="L16" s="60">
        <v>346</v>
      </c>
      <c r="M16" s="61">
        <f t="shared" si="0"/>
        <v>9990.66</v>
      </c>
    </row>
    <row r="17" spans="1:13">
      <c r="A17">
        <v>13</v>
      </c>
      <c r="B17" t="s">
        <v>200</v>
      </c>
      <c r="C17" s="60">
        <v>70374.399999999994</v>
      </c>
      <c r="D17" s="60">
        <v>92378.27</v>
      </c>
      <c r="E17" s="60">
        <v>61832.94</v>
      </c>
      <c r="F17" s="60">
        <v>16951.400000000001</v>
      </c>
      <c r="G17" s="60">
        <v>33286.81</v>
      </c>
      <c r="H17" s="60">
        <v>23676.05</v>
      </c>
      <c r="I17" s="60">
        <v>31314.97</v>
      </c>
      <c r="J17" s="60">
        <v>2923.93</v>
      </c>
      <c r="K17" s="60">
        <v>385.29</v>
      </c>
      <c r="L17" s="60">
        <v>9650.85</v>
      </c>
      <c r="M17" s="61">
        <f t="shared" si="0"/>
        <v>342774.90999999992</v>
      </c>
    </row>
    <row r="18" spans="1:13">
      <c r="A18">
        <v>14</v>
      </c>
      <c r="B18" t="s">
        <v>201</v>
      </c>
      <c r="C18" s="60">
        <v>1064.1500000000001</v>
      </c>
      <c r="D18" s="60">
        <v>1371.23</v>
      </c>
      <c r="E18" s="60">
        <v>925.09</v>
      </c>
      <c r="F18" s="60">
        <v>316.05</v>
      </c>
      <c r="G18" s="60">
        <v>301.08999999999997</v>
      </c>
      <c r="H18" s="60">
        <v>365.84</v>
      </c>
      <c r="I18" s="60">
        <v>456.34</v>
      </c>
      <c r="J18" s="60">
        <v>5.22</v>
      </c>
      <c r="K18" s="60">
        <v>4.3600000000000003</v>
      </c>
      <c r="L18" s="60">
        <v>190.35</v>
      </c>
      <c r="M18" s="61">
        <f t="shared" si="0"/>
        <v>4999.7200000000012</v>
      </c>
    </row>
    <row r="19" spans="1:13">
      <c r="A19">
        <v>15</v>
      </c>
      <c r="B19" t="s">
        <v>33</v>
      </c>
      <c r="C19" s="60">
        <v>531.5</v>
      </c>
      <c r="D19" s="60">
        <v>565.91999999999996</v>
      </c>
      <c r="E19" s="60">
        <v>374.62</v>
      </c>
      <c r="F19" s="60">
        <v>235.39</v>
      </c>
      <c r="G19" s="60">
        <v>171.38</v>
      </c>
      <c r="H19" s="60">
        <v>90.29</v>
      </c>
      <c r="I19" s="60">
        <v>0</v>
      </c>
      <c r="J19" s="60">
        <v>18.68</v>
      </c>
      <c r="K19" s="60">
        <v>3.23</v>
      </c>
      <c r="L19" s="60">
        <v>70.52</v>
      </c>
      <c r="M19" s="61">
        <f t="shared" si="0"/>
        <v>2061.5300000000002</v>
      </c>
    </row>
    <row r="20" spans="1:13">
      <c r="A20">
        <v>16</v>
      </c>
      <c r="B20" t="s">
        <v>34</v>
      </c>
      <c r="C20" s="60">
        <v>34909.33</v>
      </c>
      <c r="D20" s="60">
        <v>35980.160000000003</v>
      </c>
      <c r="E20" s="60">
        <v>24752.27</v>
      </c>
      <c r="F20" s="60">
        <v>6411.33</v>
      </c>
      <c r="G20" s="60">
        <v>9784.9699999999993</v>
      </c>
      <c r="H20" s="60">
        <v>5526.77</v>
      </c>
      <c r="I20" s="60">
        <v>2733.41</v>
      </c>
      <c r="J20" s="60">
        <v>923.81</v>
      </c>
      <c r="K20" s="60">
        <v>364.6</v>
      </c>
      <c r="L20" s="60">
        <v>2329.44</v>
      </c>
      <c r="M20" s="61">
        <f t="shared" si="0"/>
        <v>123716.09000000003</v>
      </c>
    </row>
    <row r="21" spans="1:13">
      <c r="A21">
        <v>17</v>
      </c>
      <c r="B21" t="s">
        <v>35</v>
      </c>
      <c r="C21" s="60">
        <v>10135.629999999999</v>
      </c>
      <c r="D21" s="60">
        <v>11880.97</v>
      </c>
      <c r="E21" s="60">
        <v>7814.39</v>
      </c>
      <c r="F21" s="60">
        <v>2810.06</v>
      </c>
      <c r="G21" s="60">
        <v>3393.85</v>
      </c>
      <c r="H21" s="60">
        <v>2468.02</v>
      </c>
      <c r="I21" s="60">
        <v>261.32</v>
      </c>
      <c r="J21" s="60">
        <v>272.81</v>
      </c>
      <c r="K21" s="60">
        <v>150.58000000000001</v>
      </c>
      <c r="L21" s="60">
        <v>1142.6400000000001</v>
      </c>
      <c r="M21" s="61">
        <f t="shared" si="0"/>
        <v>40330.269999999997</v>
      </c>
    </row>
    <row r="22" spans="1:13">
      <c r="A22">
        <v>18</v>
      </c>
      <c r="B22" t="s">
        <v>36</v>
      </c>
      <c r="C22" s="60">
        <v>3304.37</v>
      </c>
      <c r="D22" s="60">
        <v>4061.76</v>
      </c>
      <c r="E22" s="60">
        <v>2631.84</v>
      </c>
      <c r="F22" s="60">
        <v>520.07000000000005</v>
      </c>
      <c r="G22" s="60">
        <v>856.7</v>
      </c>
      <c r="H22" s="60">
        <v>627.12</v>
      </c>
      <c r="I22" s="60">
        <v>242.65</v>
      </c>
      <c r="J22" s="60">
        <v>59.29</v>
      </c>
      <c r="K22" s="60">
        <v>21.67</v>
      </c>
      <c r="L22" s="60">
        <v>444.65</v>
      </c>
      <c r="M22" s="61">
        <f t="shared" si="0"/>
        <v>12770.120000000003</v>
      </c>
    </row>
    <row r="23" spans="1:13">
      <c r="A23">
        <v>19</v>
      </c>
      <c r="B23" t="s">
        <v>37</v>
      </c>
      <c r="C23" s="60">
        <v>352.68</v>
      </c>
      <c r="D23" s="60">
        <v>379.71</v>
      </c>
      <c r="E23" s="60">
        <v>194.18</v>
      </c>
      <c r="F23" s="60">
        <v>73</v>
      </c>
      <c r="G23" s="60">
        <v>91.56</v>
      </c>
      <c r="H23" s="60">
        <v>49.55</v>
      </c>
      <c r="I23" s="60">
        <v>4.16</v>
      </c>
      <c r="J23" s="60">
        <v>9.9600000000000009</v>
      </c>
      <c r="K23" s="60">
        <v>0.95</v>
      </c>
      <c r="L23" s="60">
        <v>53.2</v>
      </c>
      <c r="M23" s="61">
        <f t="shared" si="0"/>
        <v>1208.95</v>
      </c>
    </row>
    <row r="24" spans="1:13">
      <c r="A24">
        <v>20</v>
      </c>
      <c r="B24" t="s">
        <v>38</v>
      </c>
      <c r="C24" s="60">
        <v>1731.55</v>
      </c>
      <c r="D24" s="60">
        <v>1793.04</v>
      </c>
      <c r="E24" s="60">
        <v>1041.22</v>
      </c>
      <c r="F24" s="60">
        <v>313.72000000000003</v>
      </c>
      <c r="G24" s="60">
        <v>354.48</v>
      </c>
      <c r="H24" s="60">
        <v>232.74</v>
      </c>
      <c r="I24" s="60">
        <v>295.57</v>
      </c>
      <c r="J24" s="60">
        <v>47.44</v>
      </c>
      <c r="K24" s="60">
        <v>13.16</v>
      </c>
      <c r="L24" s="60">
        <v>142.11000000000001</v>
      </c>
      <c r="M24" s="61">
        <f t="shared" si="0"/>
        <v>5965.0299999999988</v>
      </c>
    </row>
    <row r="25" spans="1:13">
      <c r="A25">
        <v>21</v>
      </c>
      <c r="B25" t="s">
        <v>39</v>
      </c>
      <c r="C25" s="60">
        <v>602.04</v>
      </c>
      <c r="D25" s="60">
        <v>642.37</v>
      </c>
      <c r="E25" s="60">
        <v>423.59</v>
      </c>
      <c r="F25" s="60">
        <v>230.56</v>
      </c>
      <c r="G25" s="60">
        <v>345.48</v>
      </c>
      <c r="H25" s="60">
        <v>244.55</v>
      </c>
      <c r="I25" s="60">
        <v>27.6</v>
      </c>
      <c r="J25" s="60">
        <v>38.42</v>
      </c>
      <c r="K25" s="60">
        <v>8.02</v>
      </c>
      <c r="L25" s="60">
        <v>82.43</v>
      </c>
      <c r="M25" s="61">
        <f t="shared" si="0"/>
        <v>2645.06</v>
      </c>
    </row>
    <row r="26" spans="1:13">
      <c r="A26">
        <v>22</v>
      </c>
      <c r="B26" t="s">
        <v>40</v>
      </c>
      <c r="C26" s="60">
        <v>446</v>
      </c>
      <c r="D26" s="60">
        <v>474.58</v>
      </c>
      <c r="E26" s="60">
        <v>162</v>
      </c>
      <c r="F26" s="60">
        <v>83.5</v>
      </c>
      <c r="G26" s="60">
        <v>92.5</v>
      </c>
      <c r="H26" s="60">
        <v>57.51</v>
      </c>
      <c r="I26" s="60">
        <v>45.56</v>
      </c>
      <c r="J26" s="60">
        <v>1</v>
      </c>
      <c r="K26" s="60">
        <v>0</v>
      </c>
      <c r="L26" s="60">
        <v>42.16</v>
      </c>
      <c r="M26" s="61">
        <f t="shared" si="0"/>
        <v>1404.81</v>
      </c>
    </row>
    <row r="27" spans="1:13">
      <c r="A27">
        <v>23</v>
      </c>
      <c r="B27" t="s">
        <v>41</v>
      </c>
      <c r="C27" s="60">
        <v>451</v>
      </c>
      <c r="D27" s="60">
        <v>574.01</v>
      </c>
      <c r="E27" s="60">
        <v>415.04</v>
      </c>
      <c r="F27" s="60">
        <v>92.3</v>
      </c>
      <c r="G27" s="60">
        <v>199</v>
      </c>
      <c r="H27" s="60">
        <v>181.78</v>
      </c>
      <c r="I27" s="60">
        <v>2.57</v>
      </c>
      <c r="J27" s="60">
        <v>22.5</v>
      </c>
      <c r="K27" s="60">
        <v>7.04</v>
      </c>
      <c r="L27" s="60">
        <v>61.37</v>
      </c>
      <c r="M27" s="61">
        <f t="shared" si="0"/>
        <v>2006.6099999999997</v>
      </c>
    </row>
    <row r="28" spans="1:13">
      <c r="A28">
        <v>24</v>
      </c>
      <c r="B28" t="s">
        <v>42</v>
      </c>
      <c r="C28" s="60">
        <v>536.91</v>
      </c>
      <c r="D28" s="60">
        <v>580.84</v>
      </c>
      <c r="E28" s="60">
        <v>365.87</v>
      </c>
      <c r="F28" s="60">
        <v>94.87</v>
      </c>
      <c r="G28" s="60">
        <v>71.459999999999994</v>
      </c>
      <c r="H28" s="60">
        <v>61.81</v>
      </c>
      <c r="I28" s="60">
        <v>39.32</v>
      </c>
      <c r="J28" s="60">
        <v>18.95</v>
      </c>
      <c r="K28" s="60">
        <v>12.55</v>
      </c>
      <c r="L28" s="60">
        <v>67.94</v>
      </c>
      <c r="M28" s="61">
        <f t="shared" si="0"/>
        <v>1850.5199999999998</v>
      </c>
    </row>
    <row r="29" spans="1:13">
      <c r="A29">
        <v>25</v>
      </c>
      <c r="B29" t="s">
        <v>43</v>
      </c>
      <c r="C29" s="60">
        <v>1413.06</v>
      </c>
      <c r="D29" s="60">
        <v>1522.7</v>
      </c>
      <c r="E29" s="60">
        <v>863.83</v>
      </c>
      <c r="F29" s="60">
        <v>251.88</v>
      </c>
      <c r="G29" s="60">
        <v>395.51</v>
      </c>
      <c r="H29" s="60">
        <v>282.92</v>
      </c>
      <c r="I29" s="60">
        <v>287.89</v>
      </c>
      <c r="J29" s="60">
        <v>15.5</v>
      </c>
      <c r="K29" s="60">
        <v>2.0099999999999998</v>
      </c>
      <c r="L29" s="60">
        <v>109.18</v>
      </c>
      <c r="M29" s="61">
        <f t="shared" si="0"/>
        <v>5144.4800000000014</v>
      </c>
    </row>
    <row r="30" spans="1:13">
      <c r="A30">
        <v>26</v>
      </c>
      <c r="B30" t="s">
        <v>44</v>
      </c>
      <c r="C30" s="60">
        <v>1738.27</v>
      </c>
      <c r="D30" s="60">
        <v>2061.64</v>
      </c>
      <c r="E30" s="60">
        <v>1344.45</v>
      </c>
      <c r="F30" s="60">
        <v>382.09</v>
      </c>
      <c r="G30" s="60">
        <v>488.53</v>
      </c>
      <c r="H30" s="60">
        <v>354.62</v>
      </c>
      <c r="I30" s="60">
        <v>314.77</v>
      </c>
      <c r="J30" s="60">
        <v>17.579999999999998</v>
      </c>
      <c r="K30" s="60">
        <v>6.74</v>
      </c>
      <c r="L30" s="60">
        <v>296.67</v>
      </c>
      <c r="M30" s="61">
        <f t="shared" si="0"/>
        <v>7005.3599999999988</v>
      </c>
    </row>
    <row r="31" spans="1:13">
      <c r="A31">
        <v>27</v>
      </c>
      <c r="B31" t="s">
        <v>45</v>
      </c>
      <c r="C31" s="60">
        <v>5698.32</v>
      </c>
      <c r="D31" s="60">
        <v>7122.6</v>
      </c>
      <c r="E31" s="60">
        <v>4699.87</v>
      </c>
      <c r="F31" s="60">
        <v>1070.7</v>
      </c>
      <c r="G31" s="60">
        <v>1434.92</v>
      </c>
      <c r="H31" s="60">
        <v>1078.18</v>
      </c>
      <c r="I31" s="60">
        <v>514.98</v>
      </c>
      <c r="J31" s="60">
        <v>115.02</v>
      </c>
      <c r="K31" s="60">
        <v>39.92</v>
      </c>
      <c r="L31" s="60">
        <v>870.56</v>
      </c>
      <c r="M31" s="61">
        <f t="shared" si="0"/>
        <v>22645.070000000003</v>
      </c>
    </row>
    <row r="32" spans="1:13">
      <c r="A32">
        <v>28</v>
      </c>
      <c r="B32" t="s">
        <v>46</v>
      </c>
      <c r="C32" s="60">
        <v>3106.86</v>
      </c>
      <c r="D32" s="60">
        <v>3772.18</v>
      </c>
      <c r="E32" s="60">
        <v>2427.9</v>
      </c>
      <c r="F32" s="60">
        <v>489.62</v>
      </c>
      <c r="G32" s="60">
        <v>823</v>
      </c>
      <c r="H32" s="60">
        <v>570.99</v>
      </c>
      <c r="I32" s="60">
        <v>521.04</v>
      </c>
      <c r="J32" s="60">
        <v>132.82</v>
      </c>
      <c r="K32" s="60">
        <v>33.68</v>
      </c>
      <c r="L32" s="60">
        <v>360.74</v>
      </c>
      <c r="M32" s="61">
        <f t="shared" si="0"/>
        <v>12238.83</v>
      </c>
    </row>
    <row r="33" spans="1:13">
      <c r="A33">
        <v>29</v>
      </c>
      <c r="B33" t="s">
        <v>47</v>
      </c>
      <c r="C33" s="60">
        <v>40789.449999999997</v>
      </c>
      <c r="D33" s="60">
        <v>52983.43</v>
      </c>
      <c r="E33" s="60">
        <v>37993.949999999997</v>
      </c>
      <c r="F33" s="60">
        <v>11766.44</v>
      </c>
      <c r="G33" s="60">
        <v>16239.7</v>
      </c>
      <c r="H33" s="60">
        <v>6620.6</v>
      </c>
      <c r="I33" s="60">
        <v>15741.99</v>
      </c>
      <c r="J33" s="60">
        <v>1187.1300000000001</v>
      </c>
      <c r="K33" s="60">
        <v>351.09</v>
      </c>
      <c r="L33" s="60">
        <v>6416.25</v>
      </c>
      <c r="M33" s="61">
        <f t="shared" si="0"/>
        <v>190090.03000000003</v>
      </c>
    </row>
    <row r="34" spans="1:13">
      <c r="A34">
        <v>30</v>
      </c>
      <c r="B34" t="s">
        <v>48</v>
      </c>
      <c r="C34" s="60">
        <v>898</v>
      </c>
      <c r="D34" s="60">
        <v>1085.25</v>
      </c>
      <c r="E34" s="60">
        <v>721.8</v>
      </c>
      <c r="F34" s="60">
        <v>189.15</v>
      </c>
      <c r="G34" s="60">
        <v>187.01</v>
      </c>
      <c r="H34" s="60">
        <v>124.44</v>
      </c>
      <c r="I34" s="60">
        <v>0.42</v>
      </c>
      <c r="J34" s="60">
        <v>9.5</v>
      </c>
      <c r="K34" s="60">
        <v>0.28000000000000003</v>
      </c>
      <c r="L34" s="60">
        <v>126.2</v>
      </c>
      <c r="M34" s="61">
        <f t="shared" si="0"/>
        <v>3342.05</v>
      </c>
    </row>
    <row r="35" spans="1:13">
      <c r="A35">
        <v>31</v>
      </c>
      <c r="B35" t="s">
        <v>49</v>
      </c>
      <c r="C35" s="60">
        <v>4010.48</v>
      </c>
      <c r="D35" s="60">
        <v>5149.57</v>
      </c>
      <c r="E35" s="60">
        <v>3601.98</v>
      </c>
      <c r="F35" s="60">
        <v>751.8</v>
      </c>
      <c r="G35" s="60">
        <v>1313.96</v>
      </c>
      <c r="H35" s="60">
        <v>1025.9100000000001</v>
      </c>
      <c r="I35" s="60">
        <v>835.56</v>
      </c>
      <c r="J35" s="60">
        <v>108.14</v>
      </c>
      <c r="K35" s="60">
        <v>35.89</v>
      </c>
      <c r="L35" s="60">
        <v>564.79</v>
      </c>
      <c r="M35" s="61">
        <f t="shared" si="0"/>
        <v>17398.079999999998</v>
      </c>
    </row>
    <row r="36" spans="1:13">
      <c r="A36">
        <v>32</v>
      </c>
      <c r="B36" t="s">
        <v>50</v>
      </c>
      <c r="C36" s="60">
        <v>1879.2</v>
      </c>
      <c r="D36" s="60">
        <v>2154.04</v>
      </c>
      <c r="E36" s="60">
        <v>1311.16</v>
      </c>
      <c r="F36" s="60">
        <v>473.41</v>
      </c>
      <c r="G36" s="60">
        <v>460.25</v>
      </c>
      <c r="H36" s="60">
        <v>322.67</v>
      </c>
      <c r="I36" s="60">
        <v>41.12</v>
      </c>
      <c r="J36" s="60">
        <v>123.66</v>
      </c>
      <c r="K36" s="60">
        <v>7.3</v>
      </c>
      <c r="L36" s="60">
        <v>304.57</v>
      </c>
      <c r="M36" s="61">
        <f t="shared" si="0"/>
        <v>7077.3799999999992</v>
      </c>
    </row>
    <row r="37" spans="1:13">
      <c r="A37">
        <v>33</v>
      </c>
      <c r="B37" t="s">
        <v>51</v>
      </c>
      <c r="C37" s="60">
        <v>309.2</v>
      </c>
      <c r="D37" s="60">
        <v>328.35</v>
      </c>
      <c r="E37" s="60">
        <v>143.91999999999999</v>
      </c>
      <c r="F37" s="60">
        <v>126.03</v>
      </c>
      <c r="G37" s="60">
        <v>69.02</v>
      </c>
      <c r="H37" s="60">
        <v>66.13</v>
      </c>
      <c r="I37" s="60">
        <v>13.89</v>
      </c>
      <c r="J37" s="60">
        <v>2.5</v>
      </c>
      <c r="K37" s="60">
        <v>0.32</v>
      </c>
      <c r="L37" s="60">
        <v>46.32</v>
      </c>
      <c r="M37" s="61">
        <f t="shared" si="0"/>
        <v>1105.6799999999998</v>
      </c>
    </row>
    <row r="38" spans="1:13">
      <c r="A38">
        <v>34</v>
      </c>
      <c r="B38" t="s">
        <v>52</v>
      </c>
      <c r="C38" s="60">
        <v>306.94</v>
      </c>
      <c r="D38" s="60">
        <v>343.42</v>
      </c>
      <c r="E38" s="60">
        <v>191.38</v>
      </c>
      <c r="F38" s="60">
        <v>64</v>
      </c>
      <c r="G38" s="60">
        <v>59.43</v>
      </c>
      <c r="H38" s="60">
        <v>41.04</v>
      </c>
      <c r="I38" s="60">
        <v>42.06</v>
      </c>
      <c r="J38" s="60">
        <v>2</v>
      </c>
      <c r="K38" s="60">
        <v>0</v>
      </c>
      <c r="L38" s="60">
        <v>38.380000000000003</v>
      </c>
      <c r="M38" s="61">
        <f t="shared" si="0"/>
        <v>1088.6500000000001</v>
      </c>
    </row>
    <row r="39" spans="1:13">
      <c r="A39">
        <v>35</v>
      </c>
      <c r="B39" t="s">
        <v>53</v>
      </c>
      <c r="C39" s="60">
        <v>10385.19</v>
      </c>
      <c r="D39" s="60">
        <v>12379.79</v>
      </c>
      <c r="E39" s="60">
        <v>8069.49</v>
      </c>
      <c r="F39" s="60">
        <v>1775.99</v>
      </c>
      <c r="G39" s="60">
        <v>2644.61</v>
      </c>
      <c r="H39" s="60">
        <v>1741.62</v>
      </c>
      <c r="I39" s="60">
        <v>1365.42</v>
      </c>
      <c r="J39" s="60">
        <v>234.64</v>
      </c>
      <c r="K39" s="60">
        <v>37.159999999999997</v>
      </c>
      <c r="L39" s="60">
        <v>1517.32</v>
      </c>
      <c r="M39" s="61">
        <f t="shared" si="0"/>
        <v>40151.230000000003</v>
      </c>
    </row>
    <row r="40" spans="1:13">
      <c r="A40">
        <v>36</v>
      </c>
      <c r="B40" t="s">
        <v>54</v>
      </c>
      <c r="C40" s="60">
        <v>18952.36</v>
      </c>
      <c r="D40" s="60">
        <v>21408.58</v>
      </c>
      <c r="E40" s="60">
        <v>14349.71</v>
      </c>
      <c r="F40" s="60">
        <v>4675.49</v>
      </c>
      <c r="G40" s="60">
        <v>6736.91</v>
      </c>
      <c r="H40" s="60">
        <v>4832.05</v>
      </c>
      <c r="I40" s="60">
        <v>4458.93</v>
      </c>
      <c r="J40" s="60">
        <v>688.09</v>
      </c>
      <c r="K40" s="60">
        <v>158.54</v>
      </c>
      <c r="L40" s="60">
        <v>2020.2</v>
      </c>
      <c r="M40" s="61">
        <f t="shared" si="0"/>
        <v>78280.859999999986</v>
      </c>
    </row>
    <row r="41" spans="1:13">
      <c r="A41">
        <v>37</v>
      </c>
      <c r="B41" t="s">
        <v>55</v>
      </c>
      <c r="C41" s="60">
        <v>8425.15</v>
      </c>
      <c r="D41" s="60">
        <v>9519.89</v>
      </c>
      <c r="E41" s="60">
        <v>6832.48</v>
      </c>
      <c r="F41" s="60">
        <v>2444.9</v>
      </c>
      <c r="G41" s="60">
        <v>2408.44</v>
      </c>
      <c r="H41" s="60">
        <v>1477.91</v>
      </c>
      <c r="I41" s="60">
        <v>219.91</v>
      </c>
      <c r="J41" s="60">
        <v>316.44</v>
      </c>
      <c r="K41" s="60">
        <v>73.540000000000006</v>
      </c>
      <c r="L41" s="60">
        <v>740.36</v>
      </c>
      <c r="M41" s="61">
        <f t="shared" si="0"/>
        <v>32459.02</v>
      </c>
    </row>
    <row r="42" spans="1:13">
      <c r="A42">
        <v>38</v>
      </c>
      <c r="B42" t="s">
        <v>56</v>
      </c>
      <c r="C42" s="60">
        <v>1377.25</v>
      </c>
      <c r="D42" s="60">
        <v>1559.98</v>
      </c>
      <c r="E42" s="60">
        <v>989.01</v>
      </c>
      <c r="F42" s="60">
        <v>499.41</v>
      </c>
      <c r="G42" s="60">
        <v>776.46</v>
      </c>
      <c r="H42" s="60">
        <v>505.2</v>
      </c>
      <c r="I42" s="60">
        <v>85.01</v>
      </c>
      <c r="J42" s="60">
        <v>15.4</v>
      </c>
      <c r="K42" s="60">
        <v>4.0599999999999996</v>
      </c>
      <c r="L42" s="60">
        <v>161.22</v>
      </c>
      <c r="M42" s="61">
        <f t="shared" si="0"/>
        <v>5973</v>
      </c>
    </row>
    <row r="43" spans="1:13">
      <c r="A43">
        <v>39</v>
      </c>
      <c r="B43" t="s">
        <v>57</v>
      </c>
      <c r="C43" s="60">
        <v>386.29</v>
      </c>
      <c r="D43" s="60">
        <v>417.95</v>
      </c>
      <c r="E43" s="60">
        <v>247.51</v>
      </c>
      <c r="F43" s="60">
        <v>75.42</v>
      </c>
      <c r="G43" s="60">
        <v>87.18</v>
      </c>
      <c r="H43" s="60">
        <v>104.58</v>
      </c>
      <c r="I43" s="60">
        <v>0.88</v>
      </c>
      <c r="J43" s="60">
        <v>31.59</v>
      </c>
      <c r="K43" s="60">
        <v>4.28</v>
      </c>
      <c r="L43" s="60">
        <v>73.010000000000005</v>
      </c>
      <c r="M43" s="61">
        <f t="shared" si="0"/>
        <v>1428.69</v>
      </c>
    </row>
    <row r="44" spans="1:13">
      <c r="A44">
        <v>40</v>
      </c>
      <c r="B44" t="s">
        <v>58</v>
      </c>
      <c r="C44" s="60">
        <v>635.70000000000005</v>
      </c>
      <c r="D44" s="60">
        <v>754.98</v>
      </c>
      <c r="E44" s="60">
        <v>520.73</v>
      </c>
      <c r="F44" s="60">
        <v>257.38</v>
      </c>
      <c r="G44" s="60">
        <v>239</v>
      </c>
      <c r="H44" s="60">
        <v>222.8</v>
      </c>
      <c r="I44" s="60">
        <v>3.95</v>
      </c>
      <c r="J44" s="60">
        <v>1</v>
      </c>
      <c r="K44" s="60">
        <v>0.06</v>
      </c>
      <c r="L44" s="60">
        <v>97.69</v>
      </c>
      <c r="M44" s="61">
        <f t="shared" si="0"/>
        <v>2733.29</v>
      </c>
    </row>
    <row r="45" spans="1:13">
      <c r="A45">
        <v>41</v>
      </c>
      <c r="B45" t="s">
        <v>59</v>
      </c>
      <c r="C45" s="60">
        <v>9482.5499999999993</v>
      </c>
      <c r="D45" s="60">
        <v>11415.96</v>
      </c>
      <c r="E45" s="60">
        <v>7667.5</v>
      </c>
      <c r="F45" s="60">
        <v>2818.61</v>
      </c>
      <c r="G45" s="60">
        <v>3863.94</v>
      </c>
      <c r="H45" s="60">
        <v>2637.88</v>
      </c>
      <c r="I45" s="60">
        <v>2623.92</v>
      </c>
      <c r="J45" s="60">
        <v>376.35</v>
      </c>
      <c r="K45" s="60">
        <v>53.1</v>
      </c>
      <c r="L45" s="60">
        <v>1144.6099999999999</v>
      </c>
      <c r="M45" s="61">
        <f t="shared" si="0"/>
        <v>42084.419999999991</v>
      </c>
    </row>
    <row r="46" spans="1:13">
      <c r="A46">
        <v>42</v>
      </c>
      <c r="B46" t="s">
        <v>60</v>
      </c>
      <c r="C46" s="60">
        <v>9980.82</v>
      </c>
      <c r="D46" s="60">
        <v>12505.08</v>
      </c>
      <c r="E46" s="60">
        <v>8345.9699999999993</v>
      </c>
      <c r="F46" s="60">
        <v>2219.7800000000002</v>
      </c>
      <c r="G46" s="60">
        <v>3312.24</v>
      </c>
      <c r="H46" s="60">
        <v>2365.4299999999998</v>
      </c>
      <c r="I46" s="60">
        <v>1164.17</v>
      </c>
      <c r="J46" s="60">
        <v>298.89</v>
      </c>
      <c r="K46" s="60">
        <v>21.37</v>
      </c>
      <c r="L46" s="60">
        <v>1643.93</v>
      </c>
      <c r="M46" s="61">
        <f t="shared" si="0"/>
        <v>41857.68</v>
      </c>
    </row>
    <row r="47" spans="1:13">
      <c r="A47">
        <v>43</v>
      </c>
      <c r="B47" t="s">
        <v>61</v>
      </c>
      <c r="C47" s="60">
        <v>3393.17</v>
      </c>
      <c r="D47" s="60">
        <v>4751.82</v>
      </c>
      <c r="E47" s="60">
        <v>4177.62</v>
      </c>
      <c r="F47" s="60">
        <v>986.37</v>
      </c>
      <c r="G47" s="60">
        <v>1498.63</v>
      </c>
      <c r="H47" s="60">
        <v>725.14</v>
      </c>
      <c r="I47" s="60">
        <v>1240.54</v>
      </c>
      <c r="J47" s="60">
        <v>147</v>
      </c>
      <c r="K47" s="60">
        <v>107.75</v>
      </c>
      <c r="L47" s="60">
        <v>665.41</v>
      </c>
      <c r="M47" s="61">
        <f t="shared" si="0"/>
        <v>17693.45</v>
      </c>
    </row>
    <row r="48" spans="1:13">
      <c r="A48">
        <v>44</v>
      </c>
      <c r="B48" t="s">
        <v>62</v>
      </c>
      <c r="C48" s="60">
        <v>1786.09</v>
      </c>
      <c r="D48" s="60">
        <v>2039.69</v>
      </c>
      <c r="E48" s="60">
        <v>1656.17</v>
      </c>
      <c r="F48" s="60">
        <v>460.03</v>
      </c>
      <c r="G48" s="60">
        <v>782.38</v>
      </c>
      <c r="H48" s="60">
        <v>541.23</v>
      </c>
      <c r="I48" s="60">
        <v>379.39</v>
      </c>
      <c r="J48" s="60">
        <v>47.75</v>
      </c>
      <c r="K48" s="60">
        <v>8.5</v>
      </c>
      <c r="L48" s="60">
        <v>217.61</v>
      </c>
      <c r="M48" s="61">
        <f t="shared" si="0"/>
        <v>7918.84</v>
      </c>
    </row>
    <row r="49" spans="1:13">
      <c r="A49">
        <v>45</v>
      </c>
      <c r="B49" t="s">
        <v>63</v>
      </c>
      <c r="C49" s="60">
        <v>2698.73</v>
      </c>
      <c r="D49" s="60">
        <v>3537.24</v>
      </c>
      <c r="E49" s="60">
        <v>2415.17</v>
      </c>
      <c r="F49" s="60">
        <v>610.07000000000005</v>
      </c>
      <c r="G49" s="60">
        <v>733.12</v>
      </c>
      <c r="H49" s="60">
        <v>536.78</v>
      </c>
      <c r="I49" s="60">
        <v>57.91</v>
      </c>
      <c r="J49" s="60">
        <v>47.5</v>
      </c>
      <c r="K49" s="60">
        <v>17.77</v>
      </c>
      <c r="L49" s="60">
        <v>376.93</v>
      </c>
      <c r="M49" s="61">
        <f t="shared" si="0"/>
        <v>11031.220000000001</v>
      </c>
    </row>
    <row r="50" spans="1:13">
      <c r="A50">
        <v>46</v>
      </c>
      <c r="B50" t="s">
        <v>64</v>
      </c>
      <c r="C50" s="60">
        <v>7023.25</v>
      </c>
      <c r="D50" s="60">
        <v>8431.2000000000007</v>
      </c>
      <c r="E50" s="60">
        <v>6690.96</v>
      </c>
      <c r="F50" s="60">
        <v>1586.79</v>
      </c>
      <c r="G50" s="60">
        <v>2270.71</v>
      </c>
      <c r="H50" s="60">
        <v>1465.42</v>
      </c>
      <c r="I50" s="60">
        <v>436.04</v>
      </c>
      <c r="J50" s="60">
        <v>170.07</v>
      </c>
      <c r="K50" s="60">
        <v>103.35</v>
      </c>
      <c r="L50" s="60">
        <v>885.36</v>
      </c>
      <c r="M50" s="61">
        <f t="shared" si="0"/>
        <v>29063.15</v>
      </c>
    </row>
    <row r="51" spans="1:13">
      <c r="A51">
        <v>47</v>
      </c>
      <c r="B51" t="s">
        <v>65</v>
      </c>
      <c r="C51" s="60">
        <v>1491.29</v>
      </c>
      <c r="D51" s="60">
        <v>1895.09</v>
      </c>
      <c r="E51" s="60">
        <v>1278.1300000000001</v>
      </c>
      <c r="F51" s="60">
        <v>462.91</v>
      </c>
      <c r="G51" s="60">
        <v>670.42</v>
      </c>
      <c r="H51" s="60">
        <v>499.38</v>
      </c>
      <c r="I51" s="60">
        <v>372.45</v>
      </c>
      <c r="J51" s="60">
        <v>33</v>
      </c>
      <c r="K51" s="60">
        <v>2.58</v>
      </c>
      <c r="L51" s="60">
        <v>234.43</v>
      </c>
      <c r="M51" s="61">
        <f t="shared" si="0"/>
        <v>6939.68</v>
      </c>
    </row>
    <row r="52" spans="1:13">
      <c r="A52">
        <v>48</v>
      </c>
      <c r="B52" t="s">
        <v>66</v>
      </c>
      <c r="C52" s="60">
        <v>34382.620000000003</v>
      </c>
      <c r="D52" s="60">
        <v>42228.77</v>
      </c>
      <c r="E52" s="60">
        <v>33896.71</v>
      </c>
      <c r="F52" s="60">
        <v>6485.09</v>
      </c>
      <c r="G52" s="60">
        <v>13840.05</v>
      </c>
      <c r="H52" s="60">
        <v>9309.61</v>
      </c>
      <c r="I52" s="60">
        <v>23989.119999999999</v>
      </c>
      <c r="J52" s="60">
        <v>2322.25</v>
      </c>
      <c r="K52" s="60">
        <v>606.45000000000005</v>
      </c>
      <c r="L52" s="60">
        <v>3032.35</v>
      </c>
      <c r="M52" s="61">
        <f t="shared" si="0"/>
        <v>170093.02000000002</v>
      </c>
    </row>
    <row r="53" spans="1:13">
      <c r="A53">
        <v>49</v>
      </c>
      <c r="B53" t="s">
        <v>67</v>
      </c>
      <c r="C53" s="60">
        <v>10246.34</v>
      </c>
      <c r="D53" s="60">
        <v>14667.91</v>
      </c>
      <c r="E53" s="60">
        <v>10954.53</v>
      </c>
      <c r="F53" s="60">
        <v>2007.9</v>
      </c>
      <c r="G53" s="60">
        <v>3049.06</v>
      </c>
      <c r="H53" s="60">
        <v>1989.45</v>
      </c>
      <c r="I53" s="60">
        <v>6478.06</v>
      </c>
      <c r="J53" s="60">
        <v>598.94000000000005</v>
      </c>
      <c r="K53" s="60">
        <v>103.17</v>
      </c>
      <c r="L53" s="60">
        <v>975.47</v>
      </c>
      <c r="M53" s="61">
        <f t="shared" si="0"/>
        <v>51070.829999999994</v>
      </c>
    </row>
    <row r="54" spans="1:13">
      <c r="A54">
        <v>50</v>
      </c>
      <c r="B54" t="s">
        <v>68</v>
      </c>
      <c r="C54" s="60">
        <v>33104.47</v>
      </c>
      <c r="D54" s="60">
        <v>46241.95</v>
      </c>
      <c r="E54" s="60">
        <v>37274.99</v>
      </c>
      <c r="F54" s="60">
        <v>10850.91</v>
      </c>
      <c r="G54" s="60">
        <v>14875.66</v>
      </c>
      <c r="H54" s="60">
        <v>6547.32</v>
      </c>
      <c r="I54" s="60">
        <v>14101.38</v>
      </c>
      <c r="J54" s="60">
        <v>1067.4100000000001</v>
      </c>
      <c r="K54" s="60">
        <v>320.77999999999997</v>
      </c>
      <c r="L54" s="60">
        <v>5228.38</v>
      </c>
      <c r="M54" s="61">
        <f t="shared" si="0"/>
        <v>169613.25000000003</v>
      </c>
    </row>
    <row r="55" spans="1:13">
      <c r="A55">
        <v>51</v>
      </c>
      <c r="B55" t="s">
        <v>69</v>
      </c>
      <c r="C55" s="60">
        <v>16261.95</v>
      </c>
      <c r="D55" s="60">
        <v>19349.89</v>
      </c>
      <c r="E55" s="60">
        <v>13020.68</v>
      </c>
      <c r="F55" s="60">
        <v>3128.87</v>
      </c>
      <c r="G55" s="60">
        <v>5786.38</v>
      </c>
      <c r="H55" s="60">
        <v>3998.77</v>
      </c>
      <c r="I55" s="60">
        <v>1757.33</v>
      </c>
      <c r="J55" s="60">
        <v>624.67999999999995</v>
      </c>
      <c r="K55" s="60">
        <v>253.94</v>
      </c>
      <c r="L55" s="60">
        <v>1655.19</v>
      </c>
      <c r="M55" s="61">
        <f t="shared" si="0"/>
        <v>65837.679999999993</v>
      </c>
    </row>
    <row r="56" spans="1:13">
      <c r="A56">
        <v>52</v>
      </c>
      <c r="B56" t="s">
        <v>70</v>
      </c>
      <c r="C56" s="60">
        <v>23431.94</v>
      </c>
      <c r="D56" s="60">
        <v>28426.06</v>
      </c>
      <c r="E56" s="60">
        <v>25479.439999999999</v>
      </c>
      <c r="F56" s="60">
        <v>6346.63</v>
      </c>
      <c r="G56" s="60">
        <v>10042.77</v>
      </c>
      <c r="H56" s="60">
        <v>4372.97</v>
      </c>
      <c r="I56" s="60">
        <v>2952.01</v>
      </c>
      <c r="J56" s="60">
        <v>931.01</v>
      </c>
      <c r="K56" s="60">
        <v>295.22000000000003</v>
      </c>
      <c r="L56" s="60">
        <v>3182.45</v>
      </c>
      <c r="M56" s="61">
        <f t="shared" si="0"/>
        <v>105460.5</v>
      </c>
    </row>
    <row r="57" spans="1:13">
      <c r="A57">
        <v>53</v>
      </c>
      <c r="B57" t="s">
        <v>71</v>
      </c>
      <c r="C57" s="60">
        <v>24022.37</v>
      </c>
      <c r="D57" s="60">
        <v>27105.4</v>
      </c>
      <c r="E57" s="60">
        <v>16983.11</v>
      </c>
      <c r="F57" s="60">
        <v>3471.75</v>
      </c>
      <c r="G57" s="60">
        <v>6254.25</v>
      </c>
      <c r="H57" s="60">
        <v>5071.7299999999996</v>
      </c>
      <c r="I57" s="60">
        <v>6557.58</v>
      </c>
      <c r="J57" s="60">
        <v>291.10000000000002</v>
      </c>
      <c r="K57" s="60">
        <v>210.77</v>
      </c>
      <c r="L57" s="60">
        <v>3135.73</v>
      </c>
      <c r="M57" s="61">
        <f t="shared" si="0"/>
        <v>93103.790000000008</v>
      </c>
    </row>
    <row r="58" spans="1:13">
      <c r="A58">
        <v>54</v>
      </c>
      <c r="B58" t="s">
        <v>72</v>
      </c>
      <c r="C58" s="60">
        <v>2831.32</v>
      </c>
      <c r="D58" s="60">
        <v>3228.42</v>
      </c>
      <c r="E58" s="60">
        <v>1803.37</v>
      </c>
      <c r="F58" s="60">
        <v>761.29</v>
      </c>
      <c r="G58" s="60">
        <v>993.1</v>
      </c>
      <c r="H58" s="60">
        <v>657.35</v>
      </c>
      <c r="I58" s="60">
        <v>443.69</v>
      </c>
      <c r="J58" s="60">
        <v>52.81</v>
      </c>
      <c r="K58" s="60">
        <v>8.86</v>
      </c>
      <c r="L58" s="60">
        <v>373.72</v>
      </c>
      <c r="M58" s="61">
        <f t="shared" si="0"/>
        <v>11153.93</v>
      </c>
    </row>
    <row r="59" spans="1:13">
      <c r="A59">
        <v>55</v>
      </c>
      <c r="B59" t="s">
        <v>73</v>
      </c>
      <c r="C59" s="60">
        <v>6896</v>
      </c>
      <c r="D59" s="60">
        <v>8697.48</v>
      </c>
      <c r="E59" s="60">
        <v>7177.17</v>
      </c>
      <c r="F59" s="60">
        <v>1564.98</v>
      </c>
      <c r="G59" s="60">
        <v>2497.67</v>
      </c>
      <c r="H59" s="60">
        <v>1052.25</v>
      </c>
      <c r="I59" s="60">
        <v>60.73</v>
      </c>
      <c r="J59" s="60">
        <v>204.42</v>
      </c>
      <c r="K59" s="60">
        <v>63.69</v>
      </c>
      <c r="L59" s="60">
        <v>619.37</v>
      </c>
      <c r="M59" s="61">
        <f t="shared" si="0"/>
        <v>28833.759999999998</v>
      </c>
    </row>
    <row r="60" spans="1:13">
      <c r="A60">
        <v>56</v>
      </c>
      <c r="B60" t="s">
        <v>74</v>
      </c>
      <c r="C60" s="60">
        <v>9323.2999999999993</v>
      </c>
      <c r="D60" s="60">
        <v>11630.62</v>
      </c>
      <c r="E60" s="60">
        <v>8067.18</v>
      </c>
      <c r="F60" s="60">
        <v>1489.67</v>
      </c>
      <c r="G60" s="60">
        <v>2425.84</v>
      </c>
      <c r="H60" s="60">
        <v>1548.1</v>
      </c>
      <c r="I60" s="60">
        <v>2298.1799999999998</v>
      </c>
      <c r="J60" s="60">
        <v>172.05</v>
      </c>
      <c r="K60" s="60">
        <v>31.97</v>
      </c>
      <c r="L60" s="60">
        <v>1234.47</v>
      </c>
      <c r="M60" s="61">
        <f t="shared" si="0"/>
        <v>38221.380000000005</v>
      </c>
    </row>
    <row r="61" spans="1:13">
      <c r="A61">
        <v>57</v>
      </c>
      <c r="B61" t="s">
        <v>75</v>
      </c>
      <c r="C61" s="60">
        <v>5781.26</v>
      </c>
      <c r="D61" s="60">
        <v>7568.15</v>
      </c>
      <c r="E61" s="60">
        <v>6081.19</v>
      </c>
      <c r="F61" s="60">
        <v>1535.83</v>
      </c>
      <c r="G61" s="60">
        <v>1995.07</v>
      </c>
      <c r="H61" s="60">
        <v>936.58</v>
      </c>
      <c r="I61" s="60">
        <v>95.37</v>
      </c>
      <c r="J61" s="60">
        <v>147.88999999999999</v>
      </c>
      <c r="K61" s="60">
        <v>50.83</v>
      </c>
      <c r="L61" s="60">
        <v>670.08</v>
      </c>
      <c r="M61" s="61">
        <f t="shared" si="0"/>
        <v>24862.250000000004</v>
      </c>
    </row>
    <row r="62" spans="1:13">
      <c r="A62">
        <v>58</v>
      </c>
      <c r="B62" t="s">
        <v>76</v>
      </c>
      <c r="C62" s="60">
        <v>9059.0300000000007</v>
      </c>
      <c r="D62" s="60">
        <v>10532.01</v>
      </c>
      <c r="E62" s="60">
        <v>8186.63</v>
      </c>
      <c r="F62" s="60">
        <v>2305.14</v>
      </c>
      <c r="G62" s="60">
        <v>4864.7700000000004</v>
      </c>
      <c r="H62" s="60">
        <v>2617.52</v>
      </c>
      <c r="I62" s="60">
        <v>1780.55</v>
      </c>
      <c r="J62" s="60">
        <v>427.11</v>
      </c>
      <c r="K62" s="60">
        <v>87.21</v>
      </c>
      <c r="L62" s="60">
        <v>1207.3599999999999</v>
      </c>
      <c r="M62" s="61">
        <f t="shared" si="0"/>
        <v>41067.33</v>
      </c>
    </row>
    <row r="63" spans="1:13">
      <c r="A63">
        <v>59</v>
      </c>
      <c r="B63" t="s">
        <v>77</v>
      </c>
      <c r="C63" s="60">
        <v>14606.81</v>
      </c>
      <c r="D63" s="60">
        <v>18798.95</v>
      </c>
      <c r="E63" s="60">
        <v>15353.1</v>
      </c>
      <c r="F63" s="60">
        <v>3150.13</v>
      </c>
      <c r="G63" s="60">
        <v>5600.05</v>
      </c>
      <c r="H63" s="60">
        <v>2972.79</v>
      </c>
      <c r="I63" s="60">
        <v>1910.05</v>
      </c>
      <c r="J63" s="60">
        <v>355.06</v>
      </c>
      <c r="K63" s="60">
        <v>49.37</v>
      </c>
      <c r="L63" s="60">
        <v>1802.02</v>
      </c>
      <c r="M63" s="61">
        <f t="shared" si="0"/>
        <v>64598.33</v>
      </c>
    </row>
    <row r="64" spans="1:13">
      <c r="A64">
        <v>60</v>
      </c>
      <c r="B64" t="s">
        <v>78</v>
      </c>
      <c r="C64" s="60">
        <v>1886</v>
      </c>
      <c r="D64" s="60">
        <v>2352.2600000000002</v>
      </c>
      <c r="E64" s="60">
        <v>1380.16</v>
      </c>
      <c r="F64" s="60">
        <v>396.7</v>
      </c>
      <c r="G64" s="60">
        <v>480</v>
      </c>
      <c r="H64" s="60">
        <v>345.07</v>
      </c>
      <c r="I64" s="60">
        <v>179.77</v>
      </c>
      <c r="J64" s="60">
        <v>38</v>
      </c>
      <c r="K64" s="60">
        <v>6.32</v>
      </c>
      <c r="L64" s="60">
        <v>318.14</v>
      </c>
      <c r="M64" s="61">
        <f t="shared" si="0"/>
        <v>7382.42</v>
      </c>
    </row>
    <row r="65" spans="1:13">
      <c r="A65">
        <v>61</v>
      </c>
      <c r="B65" t="s">
        <v>79</v>
      </c>
      <c r="C65" s="60">
        <v>1564.77</v>
      </c>
      <c r="D65" s="60">
        <v>1858.75</v>
      </c>
      <c r="E65" s="60">
        <v>1157.73</v>
      </c>
      <c r="F65" s="60">
        <v>348.21</v>
      </c>
      <c r="G65" s="60">
        <v>350.9</v>
      </c>
      <c r="H65" s="60">
        <v>203.63</v>
      </c>
      <c r="I65" s="60">
        <v>153.97999999999999</v>
      </c>
      <c r="J65" s="60">
        <v>7</v>
      </c>
      <c r="K65" s="60">
        <v>1.54</v>
      </c>
      <c r="L65" s="60">
        <v>214.97</v>
      </c>
      <c r="M65" s="61">
        <f t="shared" si="0"/>
        <v>5861.48</v>
      </c>
    </row>
    <row r="66" spans="1:13">
      <c r="A66">
        <v>62</v>
      </c>
      <c r="B66" t="s">
        <v>80</v>
      </c>
      <c r="C66" s="60">
        <v>834.5</v>
      </c>
      <c r="D66" s="60">
        <v>890.09</v>
      </c>
      <c r="E66" s="60">
        <v>552.1</v>
      </c>
      <c r="F66" s="60">
        <v>236.84</v>
      </c>
      <c r="G66" s="60">
        <v>230.95</v>
      </c>
      <c r="H66" s="60">
        <v>137.61000000000001</v>
      </c>
      <c r="I66" s="60">
        <v>0.34</v>
      </c>
      <c r="J66" s="60">
        <v>21.38</v>
      </c>
      <c r="K66" s="60">
        <v>6.26</v>
      </c>
      <c r="L66" s="60">
        <v>44.81</v>
      </c>
      <c r="M66" s="61">
        <f t="shared" si="0"/>
        <v>2954.8800000000006</v>
      </c>
    </row>
    <row r="67" spans="1:13">
      <c r="A67">
        <v>63</v>
      </c>
      <c r="B67" t="s">
        <v>81</v>
      </c>
      <c r="C67" s="60">
        <v>596</v>
      </c>
      <c r="D67" s="60">
        <v>688.97</v>
      </c>
      <c r="E67" s="60">
        <v>417.9</v>
      </c>
      <c r="F67" s="60">
        <v>148.97</v>
      </c>
      <c r="G67" s="60">
        <v>163.30000000000001</v>
      </c>
      <c r="H67" s="60">
        <v>108.12</v>
      </c>
      <c r="I67" s="60">
        <v>0</v>
      </c>
      <c r="J67" s="60">
        <v>12.41</v>
      </c>
      <c r="K67" s="60">
        <v>1.07</v>
      </c>
      <c r="L67" s="60">
        <v>87.49</v>
      </c>
      <c r="M67" s="61">
        <f t="shared" si="0"/>
        <v>2224.2299999999996</v>
      </c>
    </row>
    <row r="68" spans="1:13">
      <c r="A68">
        <v>64</v>
      </c>
      <c r="B68" t="s">
        <v>82</v>
      </c>
      <c r="C68" s="60">
        <v>14462.24</v>
      </c>
      <c r="D68" s="60">
        <v>18006.2</v>
      </c>
      <c r="E68" s="60">
        <v>13191.52</v>
      </c>
      <c r="F68" s="60">
        <v>3097.82</v>
      </c>
      <c r="G68" s="60">
        <v>5632</v>
      </c>
      <c r="H68" s="60">
        <v>3648.37</v>
      </c>
      <c r="I68" s="60">
        <v>2292.09</v>
      </c>
      <c r="J68" s="60">
        <v>598.24</v>
      </c>
      <c r="K68" s="60">
        <v>139.41</v>
      </c>
      <c r="L68" s="60">
        <v>1896.92</v>
      </c>
      <c r="M68" s="61">
        <f t="shared" si="0"/>
        <v>62964.810000000005</v>
      </c>
    </row>
    <row r="69" spans="1:13">
      <c r="A69">
        <v>65</v>
      </c>
      <c r="B69" t="s">
        <v>83</v>
      </c>
      <c r="C69" s="60">
        <v>1334.1</v>
      </c>
      <c r="D69" s="60">
        <v>1528.43</v>
      </c>
      <c r="E69" s="60">
        <v>879.96</v>
      </c>
      <c r="F69" s="60">
        <v>615.32000000000005</v>
      </c>
      <c r="G69" s="60">
        <v>354.92</v>
      </c>
      <c r="H69" s="60">
        <v>271.92</v>
      </c>
      <c r="I69" s="60">
        <v>4.57</v>
      </c>
      <c r="J69" s="60">
        <v>22.5</v>
      </c>
      <c r="K69" s="60">
        <v>16.07</v>
      </c>
      <c r="L69" s="60">
        <v>173.84</v>
      </c>
      <c r="M69" s="61">
        <f t="shared" si="0"/>
        <v>5201.6299999999992</v>
      </c>
    </row>
    <row r="70" spans="1:13">
      <c r="A70">
        <v>66</v>
      </c>
      <c r="B70" t="s">
        <v>84</v>
      </c>
      <c r="C70" s="60">
        <v>1990.61</v>
      </c>
      <c r="D70" s="60">
        <v>2151.17</v>
      </c>
      <c r="E70" s="60">
        <v>1381.88</v>
      </c>
      <c r="F70" s="60">
        <v>301.41000000000003</v>
      </c>
      <c r="G70" s="60">
        <v>436.86</v>
      </c>
      <c r="H70" s="60">
        <v>320.55</v>
      </c>
      <c r="I70" s="60">
        <v>136.11000000000001</v>
      </c>
      <c r="J70" s="60">
        <v>8.7899999999999991</v>
      </c>
      <c r="K70" s="60">
        <v>2.76</v>
      </c>
      <c r="L70" s="60">
        <v>202.93</v>
      </c>
      <c r="M70" s="61">
        <f t="shared" ref="M70:M79" si="1">SUM(C70:L70)</f>
        <v>6933.07</v>
      </c>
    </row>
    <row r="71" spans="1:13">
      <c r="A71">
        <v>67</v>
      </c>
      <c r="B71" t="s">
        <v>85</v>
      </c>
      <c r="C71" s="60">
        <v>914.9</v>
      </c>
      <c r="D71" s="60">
        <v>1055.71</v>
      </c>
      <c r="E71" s="60">
        <v>773.42</v>
      </c>
      <c r="F71" s="60">
        <v>211.05</v>
      </c>
      <c r="G71" s="60">
        <v>268.57</v>
      </c>
      <c r="H71" s="60">
        <v>149.43</v>
      </c>
      <c r="I71" s="60">
        <v>21.82</v>
      </c>
      <c r="J71" s="60">
        <v>16</v>
      </c>
      <c r="K71" s="60">
        <v>6.51</v>
      </c>
      <c r="L71" s="60">
        <v>77.88</v>
      </c>
      <c r="M71" s="61">
        <f t="shared" si="1"/>
        <v>3495.2900000000009</v>
      </c>
    </row>
    <row r="72" spans="1:13">
      <c r="A72">
        <v>68</v>
      </c>
      <c r="B72" t="s">
        <v>202</v>
      </c>
      <c r="C72" s="60">
        <v>0</v>
      </c>
      <c r="D72" s="60">
        <v>53.87</v>
      </c>
      <c r="E72" s="60">
        <v>168.32</v>
      </c>
      <c r="F72" s="60">
        <v>0</v>
      </c>
      <c r="G72" s="60">
        <v>39.840000000000003</v>
      </c>
      <c r="H72" s="60">
        <v>170.61</v>
      </c>
      <c r="I72" s="60">
        <v>0</v>
      </c>
      <c r="J72" s="60">
        <v>0</v>
      </c>
      <c r="K72" s="60">
        <v>0</v>
      </c>
      <c r="L72" s="60">
        <v>51.17</v>
      </c>
      <c r="M72" s="61">
        <f t="shared" si="1"/>
        <v>483.81</v>
      </c>
    </row>
    <row r="73" spans="1:13">
      <c r="A73">
        <v>69</v>
      </c>
      <c r="B73" t="s">
        <v>203</v>
      </c>
      <c r="C73" s="60">
        <v>129.74</v>
      </c>
      <c r="D73" s="60">
        <v>169.98</v>
      </c>
      <c r="E73" s="60">
        <v>144.34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0.17</v>
      </c>
      <c r="M73" s="61">
        <f t="shared" si="1"/>
        <v>444.23000000000008</v>
      </c>
    </row>
    <row r="74" spans="1:13">
      <c r="A74">
        <v>70</v>
      </c>
      <c r="B74" t="s">
        <v>204</v>
      </c>
      <c r="C74" s="60">
        <v>183.6</v>
      </c>
      <c r="D74" s="60">
        <v>300.27</v>
      </c>
      <c r="E74" s="60">
        <v>69.61</v>
      </c>
      <c r="F74" s="60">
        <v>35</v>
      </c>
      <c r="G74" s="60">
        <v>27</v>
      </c>
      <c r="H74" s="60">
        <v>1</v>
      </c>
      <c r="I74" s="60">
        <v>3.13</v>
      </c>
      <c r="J74" s="60">
        <v>0</v>
      </c>
      <c r="K74" s="60">
        <v>0</v>
      </c>
      <c r="L74" s="60">
        <v>0</v>
      </c>
      <c r="M74" s="61">
        <f t="shared" si="1"/>
        <v>619.61</v>
      </c>
    </row>
    <row r="75" spans="1:13">
      <c r="A75">
        <v>71</v>
      </c>
      <c r="B75" t="s">
        <v>205</v>
      </c>
      <c r="C75" s="60">
        <v>492.03</v>
      </c>
      <c r="D75" s="60">
        <v>717.96</v>
      </c>
      <c r="E75" s="60">
        <v>0</v>
      </c>
      <c r="F75" s="60">
        <v>48.5</v>
      </c>
      <c r="G75" s="60">
        <v>72.78</v>
      </c>
      <c r="H75" s="60">
        <v>0</v>
      </c>
      <c r="I75" s="60">
        <v>36.340000000000003</v>
      </c>
      <c r="J75" s="60">
        <v>15.5</v>
      </c>
      <c r="K75" s="60">
        <v>0</v>
      </c>
      <c r="L75" s="60">
        <v>0</v>
      </c>
      <c r="M75" s="61">
        <f t="shared" si="1"/>
        <v>1383.11</v>
      </c>
    </row>
    <row r="76" spans="1:13">
      <c r="A76">
        <v>72</v>
      </c>
      <c r="B76" t="s">
        <v>210</v>
      </c>
      <c r="C76" s="60">
        <v>352.6</v>
      </c>
      <c r="D76" s="60">
        <v>166</v>
      </c>
      <c r="E76" s="60">
        <v>0</v>
      </c>
      <c r="F76" s="60">
        <v>59</v>
      </c>
      <c r="G76" s="60">
        <v>40</v>
      </c>
      <c r="H76" s="60">
        <v>0</v>
      </c>
      <c r="I76" s="60">
        <v>16.899999999999999</v>
      </c>
      <c r="J76" s="60">
        <v>12</v>
      </c>
      <c r="K76" s="60">
        <v>0</v>
      </c>
      <c r="L76" s="60">
        <v>0</v>
      </c>
      <c r="M76" s="61">
        <f t="shared" si="1"/>
        <v>646.5</v>
      </c>
    </row>
    <row r="77" spans="1:13">
      <c r="A77">
        <v>73</v>
      </c>
      <c r="B77" t="s">
        <v>86</v>
      </c>
      <c r="C77" s="60">
        <v>276.82</v>
      </c>
      <c r="D77" s="60">
        <v>590.16</v>
      </c>
      <c r="E77" s="60">
        <v>458.19</v>
      </c>
      <c r="F77" s="60">
        <v>44.5</v>
      </c>
      <c r="G77" s="60">
        <v>93</v>
      </c>
      <c r="H77" s="60">
        <v>79.41</v>
      </c>
      <c r="I77" s="60">
        <v>4.18</v>
      </c>
      <c r="J77" s="60">
        <v>0</v>
      </c>
      <c r="K77" s="60">
        <v>0</v>
      </c>
      <c r="L77" s="60">
        <v>60.05</v>
      </c>
      <c r="M77" s="61">
        <f t="shared" si="1"/>
        <v>1606.3100000000002</v>
      </c>
    </row>
    <row r="78" spans="1:13">
      <c r="A78">
        <v>74</v>
      </c>
      <c r="B78" t="s">
        <v>207</v>
      </c>
      <c r="C78" s="60">
        <v>201</v>
      </c>
      <c r="D78" s="60">
        <v>305.67</v>
      </c>
      <c r="E78" s="60">
        <v>366.93</v>
      </c>
      <c r="F78" s="60">
        <v>15</v>
      </c>
      <c r="G78" s="60">
        <v>156.33000000000001</v>
      </c>
      <c r="H78" s="60">
        <v>101.84</v>
      </c>
      <c r="I78" s="60">
        <v>0</v>
      </c>
      <c r="J78" s="60">
        <v>0</v>
      </c>
      <c r="K78" s="60">
        <v>0</v>
      </c>
      <c r="L78" s="60">
        <v>0</v>
      </c>
      <c r="M78" s="61">
        <f t="shared" si="1"/>
        <v>1146.77</v>
      </c>
    </row>
    <row r="79" spans="1:13">
      <c r="A79">
        <v>75</v>
      </c>
      <c r="B79" t="s">
        <v>208</v>
      </c>
      <c r="C79" s="60">
        <v>0</v>
      </c>
      <c r="D79" s="60">
        <v>1857.71</v>
      </c>
      <c r="E79" s="60">
        <v>11050.21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1">
        <f t="shared" si="1"/>
        <v>12907.919999999998</v>
      </c>
    </row>
    <row r="80" spans="1:13" ht="12.75">
      <c r="B80" s="62" t="s">
        <v>216</v>
      </c>
      <c r="C80" s="61">
        <f t="shared" ref="C80:M80" si="2">SUM(C5:C79)</f>
        <v>590090.78</v>
      </c>
      <c r="D80" s="61">
        <f t="shared" si="2"/>
        <v>733723.25</v>
      </c>
      <c r="E80" s="61">
        <f t="shared" si="2"/>
        <v>545246.49999999965</v>
      </c>
      <c r="F80" s="61">
        <f t="shared" si="2"/>
        <v>139327.18</v>
      </c>
      <c r="G80" s="61">
        <f t="shared" si="2"/>
        <v>219283.77999999997</v>
      </c>
      <c r="H80" s="61">
        <f t="shared" si="2"/>
        <v>132924.03999999998</v>
      </c>
      <c r="I80" s="61">
        <f t="shared" si="2"/>
        <v>157451.90999999992</v>
      </c>
      <c r="J80" s="61">
        <f t="shared" si="2"/>
        <v>20314.64</v>
      </c>
      <c r="K80" s="61">
        <f t="shared" si="2"/>
        <v>6014.0499999999993</v>
      </c>
      <c r="L80" s="61">
        <f t="shared" si="2"/>
        <v>72995.39</v>
      </c>
      <c r="M80" s="63">
        <f t="shared" si="2"/>
        <v>2617371.5199999991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M77"/>
  <sheetViews>
    <sheetView workbookViewId="0">
      <selection activeCell="C2" sqref="C2:L76"/>
    </sheetView>
  </sheetViews>
  <sheetFormatPr defaultRowHeight="12.75"/>
  <cols>
    <col min="1" max="1" width="5" style="135" bestFit="1" customWidth="1"/>
    <col min="2" max="2" width="13.33203125" style="135" bestFit="1" customWidth="1"/>
    <col min="3" max="9" width="13.1640625" style="135" bestFit="1" customWidth="1"/>
    <col min="10" max="10" width="12" style="135" bestFit="1" customWidth="1"/>
    <col min="11" max="11" width="10.83203125" style="135" bestFit="1" customWidth="1"/>
    <col min="12" max="12" width="12" style="135" bestFit="1" customWidth="1"/>
    <col min="13" max="13" width="15" style="135" bestFit="1" customWidth="1"/>
    <col min="14" max="16384" width="9.33203125" style="135"/>
  </cols>
  <sheetData>
    <row r="1" spans="1:13">
      <c r="A1" s="166" t="s">
        <v>188</v>
      </c>
      <c r="B1" s="166" t="s">
        <v>19</v>
      </c>
      <c r="C1" s="166" t="s">
        <v>190</v>
      </c>
      <c r="D1" s="166" t="s">
        <v>191</v>
      </c>
      <c r="E1" s="166" t="s">
        <v>192</v>
      </c>
      <c r="F1" s="166" t="s">
        <v>193</v>
      </c>
      <c r="G1" s="166" t="s">
        <v>194</v>
      </c>
      <c r="H1" s="166" t="s">
        <v>195</v>
      </c>
      <c r="I1" s="166" t="s">
        <v>196</v>
      </c>
      <c r="J1" s="166" t="s">
        <v>197</v>
      </c>
      <c r="K1" s="166" t="s">
        <v>198</v>
      </c>
      <c r="L1" s="166" t="s">
        <v>199</v>
      </c>
      <c r="M1" s="167" t="s">
        <v>215</v>
      </c>
    </row>
    <row r="2" spans="1:13" ht="15">
      <c r="A2" s="135">
        <v>1</v>
      </c>
      <c r="B2" s="135" t="s">
        <v>20</v>
      </c>
      <c r="C2" s="168">
        <v>6863.0700000000006</v>
      </c>
      <c r="D2" s="168">
        <v>6662.85</v>
      </c>
      <c r="E2" s="168">
        <v>5438.37</v>
      </c>
      <c r="F2" s="168">
        <v>2081.3999999999996</v>
      </c>
      <c r="G2" s="168">
        <v>3893.4599999999996</v>
      </c>
      <c r="H2" s="168">
        <v>1450.62</v>
      </c>
      <c r="I2" s="168">
        <v>309.12</v>
      </c>
      <c r="J2" s="168">
        <v>101.13</v>
      </c>
      <c r="K2" s="168">
        <v>19.87</v>
      </c>
      <c r="L2" s="168">
        <v>477.45000000000005</v>
      </c>
      <c r="M2" s="169">
        <f>SUM(C2:L2)</f>
        <v>27297.34</v>
      </c>
    </row>
    <row r="3" spans="1:13" ht="15">
      <c r="A3" s="135">
        <v>2</v>
      </c>
      <c r="B3" s="135" t="s">
        <v>21</v>
      </c>
      <c r="C3" s="168">
        <v>1557.27</v>
      </c>
      <c r="D3" s="168">
        <v>1786.24</v>
      </c>
      <c r="E3" s="168">
        <v>905.12000000000012</v>
      </c>
      <c r="F3" s="168">
        <v>239.11</v>
      </c>
      <c r="G3" s="168">
        <v>229.54000000000002</v>
      </c>
      <c r="H3" s="168">
        <v>152.86000000000001</v>
      </c>
      <c r="I3" s="168">
        <v>6.5</v>
      </c>
      <c r="J3" s="168">
        <v>16.169999999999998</v>
      </c>
      <c r="K3" s="168">
        <v>1.7699999999999998</v>
      </c>
      <c r="L3" s="168">
        <v>239.51</v>
      </c>
      <c r="M3" s="169">
        <f t="shared" ref="M3:M66" si="0">SUM(C3:L3)</f>
        <v>5134.09</v>
      </c>
    </row>
    <row r="4" spans="1:13" ht="15">
      <c r="A4" s="135">
        <v>3</v>
      </c>
      <c r="B4" s="135" t="s">
        <v>22</v>
      </c>
      <c r="C4" s="168">
        <v>6941.9000000000005</v>
      </c>
      <c r="D4" s="168">
        <v>7786.02</v>
      </c>
      <c r="E4" s="168">
        <v>5483.9699999999993</v>
      </c>
      <c r="F4" s="168">
        <v>1414.48</v>
      </c>
      <c r="G4" s="168">
        <v>1896.23</v>
      </c>
      <c r="H4" s="168">
        <v>862.66</v>
      </c>
      <c r="I4" s="168">
        <v>341.14999999999992</v>
      </c>
      <c r="J4" s="168">
        <v>376.79</v>
      </c>
      <c r="K4" s="168">
        <v>102.78</v>
      </c>
      <c r="L4" s="168">
        <v>629.23</v>
      </c>
      <c r="M4" s="169">
        <f t="shared" si="0"/>
        <v>25835.21</v>
      </c>
    </row>
    <row r="5" spans="1:13" ht="15">
      <c r="A5" s="135">
        <v>4</v>
      </c>
      <c r="B5" s="135" t="s">
        <v>23</v>
      </c>
      <c r="C5" s="168">
        <v>830.31999999999994</v>
      </c>
      <c r="D5" s="168">
        <v>819.17000000000007</v>
      </c>
      <c r="E5" s="168">
        <v>519.8900000000001</v>
      </c>
      <c r="F5" s="168">
        <v>227.23</v>
      </c>
      <c r="G5" s="168">
        <v>358.39</v>
      </c>
      <c r="H5" s="168">
        <v>218.97999999999996</v>
      </c>
      <c r="I5" s="168">
        <v>1.73</v>
      </c>
      <c r="J5" s="168">
        <v>29.270000000000003</v>
      </c>
      <c r="K5" s="168">
        <v>1.77</v>
      </c>
      <c r="L5" s="168">
        <v>110.72</v>
      </c>
      <c r="M5" s="169">
        <f t="shared" si="0"/>
        <v>3117.47</v>
      </c>
    </row>
    <row r="6" spans="1:13" ht="15">
      <c r="A6" s="135">
        <v>5</v>
      </c>
      <c r="B6" s="135" t="s">
        <v>24</v>
      </c>
      <c r="C6" s="168">
        <v>16060.79</v>
      </c>
      <c r="D6" s="168">
        <v>19925.93</v>
      </c>
      <c r="E6" s="168">
        <v>15058.560000000001</v>
      </c>
      <c r="F6" s="168">
        <v>4753.2700000000004</v>
      </c>
      <c r="G6" s="168">
        <v>7021.3099999999995</v>
      </c>
      <c r="H6" s="168">
        <v>4384.8</v>
      </c>
      <c r="I6" s="168">
        <v>1165.94</v>
      </c>
      <c r="J6" s="168">
        <v>707.03</v>
      </c>
      <c r="K6" s="168">
        <v>134.32</v>
      </c>
      <c r="L6" s="168">
        <v>1808.7599999999998</v>
      </c>
      <c r="M6" s="169">
        <f t="shared" si="0"/>
        <v>71020.710000000006</v>
      </c>
    </row>
    <row r="7" spans="1:13" ht="15">
      <c r="A7" s="135">
        <v>6</v>
      </c>
      <c r="B7" s="135" t="s">
        <v>25</v>
      </c>
      <c r="C7" s="168">
        <v>55096.72</v>
      </c>
      <c r="D7" s="168">
        <v>73366.12</v>
      </c>
      <c r="E7" s="168">
        <v>56259.25</v>
      </c>
      <c r="F7" s="168">
        <v>11703.99</v>
      </c>
      <c r="G7" s="168">
        <v>18269.330000000002</v>
      </c>
      <c r="H7" s="168">
        <v>10599.41</v>
      </c>
      <c r="I7" s="168">
        <v>18798.84</v>
      </c>
      <c r="J7" s="168">
        <v>1889.8500000000001</v>
      </c>
      <c r="K7" s="168">
        <v>1055.43</v>
      </c>
      <c r="L7" s="168">
        <v>6749.5399999999991</v>
      </c>
      <c r="M7" s="169">
        <f t="shared" si="0"/>
        <v>253788.47999999998</v>
      </c>
    </row>
    <row r="8" spans="1:13" ht="15">
      <c r="A8" s="135">
        <v>7</v>
      </c>
      <c r="B8" s="135" t="s">
        <v>26</v>
      </c>
      <c r="C8" s="168">
        <v>586.82000000000005</v>
      </c>
      <c r="D8" s="168">
        <v>605.48</v>
      </c>
      <c r="E8" s="168">
        <v>318.77000000000004</v>
      </c>
      <c r="F8" s="168">
        <v>213.54000000000002</v>
      </c>
      <c r="G8" s="168">
        <v>206.22999999999996</v>
      </c>
      <c r="H8" s="168">
        <v>122.69</v>
      </c>
      <c r="I8" s="168">
        <v>2.2599999999999998</v>
      </c>
      <c r="J8" s="168">
        <v>27.530000000000005</v>
      </c>
      <c r="K8" s="168">
        <v>3.21</v>
      </c>
      <c r="L8" s="168">
        <v>77.099999999999994</v>
      </c>
      <c r="M8" s="169">
        <f t="shared" si="0"/>
        <v>2163.6300000000006</v>
      </c>
    </row>
    <row r="9" spans="1:13" ht="15">
      <c r="A9" s="135">
        <v>8</v>
      </c>
      <c r="B9" s="135" t="s">
        <v>27</v>
      </c>
      <c r="C9" s="168">
        <v>3407.4100000000003</v>
      </c>
      <c r="D9" s="168">
        <v>4584.9000000000005</v>
      </c>
      <c r="E9" s="168">
        <v>3938.43</v>
      </c>
      <c r="F9" s="168">
        <v>864.63</v>
      </c>
      <c r="G9" s="168">
        <v>1211.3399999999999</v>
      </c>
      <c r="H9" s="168">
        <v>978.48</v>
      </c>
      <c r="I9" s="168">
        <v>116.85000000000001</v>
      </c>
      <c r="J9" s="168">
        <v>167.84</v>
      </c>
      <c r="K9" s="168">
        <v>18.38</v>
      </c>
      <c r="L9" s="168">
        <v>636.61</v>
      </c>
      <c r="M9" s="169">
        <f t="shared" si="0"/>
        <v>15924.87</v>
      </c>
    </row>
    <row r="10" spans="1:13" ht="15">
      <c r="A10" s="135">
        <v>9</v>
      </c>
      <c r="B10" s="135" t="s">
        <v>28</v>
      </c>
      <c r="C10" s="168">
        <v>4169.59</v>
      </c>
      <c r="D10" s="168">
        <v>4988.04</v>
      </c>
      <c r="E10" s="168">
        <v>3551.28</v>
      </c>
      <c r="F10" s="168">
        <v>872.44</v>
      </c>
      <c r="G10" s="168">
        <v>1411.03</v>
      </c>
      <c r="H10" s="168">
        <v>690.52</v>
      </c>
      <c r="I10" s="168">
        <v>170.13000000000002</v>
      </c>
      <c r="J10" s="168">
        <v>157.57</v>
      </c>
      <c r="K10" s="168">
        <v>16.149999999999999</v>
      </c>
      <c r="L10" s="168">
        <v>605.71</v>
      </c>
      <c r="M10" s="169">
        <f t="shared" si="0"/>
        <v>16632.460000000003</v>
      </c>
    </row>
    <row r="11" spans="1:13" ht="15">
      <c r="A11" s="135">
        <v>10</v>
      </c>
      <c r="B11" s="135" t="s">
        <v>29</v>
      </c>
      <c r="C11" s="168">
        <v>7674.82</v>
      </c>
      <c r="D11" s="168">
        <v>10342.709999999999</v>
      </c>
      <c r="E11" s="168">
        <v>8312.7200000000012</v>
      </c>
      <c r="F11" s="168">
        <v>2791.05</v>
      </c>
      <c r="G11" s="168">
        <v>3402.7799999999997</v>
      </c>
      <c r="H11" s="168">
        <v>1781.15</v>
      </c>
      <c r="I11" s="168">
        <v>344.76</v>
      </c>
      <c r="J11" s="168">
        <v>229.25</v>
      </c>
      <c r="K11" s="168">
        <v>83.100000000000009</v>
      </c>
      <c r="L11" s="168">
        <v>906.71</v>
      </c>
      <c r="M11" s="169">
        <f t="shared" si="0"/>
        <v>35869.049999999996</v>
      </c>
    </row>
    <row r="12" spans="1:13" ht="15">
      <c r="A12" s="135">
        <v>11</v>
      </c>
      <c r="B12" s="135" t="s">
        <v>30</v>
      </c>
      <c r="C12" s="168">
        <v>8740.1700000000019</v>
      </c>
      <c r="D12" s="168">
        <v>10899.58</v>
      </c>
      <c r="E12" s="168">
        <v>9326.1299999999992</v>
      </c>
      <c r="F12" s="168">
        <v>2026.36</v>
      </c>
      <c r="G12" s="168">
        <v>3519.6199999999994</v>
      </c>
      <c r="H12" s="168">
        <v>2557.83</v>
      </c>
      <c r="I12" s="168">
        <v>4995.4400000000014</v>
      </c>
      <c r="J12" s="168">
        <v>236.77999999999997</v>
      </c>
      <c r="K12" s="168">
        <v>158.13</v>
      </c>
      <c r="L12" s="168">
        <v>570.37</v>
      </c>
      <c r="M12" s="169">
        <f t="shared" si="0"/>
        <v>43030.41</v>
      </c>
    </row>
    <row r="13" spans="1:13" ht="15">
      <c r="A13" s="135">
        <v>12</v>
      </c>
      <c r="B13" s="135" t="s">
        <v>31</v>
      </c>
      <c r="C13" s="168">
        <v>2559.58</v>
      </c>
      <c r="D13" s="168">
        <v>2999.2200000000003</v>
      </c>
      <c r="E13" s="168">
        <v>3069.5099999999998</v>
      </c>
      <c r="F13" s="168">
        <v>646.29999999999995</v>
      </c>
      <c r="G13" s="168">
        <v>718.31</v>
      </c>
      <c r="H13" s="168">
        <v>740.02</v>
      </c>
      <c r="I13" s="168">
        <v>67.349999999999994</v>
      </c>
      <c r="J13" s="168">
        <v>47.33</v>
      </c>
      <c r="K13" s="168">
        <v>15.929999999999998</v>
      </c>
      <c r="L13" s="168">
        <v>596.57999999999993</v>
      </c>
      <c r="M13" s="169">
        <f t="shared" si="0"/>
        <v>11460.13</v>
      </c>
    </row>
    <row r="14" spans="1:13" ht="15">
      <c r="A14" s="135">
        <v>13</v>
      </c>
      <c r="B14" s="135" t="s">
        <v>200</v>
      </c>
      <c r="C14" s="168">
        <v>61308.020000000004</v>
      </c>
      <c r="D14" s="168">
        <v>91596.63</v>
      </c>
      <c r="E14" s="168">
        <v>59473.08</v>
      </c>
      <c r="F14" s="168">
        <v>17935.810000000001</v>
      </c>
      <c r="G14" s="168">
        <v>32957.71</v>
      </c>
      <c r="H14" s="168">
        <v>22821.479999999996</v>
      </c>
      <c r="I14" s="168">
        <v>41955.640000000007</v>
      </c>
      <c r="J14" s="168">
        <v>2448.59</v>
      </c>
      <c r="K14" s="168">
        <v>352.69000000000005</v>
      </c>
      <c r="L14" s="168">
        <v>9345.84</v>
      </c>
      <c r="M14" s="169">
        <f t="shared" si="0"/>
        <v>340195.49000000011</v>
      </c>
    </row>
    <row r="15" spans="1:13" ht="15">
      <c r="A15" s="135">
        <v>14</v>
      </c>
      <c r="B15" s="135" t="s">
        <v>201</v>
      </c>
      <c r="C15" s="168">
        <v>1125.1100000000001</v>
      </c>
      <c r="D15" s="168">
        <v>1461.61</v>
      </c>
      <c r="E15" s="168">
        <v>888.04</v>
      </c>
      <c r="F15" s="168">
        <v>307.80999999999995</v>
      </c>
      <c r="G15" s="168">
        <v>336.7</v>
      </c>
      <c r="H15" s="168">
        <v>342.99</v>
      </c>
      <c r="I15" s="168">
        <v>475.63</v>
      </c>
      <c r="J15" s="168">
        <v>6.1300000000000008</v>
      </c>
      <c r="K15" s="168">
        <v>2.58</v>
      </c>
      <c r="L15" s="168">
        <v>167.2</v>
      </c>
      <c r="M15" s="169">
        <f t="shared" si="0"/>
        <v>5113.8</v>
      </c>
    </row>
    <row r="16" spans="1:13" ht="15">
      <c r="A16" s="135">
        <v>15</v>
      </c>
      <c r="B16" s="135" t="s">
        <v>33</v>
      </c>
      <c r="C16" s="168">
        <v>498.28999999999996</v>
      </c>
      <c r="D16" s="168">
        <v>628.14</v>
      </c>
      <c r="E16" s="168">
        <v>368.01</v>
      </c>
      <c r="F16" s="168">
        <v>299.08</v>
      </c>
      <c r="G16" s="168">
        <v>183.37</v>
      </c>
      <c r="H16" s="168">
        <v>102.55999999999999</v>
      </c>
      <c r="I16" s="168">
        <v>0</v>
      </c>
      <c r="J16" s="168">
        <v>19.7</v>
      </c>
      <c r="K16" s="168">
        <v>4.6099999999999994</v>
      </c>
      <c r="L16" s="168">
        <v>58.35</v>
      </c>
      <c r="M16" s="169">
        <f t="shared" si="0"/>
        <v>2162.1099999999997</v>
      </c>
    </row>
    <row r="17" spans="1:13" ht="15">
      <c r="A17" s="135">
        <v>16</v>
      </c>
      <c r="B17" s="135" t="s">
        <v>34</v>
      </c>
      <c r="C17" s="168">
        <v>35456.600000000006</v>
      </c>
      <c r="D17" s="168">
        <v>36191.339999999997</v>
      </c>
      <c r="E17" s="168">
        <v>24558.14</v>
      </c>
      <c r="F17" s="168">
        <v>6094.86</v>
      </c>
      <c r="G17" s="168">
        <v>9355.869999999999</v>
      </c>
      <c r="H17" s="168">
        <v>5371.57</v>
      </c>
      <c r="I17" s="168">
        <v>2894.84</v>
      </c>
      <c r="J17" s="168">
        <v>776.68999999999994</v>
      </c>
      <c r="K17" s="168">
        <v>358.81</v>
      </c>
      <c r="L17" s="168">
        <v>1913.23</v>
      </c>
      <c r="M17" s="169">
        <f t="shared" si="0"/>
        <v>122971.95</v>
      </c>
    </row>
    <row r="18" spans="1:13" ht="15">
      <c r="A18" s="135">
        <v>17</v>
      </c>
      <c r="B18" s="135" t="s">
        <v>35</v>
      </c>
      <c r="C18" s="168">
        <v>10460.970000000001</v>
      </c>
      <c r="D18" s="168">
        <v>11769.949999999999</v>
      </c>
      <c r="E18" s="168">
        <v>7249.01</v>
      </c>
      <c r="F18" s="168">
        <v>2948.05</v>
      </c>
      <c r="G18" s="168">
        <v>3351.75</v>
      </c>
      <c r="H18" s="168">
        <v>2238.41</v>
      </c>
      <c r="I18" s="168">
        <v>286.61</v>
      </c>
      <c r="J18" s="168">
        <v>254.07</v>
      </c>
      <c r="K18" s="168">
        <v>171.85999999999996</v>
      </c>
      <c r="L18" s="168">
        <v>1067.5899999999999</v>
      </c>
      <c r="M18" s="169">
        <f t="shared" si="0"/>
        <v>39798.269999999997</v>
      </c>
    </row>
    <row r="19" spans="1:13" ht="15">
      <c r="A19" s="135">
        <v>18</v>
      </c>
      <c r="B19" s="135" t="s">
        <v>36</v>
      </c>
      <c r="C19" s="168">
        <v>3500.41</v>
      </c>
      <c r="D19" s="168">
        <v>4974.66</v>
      </c>
      <c r="E19" s="168">
        <v>3114.58</v>
      </c>
      <c r="F19" s="168">
        <v>561.04999999999995</v>
      </c>
      <c r="G19" s="168">
        <v>1004.83</v>
      </c>
      <c r="H19" s="168">
        <v>728.91000000000008</v>
      </c>
      <c r="I19" s="168">
        <v>251.68</v>
      </c>
      <c r="J19" s="168">
        <v>64.260000000000005</v>
      </c>
      <c r="K19" s="168">
        <v>25.42</v>
      </c>
      <c r="L19" s="168">
        <v>549.08999999999992</v>
      </c>
      <c r="M19" s="169">
        <f t="shared" si="0"/>
        <v>14774.89</v>
      </c>
    </row>
    <row r="20" spans="1:13" ht="15">
      <c r="A20" s="135">
        <v>19</v>
      </c>
      <c r="B20" s="135" t="s">
        <v>37</v>
      </c>
      <c r="C20" s="168">
        <v>393.05</v>
      </c>
      <c r="D20" s="168">
        <v>381.88000000000005</v>
      </c>
      <c r="E20" s="168">
        <v>188.96999999999997</v>
      </c>
      <c r="F20" s="168">
        <v>91.04</v>
      </c>
      <c r="G20" s="168">
        <v>92.43</v>
      </c>
      <c r="H20" s="168">
        <v>51.599999999999994</v>
      </c>
      <c r="I20" s="168">
        <v>2.3299999999999996</v>
      </c>
      <c r="J20" s="168">
        <v>13.74</v>
      </c>
      <c r="K20" s="168">
        <v>1.1200000000000001</v>
      </c>
      <c r="L20" s="168">
        <v>48.88</v>
      </c>
      <c r="M20" s="169">
        <f t="shared" si="0"/>
        <v>1265.04</v>
      </c>
    </row>
    <row r="21" spans="1:13" ht="15">
      <c r="A21" s="135">
        <v>20</v>
      </c>
      <c r="B21" s="135" t="s">
        <v>38</v>
      </c>
      <c r="C21" s="168">
        <v>2030.6100000000001</v>
      </c>
      <c r="D21" s="168">
        <v>1953.8200000000002</v>
      </c>
      <c r="E21" s="168">
        <v>707.40000000000009</v>
      </c>
      <c r="F21" s="168">
        <v>374.8</v>
      </c>
      <c r="G21" s="168">
        <v>339.86</v>
      </c>
      <c r="H21" s="168">
        <v>145.81</v>
      </c>
      <c r="I21" s="168">
        <v>338.05</v>
      </c>
      <c r="J21" s="168">
        <v>26.759999999999998</v>
      </c>
      <c r="K21" s="168">
        <v>11.73</v>
      </c>
      <c r="L21" s="168">
        <v>82.960000000000008</v>
      </c>
      <c r="M21" s="169">
        <f t="shared" si="0"/>
        <v>6011.8</v>
      </c>
    </row>
    <row r="22" spans="1:13" ht="15">
      <c r="A22" s="135">
        <v>21</v>
      </c>
      <c r="B22" s="135" t="s">
        <v>39</v>
      </c>
      <c r="C22" s="168">
        <v>571.64</v>
      </c>
      <c r="D22" s="168">
        <v>708.69</v>
      </c>
      <c r="E22" s="168">
        <v>369.08000000000004</v>
      </c>
      <c r="F22" s="168">
        <v>218.76</v>
      </c>
      <c r="G22" s="168">
        <v>324.51</v>
      </c>
      <c r="H22" s="168">
        <v>263.27</v>
      </c>
      <c r="I22" s="168">
        <v>29.74</v>
      </c>
      <c r="J22" s="168">
        <v>39.570000000000007</v>
      </c>
      <c r="K22" s="168">
        <v>9.8699999999999992</v>
      </c>
      <c r="L22" s="168">
        <v>97.51</v>
      </c>
      <c r="M22" s="169">
        <f t="shared" si="0"/>
        <v>2632.64</v>
      </c>
    </row>
    <row r="23" spans="1:13" ht="15">
      <c r="A23" s="135">
        <v>22</v>
      </c>
      <c r="B23" s="135" t="s">
        <v>40</v>
      </c>
      <c r="C23" s="168">
        <v>490.69000000000005</v>
      </c>
      <c r="D23" s="168">
        <v>539.49</v>
      </c>
      <c r="E23" s="168">
        <v>182.69</v>
      </c>
      <c r="F23" s="168">
        <v>172.78</v>
      </c>
      <c r="G23" s="168">
        <v>94.97999999999999</v>
      </c>
      <c r="H23" s="168">
        <v>53.730000000000004</v>
      </c>
      <c r="I23" s="168">
        <v>58.089999999999996</v>
      </c>
      <c r="J23" s="168">
        <v>0</v>
      </c>
      <c r="K23" s="168">
        <v>0</v>
      </c>
      <c r="L23" s="168">
        <v>44.68</v>
      </c>
      <c r="M23" s="169">
        <f t="shared" si="0"/>
        <v>1637.13</v>
      </c>
    </row>
    <row r="24" spans="1:13" ht="15">
      <c r="A24" s="135">
        <v>23</v>
      </c>
      <c r="B24" s="135" t="s">
        <v>41</v>
      </c>
      <c r="C24" s="168">
        <v>452.90999999999997</v>
      </c>
      <c r="D24" s="168">
        <v>589.34</v>
      </c>
      <c r="E24" s="168">
        <v>387.1</v>
      </c>
      <c r="F24" s="168">
        <v>93.42</v>
      </c>
      <c r="G24" s="168">
        <v>201.82</v>
      </c>
      <c r="H24" s="168">
        <v>140.57</v>
      </c>
      <c r="I24" s="168">
        <v>0</v>
      </c>
      <c r="J24" s="168">
        <v>21.380000000000003</v>
      </c>
      <c r="K24" s="168">
        <v>6.870000000000001</v>
      </c>
      <c r="L24" s="168">
        <v>54.300000000000004</v>
      </c>
      <c r="M24" s="169">
        <f t="shared" si="0"/>
        <v>1947.7099999999998</v>
      </c>
    </row>
    <row r="25" spans="1:13" ht="15">
      <c r="A25" s="135">
        <v>24</v>
      </c>
      <c r="B25" s="135" t="s">
        <v>42</v>
      </c>
      <c r="C25" s="168">
        <v>532.56999999999994</v>
      </c>
      <c r="D25" s="168">
        <v>549.51</v>
      </c>
      <c r="E25" s="168">
        <v>271.46999999999997</v>
      </c>
      <c r="F25" s="168">
        <v>110.11999999999999</v>
      </c>
      <c r="G25" s="168">
        <v>73.709999999999994</v>
      </c>
      <c r="H25" s="168">
        <v>38</v>
      </c>
      <c r="I25" s="168">
        <v>68.689999999999984</v>
      </c>
      <c r="J25" s="168">
        <v>22.87</v>
      </c>
      <c r="K25" s="168">
        <v>8.1900000000000013</v>
      </c>
      <c r="L25" s="168">
        <v>51.879999999999995</v>
      </c>
      <c r="M25" s="169">
        <f t="shared" si="0"/>
        <v>1727.0099999999998</v>
      </c>
    </row>
    <row r="26" spans="1:13" ht="15">
      <c r="A26" s="135">
        <v>25</v>
      </c>
      <c r="B26" s="135" t="s">
        <v>43</v>
      </c>
      <c r="C26" s="168">
        <v>1481.1</v>
      </c>
      <c r="D26" s="168">
        <v>1529.02</v>
      </c>
      <c r="E26" s="168">
        <v>702.34</v>
      </c>
      <c r="F26" s="168">
        <v>260.48</v>
      </c>
      <c r="G26" s="168">
        <v>340.25000000000006</v>
      </c>
      <c r="H26" s="168">
        <v>222.63000000000002</v>
      </c>
      <c r="I26" s="168">
        <v>280.99</v>
      </c>
      <c r="J26" s="168">
        <v>17.13</v>
      </c>
      <c r="K26" s="168">
        <v>1.02</v>
      </c>
      <c r="L26" s="168">
        <v>100.42</v>
      </c>
      <c r="M26" s="169">
        <f t="shared" si="0"/>
        <v>4935.380000000001</v>
      </c>
    </row>
    <row r="27" spans="1:13" ht="15">
      <c r="A27" s="135">
        <v>26</v>
      </c>
      <c r="B27" s="135" t="s">
        <v>44</v>
      </c>
      <c r="C27" s="168">
        <v>1493.5100000000002</v>
      </c>
      <c r="D27" s="168">
        <v>2338.2600000000002</v>
      </c>
      <c r="E27" s="168">
        <v>1253.71</v>
      </c>
      <c r="F27" s="168">
        <v>355.1</v>
      </c>
      <c r="G27" s="168">
        <v>570.52</v>
      </c>
      <c r="H27" s="168">
        <v>272.68</v>
      </c>
      <c r="I27" s="168">
        <v>419.73999999999995</v>
      </c>
      <c r="J27" s="168">
        <v>17.559999999999999</v>
      </c>
      <c r="K27" s="168">
        <v>6.68</v>
      </c>
      <c r="L27" s="168">
        <v>296.43</v>
      </c>
      <c r="M27" s="169">
        <f t="shared" si="0"/>
        <v>7024.1900000000014</v>
      </c>
    </row>
    <row r="28" spans="1:13" ht="15">
      <c r="A28" s="135">
        <v>27</v>
      </c>
      <c r="B28" s="135" t="s">
        <v>45</v>
      </c>
      <c r="C28" s="168">
        <v>5519.92</v>
      </c>
      <c r="D28" s="168">
        <v>7322.08</v>
      </c>
      <c r="E28" s="168">
        <v>5243.7099999999991</v>
      </c>
      <c r="F28" s="168">
        <v>1044.71</v>
      </c>
      <c r="G28" s="168">
        <v>1488.46</v>
      </c>
      <c r="H28" s="168">
        <v>1154.43</v>
      </c>
      <c r="I28" s="168">
        <v>489.25999999999993</v>
      </c>
      <c r="J28" s="168">
        <v>125.52000000000002</v>
      </c>
      <c r="K28" s="168">
        <v>41.02</v>
      </c>
      <c r="L28" s="168">
        <v>957.56999999999994</v>
      </c>
      <c r="M28" s="169">
        <f t="shared" si="0"/>
        <v>23386.679999999997</v>
      </c>
    </row>
    <row r="29" spans="1:13" ht="15">
      <c r="A29" s="135">
        <v>28</v>
      </c>
      <c r="B29" s="135" t="s">
        <v>46</v>
      </c>
      <c r="C29" s="168">
        <v>3465.34</v>
      </c>
      <c r="D29" s="168">
        <v>3310.16</v>
      </c>
      <c r="E29" s="168">
        <v>2053.12</v>
      </c>
      <c r="F29" s="168">
        <v>532.26</v>
      </c>
      <c r="G29" s="168">
        <v>719.22</v>
      </c>
      <c r="H29" s="168">
        <v>473.3300000000001</v>
      </c>
      <c r="I29" s="168">
        <v>513.30999999999995</v>
      </c>
      <c r="J29" s="168">
        <v>86.69</v>
      </c>
      <c r="K29" s="168">
        <v>25.07</v>
      </c>
      <c r="L29" s="168">
        <v>282.96000000000004</v>
      </c>
      <c r="M29" s="169">
        <f t="shared" si="0"/>
        <v>11461.46</v>
      </c>
    </row>
    <row r="30" spans="1:13" ht="15">
      <c r="A30" s="135">
        <v>29</v>
      </c>
      <c r="B30" s="135" t="s">
        <v>47</v>
      </c>
      <c r="C30" s="168">
        <v>41764.65</v>
      </c>
      <c r="D30" s="168">
        <v>53944.799999999996</v>
      </c>
      <c r="E30" s="168">
        <v>39471.599999999999</v>
      </c>
      <c r="F30" s="168">
        <v>12382.239999999998</v>
      </c>
      <c r="G30" s="168">
        <v>16723.34</v>
      </c>
      <c r="H30" s="168">
        <v>6856.56</v>
      </c>
      <c r="I30" s="168">
        <v>15887.65</v>
      </c>
      <c r="J30" s="168">
        <v>1267.3899999999999</v>
      </c>
      <c r="K30" s="168">
        <v>286.51</v>
      </c>
      <c r="L30" s="168">
        <v>6162.1200000000008</v>
      </c>
      <c r="M30" s="169">
        <f t="shared" si="0"/>
        <v>194746.86</v>
      </c>
    </row>
    <row r="31" spans="1:13" ht="15">
      <c r="A31" s="135">
        <v>30</v>
      </c>
      <c r="B31" s="135" t="s">
        <v>48</v>
      </c>
      <c r="C31" s="168">
        <v>896.5200000000001</v>
      </c>
      <c r="D31" s="168">
        <v>1068</v>
      </c>
      <c r="E31" s="168">
        <v>987.49</v>
      </c>
      <c r="F31" s="168">
        <v>206.62</v>
      </c>
      <c r="G31" s="168">
        <v>182.01</v>
      </c>
      <c r="H31" s="168">
        <v>165.79000000000002</v>
      </c>
      <c r="I31" s="168">
        <v>0.79</v>
      </c>
      <c r="J31" s="168">
        <v>9.09</v>
      </c>
      <c r="K31" s="168">
        <v>0.49</v>
      </c>
      <c r="L31" s="168">
        <v>166.94</v>
      </c>
      <c r="M31" s="169">
        <f t="shared" si="0"/>
        <v>3683.7400000000002</v>
      </c>
    </row>
    <row r="32" spans="1:13" ht="15">
      <c r="A32" s="135">
        <v>31</v>
      </c>
      <c r="B32" s="135" t="s">
        <v>49</v>
      </c>
      <c r="C32" s="168">
        <v>4456.1500000000005</v>
      </c>
      <c r="D32" s="168">
        <v>5306.9</v>
      </c>
      <c r="E32" s="168">
        <v>4654.8599999999997</v>
      </c>
      <c r="F32" s="168">
        <v>784.22</v>
      </c>
      <c r="G32" s="168">
        <v>1317.97</v>
      </c>
      <c r="H32" s="168">
        <v>1320.43</v>
      </c>
      <c r="I32" s="168">
        <v>939.48000000000013</v>
      </c>
      <c r="J32" s="168">
        <v>129.22</v>
      </c>
      <c r="K32" s="168">
        <v>42.58</v>
      </c>
      <c r="L32" s="168">
        <v>711.68999999999994</v>
      </c>
      <c r="M32" s="169">
        <f t="shared" si="0"/>
        <v>19663.5</v>
      </c>
    </row>
    <row r="33" spans="1:13" ht="15">
      <c r="A33" s="135">
        <v>32</v>
      </c>
      <c r="B33" s="135" t="s">
        <v>50</v>
      </c>
      <c r="C33" s="168">
        <v>1935.0299999999997</v>
      </c>
      <c r="D33" s="168">
        <v>2042.41</v>
      </c>
      <c r="E33" s="168">
        <v>1556.9</v>
      </c>
      <c r="F33" s="168">
        <v>449.41999999999996</v>
      </c>
      <c r="G33" s="168">
        <v>412.05</v>
      </c>
      <c r="H33" s="168">
        <v>265.24</v>
      </c>
      <c r="I33" s="168">
        <v>39.090000000000003</v>
      </c>
      <c r="J33" s="168">
        <v>118.22000000000001</v>
      </c>
      <c r="K33" s="168">
        <v>13.45</v>
      </c>
      <c r="L33" s="168">
        <v>376.6</v>
      </c>
      <c r="M33" s="169">
        <f t="shared" si="0"/>
        <v>7208.4100000000008</v>
      </c>
    </row>
    <row r="34" spans="1:13" ht="15">
      <c r="A34" s="135">
        <v>33</v>
      </c>
      <c r="B34" s="135" t="s">
        <v>51</v>
      </c>
      <c r="C34" s="168">
        <v>337.55000000000007</v>
      </c>
      <c r="D34" s="168">
        <v>340.01000000000005</v>
      </c>
      <c r="E34" s="168">
        <v>170.39000000000001</v>
      </c>
      <c r="F34" s="168">
        <v>123.6</v>
      </c>
      <c r="G34" s="168">
        <v>77.25</v>
      </c>
      <c r="H34" s="168">
        <v>65.649999999999991</v>
      </c>
      <c r="I34" s="168">
        <v>3.1700000000000004</v>
      </c>
      <c r="J34" s="168">
        <v>0</v>
      </c>
      <c r="K34" s="168">
        <v>1.81</v>
      </c>
      <c r="L34" s="168">
        <v>31.09</v>
      </c>
      <c r="M34" s="169">
        <f t="shared" si="0"/>
        <v>1150.5200000000002</v>
      </c>
    </row>
    <row r="35" spans="1:13" ht="15">
      <c r="A35" s="135">
        <v>34</v>
      </c>
      <c r="B35" s="135" t="s">
        <v>52</v>
      </c>
      <c r="C35" s="168">
        <v>334.98</v>
      </c>
      <c r="D35" s="168">
        <v>386.89</v>
      </c>
      <c r="E35" s="168">
        <v>253.19</v>
      </c>
      <c r="F35" s="168">
        <v>92.289999999999992</v>
      </c>
      <c r="G35" s="168">
        <v>74.360000000000014</v>
      </c>
      <c r="H35" s="168">
        <v>44.620000000000005</v>
      </c>
      <c r="I35" s="168">
        <v>44.82</v>
      </c>
      <c r="J35" s="168">
        <v>2.11</v>
      </c>
      <c r="K35" s="168">
        <v>0</v>
      </c>
      <c r="L35" s="168">
        <v>39.28</v>
      </c>
      <c r="M35" s="169">
        <f t="shared" si="0"/>
        <v>1272.5399999999997</v>
      </c>
    </row>
    <row r="36" spans="1:13" ht="15">
      <c r="A36" s="135">
        <v>35</v>
      </c>
      <c r="B36" s="135" t="s">
        <v>53</v>
      </c>
      <c r="C36" s="168">
        <v>10723.66</v>
      </c>
      <c r="D36" s="168">
        <v>13101.099999999999</v>
      </c>
      <c r="E36" s="168">
        <v>8113.3099999999995</v>
      </c>
      <c r="F36" s="168">
        <v>1687.0700000000002</v>
      </c>
      <c r="G36" s="168">
        <v>2593.4499999999998</v>
      </c>
      <c r="H36" s="168">
        <v>1740.32</v>
      </c>
      <c r="I36" s="168">
        <v>1243.02</v>
      </c>
      <c r="J36" s="168">
        <v>240.14000000000001</v>
      </c>
      <c r="K36" s="168">
        <v>45.28</v>
      </c>
      <c r="L36" s="168">
        <v>1554.5699999999997</v>
      </c>
      <c r="M36" s="169">
        <f t="shared" si="0"/>
        <v>41041.919999999991</v>
      </c>
    </row>
    <row r="37" spans="1:13" ht="15">
      <c r="A37" s="135">
        <v>36</v>
      </c>
      <c r="B37" s="135" t="s">
        <v>54</v>
      </c>
      <c r="C37" s="168">
        <v>20647.919999999998</v>
      </c>
      <c r="D37" s="168">
        <v>23078.38</v>
      </c>
      <c r="E37" s="168">
        <v>14114.95</v>
      </c>
      <c r="F37" s="168">
        <v>4797.3100000000004</v>
      </c>
      <c r="G37" s="168">
        <v>7308.6900000000005</v>
      </c>
      <c r="H37" s="168">
        <v>4629.75</v>
      </c>
      <c r="I37" s="168">
        <v>4476.04</v>
      </c>
      <c r="J37" s="168">
        <v>707.67</v>
      </c>
      <c r="K37" s="168">
        <v>160.63</v>
      </c>
      <c r="L37" s="168">
        <v>2267.63</v>
      </c>
      <c r="M37" s="169">
        <f t="shared" si="0"/>
        <v>82188.97</v>
      </c>
    </row>
    <row r="38" spans="1:13" ht="15">
      <c r="A38" s="135">
        <v>37</v>
      </c>
      <c r="B38" s="135" t="s">
        <v>55</v>
      </c>
      <c r="C38" s="168">
        <v>8162.8600000000006</v>
      </c>
      <c r="D38" s="168">
        <v>9778.25</v>
      </c>
      <c r="E38" s="168">
        <v>7476.76</v>
      </c>
      <c r="F38" s="168">
        <v>2536.29</v>
      </c>
      <c r="G38" s="168">
        <v>2406.61</v>
      </c>
      <c r="H38" s="168">
        <v>1640.42</v>
      </c>
      <c r="I38" s="168">
        <v>327.59000000000009</v>
      </c>
      <c r="J38" s="168">
        <v>342.64000000000004</v>
      </c>
      <c r="K38" s="168">
        <v>75.829999999999984</v>
      </c>
      <c r="L38" s="168">
        <v>635.87999999999988</v>
      </c>
      <c r="M38" s="169">
        <f t="shared" si="0"/>
        <v>33383.130000000005</v>
      </c>
    </row>
    <row r="39" spans="1:13" ht="15">
      <c r="A39" s="135">
        <v>38</v>
      </c>
      <c r="B39" s="135" t="s">
        <v>56</v>
      </c>
      <c r="C39" s="168">
        <v>1357.0700000000002</v>
      </c>
      <c r="D39" s="168">
        <v>1562.49</v>
      </c>
      <c r="E39" s="168">
        <v>1024.68</v>
      </c>
      <c r="F39" s="168">
        <v>486.77</v>
      </c>
      <c r="G39" s="168">
        <v>763.12</v>
      </c>
      <c r="H39" s="168">
        <v>496.58000000000004</v>
      </c>
      <c r="I39" s="168">
        <v>98.919999999999987</v>
      </c>
      <c r="J39" s="168">
        <v>18.530000000000005</v>
      </c>
      <c r="K39" s="168">
        <v>3.56</v>
      </c>
      <c r="L39" s="168">
        <v>178.93</v>
      </c>
      <c r="M39" s="169">
        <f t="shared" si="0"/>
        <v>5990.6500000000005</v>
      </c>
    </row>
    <row r="40" spans="1:13" ht="15">
      <c r="A40" s="135">
        <v>39</v>
      </c>
      <c r="B40" s="135" t="s">
        <v>57</v>
      </c>
      <c r="C40" s="168">
        <v>469.24</v>
      </c>
      <c r="D40" s="168">
        <v>426.99</v>
      </c>
      <c r="E40" s="168">
        <v>253.32999999999998</v>
      </c>
      <c r="F40" s="168">
        <v>93.08</v>
      </c>
      <c r="G40" s="168">
        <v>103.93</v>
      </c>
      <c r="H40" s="168">
        <v>102.79</v>
      </c>
      <c r="I40" s="168">
        <v>0.63</v>
      </c>
      <c r="J40" s="168">
        <v>16.899999999999999</v>
      </c>
      <c r="K40" s="168">
        <v>2.31</v>
      </c>
      <c r="L40" s="168">
        <v>62.93</v>
      </c>
      <c r="M40" s="169">
        <f t="shared" si="0"/>
        <v>1532.13</v>
      </c>
    </row>
    <row r="41" spans="1:13" ht="15">
      <c r="A41" s="135">
        <v>40</v>
      </c>
      <c r="B41" s="135" t="s">
        <v>58</v>
      </c>
      <c r="C41" s="168">
        <v>625.63000000000011</v>
      </c>
      <c r="D41" s="168">
        <v>724.54000000000008</v>
      </c>
      <c r="E41" s="168">
        <v>468.51000000000005</v>
      </c>
      <c r="F41" s="168">
        <v>248.53</v>
      </c>
      <c r="G41" s="168">
        <v>208.19</v>
      </c>
      <c r="H41" s="168">
        <v>213.70999999999998</v>
      </c>
      <c r="I41" s="168">
        <v>3.33</v>
      </c>
      <c r="J41" s="168">
        <v>0</v>
      </c>
      <c r="K41" s="168">
        <v>0.1</v>
      </c>
      <c r="L41" s="168">
        <v>100.13</v>
      </c>
      <c r="M41" s="169">
        <f t="shared" si="0"/>
        <v>2592.67</v>
      </c>
    </row>
    <row r="42" spans="1:13" ht="15">
      <c r="A42" s="135">
        <v>41</v>
      </c>
      <c r="B42" s="135" t="s">
        <v>59</v>
      </c>
      <c r="C42" s="168">
        <v>9477.83</v>
      </c>
      <c r="D42" s="168">
        <v>12014.710000000001</v>
      </c>
      <c r="E42" s="168">
        <v>7855.63</v>
      </c>
      <c r="F42" s="168">
        <v>2854.8</v>
      </c>
      <c r="G42" s="168">
        <v>4155.95</v>
      </c>
      <c r="H42" s="168">
        <v>2415.9900000000002</v>
      </c>
      <c r="I42" s="168">
        <v>3182.86</v>
      </c>
      <c r="J42" s="168">
        <v>377.93999999999994</v>
      </c>
      <c r="K42" s="168">
        <v>53.320000000000007</v>
      </c>
      <c r="L42" s="168">
        <v>673.39</v>
      </c>
      <c r="M42" s="169">
        <f t="shared" si="0"/>
        <v>43062.42</v>
      </c>
    </row>
    <row r="43" spans="1:13" ht="15">
      <c r="A43" s="135">
        <v>42</v>
      </c>
      <c r="B43" s="135" t="s">
        <v>60</v>
      </c>
      <c r="C43" s="168">
        <v>10155.289999999999</v>
      </c>
      <c r="D43" s="168">
        <v>12526.25</v>
      </c>
      <c r="E43" s="168">
        <v>8210.9</v>
      </c>
      <c r="F43" s="168">
        <v>2322.5700000000002</v>
      </c>
      <c r="G43" s="168">
        <v>3342.33</v>
      </c>
      <c r="H43" s="168">
        <v>2231.5100000000002</v>
      </c>
      <c r="I43" s="168">
        <v>1252.2700000000004</v>
      </c>
      <c r="J43" s="168">
        <v>277.74999999999994</v>
      </c>
      <c r="K43" s="168">
        <v>28.32</v>
      </c>
      <c r="L43" s="168">
        <v>1554.94</v>
      </c>
      <c r="M43" s="169">
        <f t="shared" si="0"/>
        <v>41902.130000000012</v>
      </c>
    </row>
    <row r="44" spans="1:13" ht="15">
      <c r="A44" s="135">
        <v>43</v>
      </c>
      <c r="B44" s="135" t="s">
        <v>61</v>
      </c>
      <c r="C44" s="168">
        <v>3413.1899999999996</v>
      </c>
      <c r="D44" s="168">
        <v>5054</v>
      </c>
      <c r="E44" s="168">
        <v>4128.8999999999996</v>
      </c>
      <c r="F44" s="168">
        <v>1012</v>
      </c>
      <c r="G44" s="168">
        <v>1583.0800000000002</v>
      </c>
      <c r="H44" s="168">
        <v>731.51</v>
      </c>
      <c r="I44" s="168">
        <v>1355.7600000000002</v>
      </c>
      <c r="J44" s="168">
        <v>136.30000000000001</v>
      </c>
      <c r="K44" s="168">
        <v>105.87</v>
      </c>
      <c r="L44" s="168">
        <v>656.09</v>
      </c>
      <c r="M44" s="169">
        <f t="shared" si="0"/>
        <v>18176.699999999997</v>
      </c>
    </row>
    <row r="45" spans="1:13" ht="15">
      <c r="A45" s="135">
        <v>44</v>
      </c>
      <c r="B45" s="135" t="s">
        <v>62</v>
      </c>
      <c r="C45" s="168">
        <v>1810.89</v>
      </c>
      <c r="D45" s="168">
        <v>1984.79</v>
      </c>
      <c r="E45" s="168">
        <v>1870.88</v>
      </c>
      <c r="F45" s="168">
        <v>434.38</v>
      </c>
      <c r="G45" s="168">
        <v>688.61</v>
      </c>
      <c r="H45" s="168">
        <v>622.61</v>
      </c>
      <c r="I45" s="168">
        <v>429.55</v>
      </c>
      <c r="J45" s="168">
        <v>49.029999999999987</v>
      </c>
      <c r="K45" s="168">
        <v>8.4700000000000006</v>
      </c>
      <c r="L45" s="168">
        <v>220.07999999999998</v>
      </c>
      <c r="M45" s="169">
        <f t="shared" si="0"/>
        <v>8119.29</v>
      </c>
    </row>
    <row r="46" spans="1:13" ht="15">
      <c r="A46" s="135">
        <v>45</v>
      </c>
      <c r="B46" s="135" t="s">
        <v>63</v>
      </c>
      <c r="C46" s="168">
        <v>2686.79</v>
      </c>
      <c r="D46" s="168">
        <v>3793.55</v>
      </c>
      <c r="E46" s="168">
        <v>2781.38</v>
      </c>
      <c r="F46" s="168">
        <v>607.92000000000007</v>
      </c>
      <c r="G46" s="168">
        <v>749.98</v>
      </c>
      <c r="H46" s="168">
        <v>564.87999999999988</v>
      </c>
      <c r="I46" s="168">
        <v>51.22</v>
      </c>
      <c r="J46" s="168">
        <v>39.15</v>
      </c>
      <c r="K46" s="168">
        <v>21.119999999999997</v>
      </c>
      <c r="L46" s="168">
        <v>437.46000000000004</v>
      </c>
      <c r="M46" s="169">
        <f t="shared" si="0"/>
        <v>11733.45</v>
      </c>
    </row>
    <row r="47" spans="1:13" ht="15">
      <c r="A47" s="135">
        <v>46</v>
      </c>
      <c r="B47" s="135" t="s">
        <v>64</v>
      </c>
      <c r="C47" s="168">
        <v>7601.33</v>
      </c>
      <c r="D47" s="168">
        <v>8144.28</v>
      </c>
      <c r="E47" s="168">
        <v>6118.19</v>
      </c>
      <c r="F47" s="168">
        <v>1549.9</v>
      </c>
      <c r="G47" s="168">
        <v>2130.5</v>
      </c>
      <c r="H47" s="168">
        <v>1401.3600000000001</v>
      </c>
      <c r="I47" s="168">
        <v>501.94</v>
      </c>
      <c r="J47" s="168">
        <v>164.47</v>
      </c>
      <c r="K47" s="168">
        <v>81.149999999999991</v>
      </c>
      <c r="L47" s="168">
        <v>800.32</v>
      </c>
      <c r="M47" s="169">
        <f t="shared" si="0"/>
        <v>28493.440000000002</v>
      </c>
    </row>
    <row r="48" spans="1:13" ht="15">
      <c r="A48" s="135">
        <v>47</v>
      </c>
      <c r="B48" s="135" t="s">
        <v>65</v>
      </c>
      <c r="C48" s="168">
        <v>1348.02</v>
      </c>
      <c r="D48" s="168">
        <v>1821.3000000000002</v>
      </c>
      <c r="E48" s="168">
        <v>1629.76</v>
      </c>
      <c r="F48" s="168">
        <v>383.33</v>
      </c>
      <c r="G48" s="168">
        <v>668.44</v>
      </c>
      <c r="H48" s="168">
        <v>668.99999999999989</v>
      </c>
      <c r="I48" s="168">
        <v>485.96</v>
      </c>
      <c r="J48" s="168">
        <v>21.910000000000004</v>
      </c>
      <c r="K48" s="168">
        <v>7.2899999999999991</v>
      </c>
      <c r="L48" s="168">
        <v>281.53000000000003</v>
      </c>
      <c r="M48" s="169">
        <f t="shared" si="0"/>
        <v>7316.54</v>
      </c>
    </row>
    <row r="49" spans="1:13" ht="15">
      <c r="A49" s="135">
        <v>48</v>
      </c>
      <c r="B49" s="135" t="s">
        <v>66</v>
      </c>
      <c r="C49" s="168">
        <v>35951.54</v>
      </c>
      <c r="D49" s="168">
        <v>43976.709999999992</v>
      </c>
      <c r="E49" s="168">
        <v>33455.75</v>
      </c>
      <c r="F49" s="168">
        <v>6339.52</v>
      </c>
      <c r="G49" s="168">
        <v>13662.22</v>
      </c>
      <c r="H49" s="168">
        <v>9393.2799999999988</v>
      </c>
      <c r="I49" s="168">
        <v>20332.860000000004</v>
      </c>
      <c r="J49" s="168">
        <v>1963.13</v>
      </c>
      <c r="K49" s="168">
        <v>538.36</v>
      </c>
      <c r="L49" s="168">
        <v>3941.67</v>
      </c>
      <c r="M49" s="169">
        <f t="shared" si="0"/>
        <v>169555.04</v>
      </c>
    </row>
    <row r="50" spans="1:13" ht="15">
      <c r="A50" s="135">
        <v>49</v>
      </c>
      <c r="B50" s="135" t="s">
        <v>67</v>
      </c>
      <c r="C50" s="168">
        <v>9985.64</v>
      </c>
      <c r="D50" s="168">
        <v>15262.780000000002</v>
      </c>
      <c r="E50" s="168">
        <v>11199.019999999999</v>
      </c>
      <c r="F50" s="168">
        <v>2065.46</v>
      </c>
      <c r="G50" s="168">
        <v>3147.42</v>
      </c>
      <c r="H50" s="168">
        <v>2066.86</v>
      </c>
      <c r="I50" s="168">
        <v>6898.8399999999992</v>
      </c>
      <c r="J50" s="168">
        <v>418.96000000000009</v>
      </c>
      <c r="K50" s="168">
        <v>95.99</v>
      </c>
      <c r="L50" s="168">
        <v>1198.27</v>
      </c>
      <c r="M50" s="169">
        <f t="shared" si="0"/>
        <v>52339.239999999991</v>
      </c>
    </row>
    <row r="51" spans="1:13" ht="15">
      <c r="A51" s="135">
        <v>50</v>
      </c>
      <c r="B51" s="135" t="s">
        <v>68</v>
      </c>
      <c r="C51" s="168">
        <v>34840.699999999997</v>
      </c>
      <c r="D51" s="168">
        <v>46984.160000000003</v>
      </c>
      <c r="E51" s="168">
        <v>39446.54</v>
      </c>
      <c r="F51" s="168">
        <v>11210.309999999998</v>
      </c>
      <c r="G51" s="168">
        <v>15680.78</v>
      </c>
      <c r="H51" s="168">
        <v>7009.3899999999994</v>
      </c>
      <c r="I51" s="168">
        <v>14699.089999999998</v>
      </c>
      <c r="J51" s="168">
        <v>1049.1800000000003</v>
      </c>
      <c r="K51" s="168">
        <v>347.77</v>
      </c>
      <c r="L51" s="168">
        <v>5194.1499999999996</v>
      </c>
      <c r="M51" s="169">
        <f t="shared" si="0"/>
        <v>176462.06999999998</v>
      </c>
    </row>
    <row r="52" spans="1:13" ht="15">
      <c r="A52" s="135">
        <v>51</v>
      </c>
      <c r="B52" s="135" t="s">
        <v>69</v>
      </c>
      <c r="C52" s="168">
        <v>17022.629999999997</v>
      </c>
      <c r="D52" s="168">
        <v>19884.010000000002</v>
      </c>
      <c r="E52" s="168">
        <v>13686.92</v>
      </c>
      <c r="F52" s="168">
        <v>3235.63</v>
      </c>
      <c r="G52" s="168">
        <v>5930.08</v>
      </c>
      <c r="H52" s="168">
        <v>4201.37</v>
      </c>
      <c r="I52" s="168">
        <v>2087.15</v>
      </c>
      <c r="J52" s="168">
        <v>631.34999999999991</v>
      </c>
      <c r="K52" s="168">
        <v>268.74</v>
      </c>
      <c r="L52" s="168">
        <v>1642.91</v>
      </c>
      <c r="M52" s="169">
        <f t="shared" si="0"/>
        <v>68590.790000000008</v>
      </c>
    </row>
    <row r="53" spans="1:13" ht="15">
      <c r="A53" s="135">
        <v>52</v>
      </c>
      <c r="B53" s="135" t="s">
        <v>70</v>
      </c>
      <c r="C53" s="168">
        <v>23174.89</v>
      </c>
      <c r="D53" s="168">
        <v>28143.31</v>
      </c>
      <c r="E53" s="168">
        <v>23334.06</v>
      </c>
      <c r="F53" s="168">
        <v>5862.34</v>
      </c>
      <c r="G53" s="168">
        <v>9510.7599999999984</v>
      </c>
      <c r="H53" s="168">
        <v>3763.4500000000003</v>
      </c>
      <c r="I53" s="168">
        <v>3354.17</v>
      </c>
      <c r="J53" s="168">
        <v>873.88000000000011</v>
      </c>
      <c r="K53" s="168">
        <v>216.61</v>
      </c>
      <c r="L53" s="168">
        <v>3092.94</v>
      </c>
      <c r="M53" s="169">
        <f t="shared" si="0"/>
        <v>101326.40999999999</v>
      </c>
    </row>
    <row r="54" spans="1:13" ht="15">
      <c r="A54" s="135">
        <v>53</v>
      </c>
      <c r="B54" s="135" t="s">
        <v>71</v>
      </c>
      <c r="C54" s="168">
        <v>23388.15</v>
      </c>
      <c r="D54" s="168">
        <v>28010.07</v>
      </c>
      <c r="E54" s="168">
        <v>17357.760000000002</v>
      </c>
      <c r="F54" s="168">
        <v>3342.0699999999997</v>
      </c>
      <c r="G54" s="168">
        <v>6316.6100000000006</v>
      </c>
      <c r="H54" s="168">
        <v>5031.04</v>
      </c>
      <c r="I54" s="168">
        <v>7061.8499999999995</v>
      </c>
      <c r="J54" s="168">
        <v>290.55999999999995</v>
      </c>
      <c r="K54" s="168">
        <v>240.06000000000003</v>
      </c>
      <c r="L54" s="168">
        <v>2982.23</v>
      </c>
      <c r="M54" s="169">
        <f t="shared" si="0"/>
        <v>94020.400000000009</v>
      </c>
    </row>
    <row r="55" spans="1:13" ht="15">
      <c r="A55" s="135">
        <v>54</v>
      </c>
      <c r="B55" s="135" t="s">
        <v>72</v>
      </c>
      <c r="C55" s="168">
        <v>2970.6499999999996</v>
      </c>
      <c r="D55" s="168">
        <v>3272.66</v>
      </c>
      <c r="E55" s="168">
        <v>1911.3899999999999</v>
      </c>
      <c r="F55" s="168">
        <v>770.68000000000006</v>
      </c>
      <c r="G55" s="168">
        <v>1006.42</v>
      </c>
      <c r="H55" s="168">
        <v>656.71</v>
      </c>
      <c r="I55" s="168">
        <v>443.99999999999994</v>
      </c>
      <c r="J55" s="168">
        <v>55.540000000000006</v>
      </c>
      <c r="K55" s="168">
        <v>8.2199999999999989</v>
      </c>
      <c r="L55" s="168">
        <v>351.09</v>
      </c>
      <c r="M55" s="169">
        <f t="shared" si="0"/>
        <v>11447.359999999999</v>
      </c>
    </row>
    <row r="56" spans="1:13" ht="15">
      <c r="A56" s="135">
        <v>55</v>
      </c>
      <c r="B56" s="135" t="s">
        <v>73</v>
      </c>
      <c r="C56" s="168">
        <v>7571.8</v>
      </c>
      <c r="D56" s="168">
        <v>9112.27</v>
      </c>
      <c r="E56" s="168">
        <v>8008.18</v>
      </c>
      <c r="F56" s="168">
        <v>1606.91</v>
      </c>
      <c r="G56" s="168">
        <v>2742.67</v>
      </c>
      <c r="H56" s="168">
        <v>1200.9099999999999</v>
      </c>
      <c r="I56" s="168">
        <v>119.03000000000002</v>
      </c>
      <c r="J56" s="168">
        <v>227.67000000000002</v>
      </c>
      <c r="K56" s="168">
        <v>46.639999999999993</v>
      </c>
      <c r="L56" s="168">
        <v>607.12</v>
      </c>
      <c r="M56" s="169">
        <f t="shared" si="0"/>
        <v>31243.199999999997</v>
      </c>
    </row>
    <row r="57" spans="1:13" ht="15">
      <c r="A57" s="135">
        <v>56</v>
      </c>
      <c r="B57" s="135" t="s">
        <v>74</v>
      </c>
      <c r="C57" s="168">
        <v>9934.56</v>
      </c>
      <c r="D57" s="168">
        <v>12063.2</v>
      </c>
      <c r="E57" s="168">
        <v>7716.48</v>
      </c>
      <c r="F57" s="168">
        <v>1636.78</v>
      </c>
      <c r="G57" s="168">
        <v>2422.92</v>
      </c>
      <c r="H57" s="168">
        <v>1386.5</v>
      </c>
      <c r="I57" s="168">
        <v>2382.2200000000003</v>
      </c>
      <c r="J57" s="168">
        <v>100.55</v>
      </c>
      <c r="K57" s="168">
        <v>18.45</v>
      </c>
      <c r="L57" s="168">
        <v>1070.9199999999998</v>
      </c>
      <c r="M57" s="169">
        <f t="shared" si="0"/>
        <v>38732.58</v>
      </c>
    </row>
    <row r="58" spans="1:13" ht="15">
      <c r="A58" s="135">
        <v>57</v>
      </c>
      <c r="B58" s="135" t="s">
        <v>75</v>
      </c>
      <c r="C58" s="168">
        <v>5882.62</v>
      </c>
      <c r="D58" s="168">
        <v>7809.0599999999995</v>
      </c>
      <c r="E58" s="168">
        <v>6301.76</v>
      </c>
      <c r="F58" s="168">
        <v>1505.02</v>
      </c>
      <c r="G58" s="168">
        <v>1908.4799999999998</v>
      </c>
      <c r="H58" s="168">
        <v>838.12</v>
      </c>
      <c r="I58" s="168">
        <v>106.75000000000001</v>
      </c>
      <c r="J58" s="168">
        <v>109.49000000000001</v>
      </c>
      <c r="K58" s="168">
        <v>48.29</v>
      </c>
      <c r="L58" s="168">
        <v>711.07</v>
      </c>
      <c r="M58" s="169">
        <f t="shared" si="0"/>
        <v>25220.660000000003</v>
      </c>
    </row>
    <row r="59" spans="1:13" ht="15">
      <c r="A59" s="135">
        <v>58</v>
      </c>
      <c r="B59" s="135" t="s">
        <v>76</v>
      </c>
      <c r="C59" s="168">
        <v>9272.89</v>
      </c>
      <c r="D59" s="168">
        <v>10599.439999999999</v>
      </c>
      <c r="E59" s="168">
        <v>8502.32</v>
      </c>
      <c r="F59" s="168">
        <v>2408.59</v>
      </c>
      <c r="G59" s="168">
        <v>4779.8100000000004</v>
      </c>
      <c r="H59" s="168">
        <v>2662.7799999999997</v>
      </c>
      <c r="I59" s="168">
        <v>1849.37</v>
      </c>
      <c r="J59" s="168">
        <v>422.04999999999995</v>
      </c>
      <c r="K59" s="168">
        <v>92.199999999999989</v>
      </c>
      <c r="L59" s="168">
        <v>1074.08</v>
      </c>
      <c r="M59" s="169">
        <f t="shared" si="0"/>
        <v>41663.53</v>
      </c>
    </row>
    <row r="60" spans="1:13" ht="15">
      <c r="A60" s="135">
        <v>59</v>
      </c>
      <c r="B60" s="135" t="s">
        <v>77</v>
      </c>
      <c r="C60" s="168">
        <v>14504.349999999999</v>
      </c>
      <c r="D60" s="168">
        <v>18299.760000000002</v>
      </c>
      <c r="E60" s="168">
        <v>14872.4</v>
      </c>
      <c r="F60" s="168">
        <v>3105.2400000000002</v>
      </c>
      <c r="G60" s="168">
        <v>5346.82</v>
      </c>
      <c r="H60" s="168">
        <v>3447.12</v>
      </c>
      <c r="I60" s="168">
        <v>1810.07</v>
      </c>
      <c r="J60" s="168">
        <v>342.55999999999995</v>
      </c>
      <c r="K60" s="168">
        <v>48.030000000000008</v>
      </c>
      <c r="L60" s="168">
        <v>1862.37</v>
      </c>
      <c r="M60" s="169">
        <f t="shared" si="0"/>
        <v>63638.720000000001</v>
      </c>
    </row>
    <row r="61" spans="1:13" ht="15">
      <c r="A61" s="135">
        <v>60</v>
      </c>
      <c r="B61" s="135" t="s">
        <v>78</v>
      </c>
      <c r="C61" s="168">
        <v>1560.98</v>
      </c>
      <c r="D61" s="168">
        <v>2604.48</v>
      </c>
      <c r="E61" s="168">
        <v>1337.39</v>
      </c>
      <c r="F61" s="168">
        <v>346.80999999999995</v>
      </c>
      <c r="G61" s="168">
        <v>550.22</v>
      </c>
      <c r="H61" s="168">
        <v>349.72999999999996</v>
      </c>
      <c r="I61" s="168">
        <v>174.68</v>
      </c>
      <c r="J61" s="168">
        <v>25.49</v>
      </c>
      <c r="K61" s="168">
        <v>6.3600000000000012</v>
      </c>
      <c r="L61" s="168">
        <v>331.64</v>
      </c>
      <c r="M61" s="169">
        <f t="shared" si="0"/>
        <v>7287.78</v>
      </c>
    </row>
    <row r="62" spans="1:13" ht="15">
      <c r="A62" s="135">
        <v>61</v>
      </c>
      <c r="B62" s="135" t="s">
        <v>79</v>
      </c>
      <c r="C62" s="168">
        <v>2639.9700000000003</v>
      </c>
      <c r="D62" s="168">
        <v>1909.1</v>
      </c>
      <c r="E62" s="168">
        <v>1053.71</v>
      </c>
      <c r="F62" s="168">
        <v>541.81000000000006</v>
      </c>
      <c r="G62" s="168">
        <v>349.52</v>
      </c>
      <c r="H62" s="168">
        <v>178.16000000000003</v>
      </c>
      <c r="I62" s="168">
        <v>221.45000000000002</v>
      </c>
      <c r="J62" s="168">
        <v>9.5599999999999987</v>
      </c>
      <c r="K62" s="168">
        <v>0.22999999999999998</v>
      </c>
      <c r="L62" s="168">
        <v>202.97</v>
      </c>
      <c r="M62" s="169">
        <f t="shared" si="0"/>
        <v>7106.4800000000005</v>
      </c>
    </row>
    <row r="63" spans="1:13" ht="15">
      <c r="A63" s="135">
        <v>62</v>
      </c>
      <c r="B63" s="135" t="s">
        <v>80</v>
      </c>
      <c r="C63" s="168">
        <v>774.93000000000006</v>
      </c>
      <c r="D63" s="168">
        <v>935.1400000000001</v>
      </c>
      <c r="E63" s="168">
        <v>652.02</v>
      </c>
      <c r="F63" s="168">
        <v>218.07999999999998</v>
      </c>
      <c r="G63" s="168">
        <v>193.62</v>
      </c>
      <c r="H63" s="168">
        <v>138.84</v>
      </c>
      <c r="I63" s="168">
        <v>0</v>
      </c>
      <c r="J63" s="168">
        <v>16.250000000000004</v>
      </c>
      <c r="K63" s="168">
        <v>3.1700000000000004</v>
      </c>
      <c r="L63" s="168">
        <v>27.55</v>
      </c>
      <c r="M63" s="169">
        <f t="shared" si="0"/>
        <v>2959.6000000000004</v>
      </c>
    </row>
    <row r="64" spans="1:13" ht="15">
      <c r="A64" s="135">
        <v>63</v>
      </c>
      <c r="B64" s="135" t="s">
        <v>81</v>
      </c>
      <c r="C64" s="168">
        <v>658.45</v>
      </c>
      <c r="D64" s="168">
        <v>664.1</v>
      </c>
      <c r="E64" s="168">
        <v>434.44000000000005</v>
      </c>
      <c r="F64" s="168">
        <v>149.61000000000001</v>
      </c>
      <c r="G64" s="168">
        <v>174.22000000000003</v>
      </c>
      <c r="H64" s="168">
        <v>116.16</v>
      </c>
      <c r="I64" s="168">
        <v>0</v>
      </c>
      <c r="J64" s="168">
        <v>13.379999999999999</v>
      </c>
      <c r="K64" s="168">
        <v>0.63</v>
      </c>
      <c r="L64" s="168">
        <v>105.69</v>
      </c>
      <c r="M64" s="169">
        <f t="shared" si="0"/>
        <v>2316.6800000000007</v>
      </c>
    </row>
    <row r="65" spans="1:13" ht="15">
      <c r="A65" s="135">
        <v>64</v>
      </c>
      <c r="B65" s="135" t="s">
        <v>82</v>
      </c>
      <c r="C65" s="168">
        <v>14466.609999999999</v>
      </c>
      <c r="D65" s="168">
        <v>17673.45</v>
      </c>
      <c r="E65" s="168">
        <v>12696.62</v>
      </c>
      <c r="F65" s="168">
        <v>3137.88</v>
      </c>
      <c r="G65" s="168">
        <v>5192.6900000000005</v>
      </c>
      <c r="H65" s="168">
        <v>3593.63</v>
      </c>
      <c r="I65" s="168">
        <v>2232.2399999999993</v>
      </c>
      <c r="J65" s="168">
        <v>535.05999999999995</v>
      </c>
      <c r="K65" s="168">
        <v>134.10000000000002</v>
      </c>
      <c r="L65" s="168">
        <v>1781.55</v>
      </c>
      <c r="M65" s="169">
        <f t="shared" si="0"/>
        <v>61443.829999999994</v>
      </c>
    </row>
    <row r="66" spans="1:13" ht="15">
      <c r="A66" s="135">
        <v>65</v>
      </c>
      <c r="B66" s="135" t="s">
        <v>83</v>
      </c>
      <c r="C66" s="168">
        <v>1135.82</v>
      </c>
      <c r="D66" s="168">
        <v>1433.3400000000001</v>
      </c>
      <c r="E66" s="168">
        <v>803.94</v>
      </c>
      <c r="F66" s="168">
        <v>604.45999999999992</v>
      </c>
      <c r="G66" s="168">
        <v>314.78999999999996</v>
      </c>
      <c r="H66" s="168">
        <v>221.01000000000002</v>
      </c>
      <c r="I66" s="168">
        <v>5.18</v>
      </c>
      <c r="J66" s="168">
        <v>19.479999999999997</v>
      </c>
      <c r="K66" s="168">
        <v>14.12</v>
      </c>
      <c r="L66" s="168">
        <v>141.36000000000001</v>
      </c>
      <c r="M66" s="169">
        <f t="shared" si="0"/>
        <v>4693.5</v>
      </c>
    </row>
    <row r="67" spans="1:13" ht="15">
      <c r="A67" s="135">
        <v>66</v>
      </c>
      <c r="B67" s="135" t="s">
        <v>84</v>
      </c>
      <c r="C67" s="168">
        <v>2281.7800000000002</v>
      </c>
      <c r="D67" s="168">
        <v>2450.7800000000002</v>
      </c>
      <c r="E67" s="168">
        <v>1391.34</v>
      </c>
      <c r="F67" s="168">
        <v>299.41999999999996</v>
      </c>
      <c r="G67" s="168">
        <v>432.81</v>
      </c>
      <c r="H67" s="168">
        <v>330.28</v>
      </c>
      <c r="I67" s="168">
        <v>150.1</v>
      </c>
      <c r="J67" s="168">
        <v>6.4</v>
      </c>
      <c r="K67" s="168">
        <v>4.5599999999999987</v>
      </c>
      <c r="L67" s="168">
        <v>224.39999999999998</v>
      </c>
      <c r="M67" s="169">
        <f t="shared" ref="M67:M77" si="1">SUM(C67:L67)</f>
        <v>7571.8700000000008</v>
      </c>
    </row>
    <row r="68" spans="1:13" ht="15">
      <c r="A68" s="135">
        <v>67</v>
      </c>
      <c r="B68" s="135" t="s">
        <v>85</v>
      </c>
      <c r="C68" s="168">
        <v>915.06999999999994</v>
      </c>
      <c r="D68" s="168">
        <v>1092.8</v>
      </c>
      <c r="E68" s="168">
        <v>876.86999999999989</v>
      </c>
      <c r="F68" s="168">
        <v>225.41</v>
      </c>
      <c r="G68" s="168">
        <v>276.34999999999997</v>
      </c>
      <c r="H68" s="168">
        <v>177.83</v>
      </c>
      <c r="I68" s="168">
        <v>20.49</v>
      </c>
      <c r="J68" s="168">
        <v>15.540000000000001</v>
      </c>
      <c r="K68" s="168">
        <v>9.01</v>
      </c>
      <c r="L68" s="168">
        <v>89.35</v>
      </c>
      <c r="M68" s="169">
        <f t="shared" si="1"/>
        <v>3698.7199999999993</v>
      </c>
    </row>
    <row r="69" spans="1:13" ht="15">
      <c r="A69" s="135">
        <v>68</v>
      </c>
      <c r="B69" s="135" t="s">
        <v>202</v>
      </c>
      <c r="C69" s="168">
        <v>0</v>
      </c>
      <c r="D69" s="168">
        <v>54</v>
      </c>
      <c r="E69" s="168">
        <v>173.26</v>
      </c>
      <c r="F69" s="168">
        <v>0</v>
      </c>
      <c r="G69" s="168">
        <v>31.12</v>
      </c>
      <c r="H69" s="168">
        <v>140.47</v>
      </c>
      <c r="I69" s="168">
        <v>0</v>
      </c>
      <c r="J69" s="168">
        <v>0</v>
      </c>
      <c r="K69" s="168">
        <v>0</v>
      </c>
      <c r="L69" s="168">
        <v>52.51</v>
      </c>
      <c r="M69" s="169">
        <f t="shared" si="1"/>
        <v>451.36</v>
      </c>
    </row>
    <row r="70" spans="1:13" ht="15">
      <c r="A70" s="135">
        <v>69</v>
      </c>
      <c r="B70" s="135" t="s">
        <v>203</v>
      </c>
      <c r="C70" s="168">
        <v>176.37</v>
      </c>
      <c r="D70" s="168">
        <v>192.46</v>
      </c>
      <c r="E70" s="168">
        <v>141.01</v>
      </c>
      <c r="F70" s="168">
        <v>2.08</v>
      </c>
      <c r="G70" s="168">
        <v>3</v>
      </c>
      <c r="H70" s="168">
        <v>0</v>
      </c>
      <c r="I70" s="168">
        <v>0</v>
      </c>
      <c r="J70" s="168">
        <v>0</v>
      </c>
      <c r="K70" s="168">
        <v>0</v>
      </c>
      <c r="L70" s="168">
        <v>3.71</v>
      </c>
      <c r="M70" s="169">
        <f t="shared" si="1"/>
        <v>518.63000000000011</v>
      </c>
    </row>
    <row r="71" spans="1:13" ht="15">
      <c r="A71" s="135">
        <v>70</v>
      </c>
      <c r="B71" s="135" t="s">
        <v>204</v>
      </c>
      <c r="C71" s="168">
        <v>185.76</v>
      </c>
      <c r="D71" s="168">
        <v>298.35000000000002</v>
      </c>
      <c r="E71" s="168">
        <v>85.36999999999999</v>
      </c>
      <c r="F71" s="168">
        <v>32.090000000000003</v>
      </c>
      <c r="G71" s="168">
        <v>27.440000000000005</v>
      </c>
      <c r="H71" s="168">
        <v>1.7999999999999998</v>
      </c>
      <c r="I71" s="168">
        <v>2.75</v>
      </c>
      <c r="J71" s="168">
        <v>0</v>
      </c>
      <c r="K71" s="168">
        <v>0</v>
      </c>
      <c r="L71" s="168">
        <v>0</v>
      </c>
      <c r="M71" s="169">
        <f t="shared" si="1"/>
        <v>633.56000000000006</v>
      </c>
    </row>
    <row r="72" spans="1:13" ht="15">
      <c r="A72" s="135">
        <v>71</v>
      </c>
      <c r="B72" s="135" t="s">
        <v>205</v>
      </c>
      <c r="C72" s="168">
        <v>496.73</v>
      </c>
      <c r="D72" s="168">
        <v>778.66</v>
      </c>
      <c r="E72" s="168">
        <v>0</v>
      </c>
      <c r="F72" s="168">
        <v>53.83</v>
      </c>
      <c r="G72" s="168">
        <v>76.27000000000001</v>
      </c>
      <c r="H72" s="168">
        <v>0</v>
      </c>
      <c r="I72" s="168">
        <v>28.979999999999997</v>
      </c>
      <c r="J72" s="168">
        <v>18.059999999999999</v>
      </c>
      <c r="K72" s="168">
        <v>3.0300000000000002</v>
      </c>
      <c r="L72" s="168">
        <v>0</v>
      </c>
      <c r="M72" s="169">
        <f t="shared" si="1"/>
        <v>1455.5599999999997</v>
      </c>
    </row>
    <row r="73" spans="1:13" ht="15">
      <c r="A73" s="135">
        <v>72</v>
      </c>
      <c r="B73" s="135" t="s">
        <v>210</v>
      </c>
      <c r="C73" s="168">
        <v>343.11</v>
      </c>
      <c r="D73" s="168">
        <v>197.14</v>
      </c>
      <c r="E73" s="168">
        <v>0</v>
      </c>
      <c r="F73" s="168">
        <v>64.02</v>
      </c>
      <c r="G73" s="168">
        <v>33.659999999999997</v>
      </c>
      <c r="H73" s="168">
        <v>0</v>
      </c>
      <c r="I73" s="168">
        <v>10.59</v>
      </c>
      <c r="J73" s="168">
        <v>9.3800000000000008</v>
      </c>
      <c r="K73" s="168">
        <v>0</v>
      </c>
      <c r="L73" s="168">
        <v>0</v>
      </c>
      <c r="M73" s="169">
        <f t="shared" si="1"/>
        <v>657.9</v>
      </c>
    </row>
    <row r="74" spans="1:13" ht="15">
      <c r="A74" s="135">
        <v>73</v>
      </c>
      <c r="B74" s="135" t="s">
        <v>86</v>
      </c>
      <c r="C74" s="168">
        <v>325.93</v>
      </c>
      <c r="D74" s="168">
        <v>568.6</v>
      </c>
      <c r="E74" s="168">
        <v>504.21999999999997</v>
      </c>
      <c r="F74" s="168">
        <v>41.97</v>
      </c>
      <c r="G74" s="168">
        <v>106.08</v>
      </c>
      <c r="H74" s="168">
        <v>81.37</v>
      </c>
      <c r="I74" s="168">
        <v>4.22</v>
      </c>
      <c r="J74" s="168">
        <v>0</v>
      </c>
      <c r="K74" s="168">
        <v>0</v>
      </c>
      <c r="L74" s="168">
        <v>72.31</v>
      </c>
      <c r="M74" s="169">
        <f>SUM(C74:L74)</f>
        <v>1704.7</v>
      </c>
    </row>
    <row r="75" spans="1:13" ht="15">
      <c r="A75" s="135">
        <v>74</v>
      </c>
      <c r="B75" s="135" t="s">
        <v>207</v>
      </c>
      <c r="C75" s="168">
        <v>207.57999999999998</v>
      </c>
      <c r="D75" s="168">
        <v>320.40999999999997</v>
      </c>
      <c r="E75" s="168">
        <v>402.62</v>
      </c>
      <c r="F75" s="168">
        <v>9.02</v>
      </c>
      <c r="G75" s="168">
        <v>138.36000000000001</v>
      </c>
      <c r="H75" s="168">
        <v>53.269999999999996</v>
      </c>
      <c r="I75" s="168">
        <v>0</v>
      </c>
      <c r="J75" s="168">
        <v>0</v>
      </c>
      <c r="K75" s="168">
        <v>0</v>
      </c>
      <c r="L75" s="168">
        <v>0</v>
      </c>
      <c r="M75" s="169">
        <f>SUM(C75:L75)</f>
        <v>1131.26</v>
      </c>
    </row>
    <row r="76" spans="1:13" ht="15">
      <c r="A76" s="135">
        <v>75</v>
      </c>
      <c r="B76" s="135" t="s">
        <v>208</v>
      </c>
      <c r="C76" s="168">
        <v>0</v>
      </c>
      <c r="D76" s="168">
        <v>4623.0599999999995</v>
      </c>
      <c r="E76" s="168">
        <v>23522.510000000002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9">
        <f>SUM(C76:L76)</f>
        <v>28145.57</v>
      </c>
    </row>
    <row r="77" spans="1:13" ht="15">
      <c r="A77" s="170">
        <v>99</v>
      </c>
      <c r="B77" s="170" t="s">
        <v>216</v>
      </c>
      <c r="C77" s="169">
        <f t="shared" ref="C77:L77" si="2">SUM(C1:C76)</f>
        <v>592143.31000000006</v>
      </c>
      <c r="D77" s="169">
        <f t="shared" si="2"/>
        <v>746923.78</v>
      </c>
      <c r="E77" s="169">
        <f t="shared" si="2"/>
        <v>560201.96000000008</v>
      </c>
      <c r="F77" s="169">
        <f t="shared" si="2"/>
        <v>141101.30999999997</v>
      </c>
      <c r="G77" s="169">
        <f t="shared" si="2"/>
        <v>219418.56</v>
      </c>
      <c r="H77" s="169">
        <f t="shared" si="2"/>
        <v>132180.78999999995</v>
      </c>
      <c r="I77" s="169">
        <f t="shared" si="2"/>
        <v>168704.84000000003</v>
      </c>
      <c r="J77" s="169">
        <f t="shared" si="2"/>
        <v>18999.180000000011</v>
      </c>
      <c r="K77" s="169">
        <f t="shared" si="2"/>
        <v>5721.04</v>
      </c>
      <c r="L77" s="169">
        <f t="shared" si="2"/>
        <v>72200.639999999999</v>
      </c>
      <c r="M77" s="171">
        <f t="shared" si="1"/>
        <v>2657595.4100000006</v>
      </c>
    </row>
  </sheetData>
  <pageMargins left="0.75" right="0.75" top="0.75" bottom="0.5" header="0.5" footer="0.5"/>
  <pageSetup scale="67" orientation="portrait" r:id="rId1"/>
  <headerFooter alignWithMargins="0">
    <oddFooter>&amp;R&amp;Z&amp;F 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M77"/>
  <sheetViews>
    <sheetView workbookViewId="0">
      <selection activeCell="C2" sqref="C2:L76"/>
    </sheetView>
  </sheetViews>
  <sheetFormatPr defaultRowHeight="12.75"/>
  <cols>
    <col min="1" max="1" width="5" style="135" bestFit="1" customWidth="1"/>
    <col min="2" max="2" width="13.33203125" style="135" bestFit="1" customWidth="1"/>
    <col min="3" max="9" width="13.1640625" style="135" bestFit="1" customWidth="1"/>
    <col min="10" max="10" width="12" style="135" bestFit="1" customWidth="1"/>
    <col min="11" max="11" width="10.83203125" style="135" bestFit="1" customWidth="1"/>
    <col min="12" max="12" width="12" style="135" bestFit="1" customWidth="1"/>
    <col min="13" max="13" width="15" style="135" bestFit="1" customWidth="1"/>
    <col min="14" max="16384" width="9.33203125" style="135"/>
  </cols>
  <sheetData>
    <row r="1" spans="1:13">
      <c r="A1" s="166" t="s">
        <v>188</v>
      </c>
      <c r="B1" s="166" t="s">
        <v>19</v>
      </c>
      <c r="C1" s="166" t="s">
        <v>190</v>
      </c>
      <c r="D1" s="166" t="s">
        <v>191</v>
      </c>
      <c r="E1" s="166" t="s">
        <v>192</v>
      </c>
      <c r="F1" s="166" t="s">
        <v>193</v>
      </c>
      <c r="G1" s="166" t="s">
        <v>194</v>
      </c>
      <c r="H1" s="166" t="s">
        <v>195</v>
      </c>
      <c r="I1" s="166" t="s">
        <v>196</v>
      </c>
      <c r="J1" s="166" t="s">
        <v>197</v>
      </c>
      <c r="K1" s="166" t="s">
        <v>198</v>
      </c>
      <c r="L1" s="166" t="s">
        <v>199</v>
      </c>
      <c r="M1" s="167" t="s">
        <v>215</v>
      </c>
    </row>
    <row r="2" spans="1:13" ht="15">
      <c r="A2" s="135">
        <v>1</v>
      </c>
      <c r="B2" s="135" t="s">
        <v>20</v>
      </c>
      <c r="C2" s="168">
        <v>7174.05</v>
      </c>
      <c r="D2" s="168">
        <v>6699.0199999999995</v>
      </c>
      <c r="E2" s="168">
        <v>5513.49</v>
      </c>
      <c r="F2" s="168">
        <v>2172.4899999999998</v>
      </c>
      <c r="G2" s="168">
        <v>3915.82</v>
      </c>
      <c r="H2" s="168">
        <v>1477.94</v>
      </c>
      <c r="I2" s="168">
        <v>316.7</v>
      </c>
      <c r="J2" s="168">
        <v>101.78</v>
      </c>
      <c r="K2" s="168">
        <v>20.000000000000004</v>
      </c>
      <c r="L2" s="168">
        <v>481.25</v>
      </c>
      <c r="M2" s="169">
        <f>SUM(C2:L2)</f>
        <v>27872.539999999994</v>
      </c>
    </row>
    <row r="3" spans="1:13" ht="15">
      <c r="A3" s="135">
        <v>2</v>
      </c>
      <c r="B3" s="135" t="s">
        <v>21</v>
      </c>
      <c r="C3" s="168">
        <v>1630.08</v>
      </c>
      <c r="D3" s="168">
        <v>1859.13</v>
      </c>
      <c r="E3" s="168">
        <v>879.11</v>
      </c>
      <c r="F3" s="168">
        <v>248.65</v>
      </c>
      <c r="G3" s="168">
        <v>238.28</v>
      </c>
      <c r="H3" s="168">
        <v>148.44</v>
      </c>
      <c r="I3" s="168">
        <v>6.71</v>
      </c>
      <c r="J3" s="168">
        <v>16.59</v>
      </c>
      <c r="K3" s="168">
        <v>1.7399999999999998</v>
      </c>
      <c r="L3" s="168">
        <v>233.63</v>
      </c>
      <c r="M3" s="169">
        <f t="shared" ref="M3:M66" si="0">SUM(C3:L3)</f>
        <v>5262.3599999999988</v>
      </c>
    </row>
    <row r="4" spans="1:13" ht="15">
      <c r="A4" s="135">
        <v>3</v>
      </c>
      <c r="B4" s="135" t="s">
        <v>22</v>
      </c>
      <c r="C4" s="168">
        <v>7193.67</v>
      </c>
      <c r="D4" s="168">
        <v>7791.67</v>
      </c>
      <c r="E4" s="168">
        <v>5432.6399999999994</v>
      </c>
      <c r="F4" s="168">
        <v>1475.74</v>
      </c>
      <c r="G4" s="168">
        <v>1896.6100000000001</v>
      </c>
      <c r="H4" s="168">
        <v>855.31</v>
      </c>
      <c r="I4" s="168">
        <v>344.94</v>
      </c>
      <c r="J4" s="168">
        <v>380.27</v>
      </c>
      <c r="K4" s="168">
        <v>103.59</v>
      </c>
      <c r="L4" s="168">
        <v>623.33000000000004</v>
      </c>
      <c r="M4" s="169">
        <f t="shared" si="0"/>
        <v>26097.770000000004</v>
      </c>
    </row>
    <row r="5" spans="1:13" ht="15">
      <c r="A5" s="135">
        <v>4</v>
      </c>
      <c r="B5" s="135" t="s">
        <v>23</v>
      </c>
      <c r="C5" s="168">
        <v>879.38000000000011</v>
      </c>
      <c r="D5" s="168">
        <v>803.51</v>
      </c>
      <c r="E5" s="168">
        <v>521.25</v>
      </c>
      <c r="F5" s="168">
        <v>237.31</v>
      </c>
      <c r="G5" s="168">
        <v>352.26</v>
      </c>
      <c r="H5" s="168">
        <v>218.83999999999997</v>
      </c>
      <c r="I5" s="168">
        <v>1.79</v>
      </c>
      <c r="J5" s="168">
        <v>29.65</v>
      </c>
      <c r="K5" s="168">
        <v>1.76</v>
      </c>
      <c r="L5" s="168">
        <v>109.49</v>
      </c>
      <c r="M5" s="169">
        <f t="shared" si="0"/>
        <v>3155.2400000000002</v>
      </c>
    </row>
    <row r="6" spans="1:13" ht="15">
      <c r="A6" s="135">
        <v>5</v>
      </c>
      <c r="B6" s="135" t="s">
        <v>24</v>
      </c>
      <c r="C6" s="168">
        <v>16538.559999999998</v>
      </c>
      <c r="D6" s="168">
        <v>19773.39</v>
      </c>
      <c r="E6" s="168">
        <v>15075.839999999998</v>
      </c>
      <c r="F6" s="168">
        <v>4847.0999999999995</v>
      </c>
      <c r="G6" s="168">
        <v>6962.9100000000008</v>
      </c>
      <c r="H6" s="168">
        <v>4395.3599999999997</v>
      </c>
      <c r="I6" s="168">
        <v>1187.3399999999999</v>
      </c>
      <c r="J6" s="168">
        <v>709.82000000000016</v>
      </c>
      <c r="K6" s="168">
        <v>134.70000000000002</v>
      </c>
      <c r="L6" s="168">
        <v>1807.27</v>
      </c>
      <c r="M6" s="169">
        <f t="shared" si="0"/>
        <v>71432.289999999994</v>
      </c>
    </row>
    <row r="7" spans="1:13" ht="15">
      <c r="A7" s="135">
        <v>6</v>
      </c>
      <c r="B7" s="135" t="s">
        <v>25</v>
      </c>
      <c r="C7" s="168">
        <v>55835.57</v>
      </c>
      <c r="D7" s="168">
        <v>72996.549999999988</v>
      </c>
      <c r="E7" s="168">
        <v>56214.96</v>
      </c>
      <c r="F7" s="168">
        <v>11828.68</v>
      </c>
      <c r="G7" s="168">
        <v>18147.099999999999</v>
      </c>
      <c r="H7" s="168">
        <v>10559.51</v>
      </c>
      <c r="I7" s="168">
        <v>18885.329999999994</v>
      </c>
      <c r="J7" s="168">
        <v>1882.0200000000002</v>
      </c>
      <c r="K7" s="168">
        <v>1050.21</v>
      </c>
      <c r="L7" s="168">
        <v>6725.33</v>
      </c>
      <c r="M7" s="169">
        <f t="shared" si="0"/>
        <v>254125.25999999995</v>
      </c>
    </row>
    <row r="8" spans="1:13" ht="15">
      <c r="A8" s="135">
        <v>7</v>
      </c>
      <c r="B8" s="135" t="s">
        <v>26</v>
      </c>
      <c r="C8" s="168">
        <v>612.14</v>
      </c>
      <c r="D8" s="168">
        <v>605.78</v>
      </c>
      <c r="E8" s="168">
        <v>316.02999999999997</v>
      </c>
      <c r="F8" s="168">
        <v>221.45</v>
      </c>
      <c r="G8" s="168">
        <v>206.1</v>
      </c>
      <c r="H8" s="168">
        <v>121.64</v>
      </c>
      <c r="I8" s="168">
        <v>2.15</v>
      </c>
      <c r="J8" s="168">
        <v>27.939999999999998</v>
      </c>
      <c r="K8" s="168">
        <v>3.3899999999999997</v>
      </c>
      <c r="L8" s="168">
        <v>77.849999999999994</v>
      </c>
      <c r="M8" s="169">
        <f t="shared" si="0"/>
        <v>2194.4699999999998</v>
      </c>
    </row>
    <row r="9" spans="1:13" ht="15">
      <c r="A9" s="135">
        <v>8</v>
      </c>
      <c r="B9" s="135" t="s">
        <v>27</v>
      </c>
      <c r="C9" s="168">
        <v>3508.56</v>
      </c>
      <c r="D9" s="168">
        <v>4474.01</v>
      </c>
      <c r="E9" s="168">
        <v>3885.91</v>
      </c>
      <c r="F9" s="168">
        <v>880.88</v>
      </c>
      <c r="G9" s="168">
        <v>1182.3</v>
      </c>
      <c r="H9" s="168">
        <v>975.02</v>
      </c>
      <c r="I9" s="168">
        <v>117.04999999999998</v>
      </c>
      <c r="J9" s="168">
        <v>166.75</v>
      </c>
      <c r="K9" s="168">
        <v>18.399999999999999</v>
      </c>
      <c r="L9" s="168">
        <v>621.93000000000006</v>
      </c>
      <c r="M9" s="169">
        <f t="shared" si="0"/>
        <v>15830.809999999998</v>
      </c>
    </row>
    <row r="10" spans="1:13" ht="15">
      <c r="A10" s="135">
        <v>9</v>
      </c>
      <c r="B10" s="135" t="s">
        <v>28</v>
      </c>
      <c r="C10" s="168">
        <v>4418.46</v>
      </c>
      <c r="D10" s="168">
        <v>5238.2199999999993</v>
      </c>
      <c r="E10" s="168">
        <v>3519.95</v>
      </c>
      <c r="F10" s="168">
        <v>913.88000000000011</v>
      </c>
      <c r="G10" s="168">
        <v>1481.38</v>
      </c>
      <c r="H10" s="168">
        <v>683.02</v>
      </c>
      <c r="I10" s="168">
        <v>178.7</v>
      </c>
      <c r="J10" s="168">
        <v>160</v>
      </c>
      <c r="K10" s="168">
        <v>16.149999999999999</v>
      </c>
      <c r="L10" s="168">
        <v>600.28</v>
      </c>
      <c r="M10" s="169">
        <f t="shared" si="0"/>
        <v>17210.040000000005</v>
      </c>
    </row>
    <row r="11" spans="1:13" ht="15">
      <c r="A11" s="135">
        <v>10</v>
      </c>
      <c r="B11" s="135" t="s">
        <v>29</v>
      </c>
      <c r="C11" s="168">
        <v>7983.9800000000005</v>
      </c>
      <c r="D11" s="168">
        <v>10326.36</v>
      </c>
      <c r="E11" s="168">
        <v>8355.26</v>
      </c>
      <c r="F11" s="168">
        <v>2851.8900000000003</v>
      </c>
      <c r="G11" s="168">
        <v>3398.99</v>
      </c>
      <c r="H11" s="168">
        <v>1792.4</v>
      </c>
      <c r="I11" s="168">
        <v>351.15</v>
      </c>
      <c r="J11" s="168">
        <v>230.76999999999998</v>
      </c>
      <c r="K11" s="168">
        <v>83.83</v>
      </c>
      <c r="L11" s="168">
        <v>906.06000000000006</v>
      </c>
      <c r="M11" s="169">
        <f t="shared" si="0"/>
        <v>36280.689999999995</v>
      </c>
    </row>
    <row r="12" spans="1:13" ht="15">
      <c r="A12" s="135">
        <v>11</v>
      </c>
      <c r="B12" s="135" t="s">
        <v>30</v>
      </c>
      <c r="C12" s="168">
        <v>8991.81</v>
      </c>
      <c r="D12" s="168">
        <v>10907.400000000001</v>
      </c>
      <c r="E12" s="168">
        <v>9317.01</v>
      </c>
      <c r="F12" s="168">
        <v>2057.04</v>
      </c>
      <c r="G12" s="168">
        <v>3524.4900000000002</v>
      </c>
      <c r="H12" s="168">
        <v>2548.52</v>
      </c>
      <c r="I12" s="168">
        <v>5097.8300000000008</v>
      </c>
      <c r="J12" s="168">
        <v>236.30000000000004</v>
      </c>
      <c r="K12" s="168">
        <v>160.03</v>
      </c>
      <c r="L12" s="168">
        <v>571.78</v>
      </c>
      <c r="M12" s="169">
        <f t="shared" si="0"/>
        <v>43412.21</v>
      </c>
    </row>
    <row r="13" spans="1:13" ht="15">
      <c r="A13" s="135">
        <v>12</v>
      </c>
      <c r="B13" s="135" t="s">
        <v>31</v>
      </c>
      <c r="C13" s="168">
        <v>2599.3599999999997</v>
      </c>
      <c r="D13" s="168">
        <v>2905.5699999999997</v>
      </c>
      <c r="E13" s="168">
        <v>3224.05</v>
      </c>
      <c r="F13" s="168">
        <v>647.67000000000007</v>
      </c>
      <c r="G13" s="168">
        <v>696.17000000000007</v>
      </c>
      <c r="H13" s="168">
        <v>785.78</v>
      </c>
      <c r="I13" s="168">
        <v>67.449999999999989</v>
      </c>
      <c r="J13" s="168">
        <v>49.63</v>
      </c>
      <c r="K13" s="168">
        <v>16.439999999999998</v>
      </c>
      <c r="L13" s="168">
        <v>665.4</v>
      </c>
      <c r="M13" s="169">
        <f t="shared" si="0"/>
        <v>11657.52</v>
      </c>
    </row>
    <row r="14" spans="1:13" ht="15">
      <c r="A14" s="135">
        <v>13</v>
      </c>
      <c r="B14" s="135" t="s">
        <v>200</v>
      </c>
      <c r="C14" s="168">
        <v>62236.679999999993</v>
      </c>
      <c r="D14" s="168">
        <v>91287.96</v>
      </c>
      <c r="E14" s="168">
        <v>60405.52</v>
      </c>
      <c r="F14" s="168">
        <v>18089.78</v>
      </c>
      <c r="G14" s="168">
        <v>32844.769999999997</v>
      </c>
      <c r="H14" s="168">
        <v>23196.54</v>
      </c>
      <c r="I14" s="168">
        <v>42595.30000000001</v>
      </c>
      <c r="J14" s="168">
        <v>2468.44</v>
      </c>
      <c r="K14" s="168">
        <v>356.65</v>
      </c>
      <c r="L14" s="168">
        <v>9542.08</v>
      </c>
      <c r="M14" s="169">
        <f t="shared" si="0"/>
        <v>343023.72000000003</v>
      </c>
    </row>
    <row r="15" spans="1:13" ht="15">
      <c r="A15" s="135">
        <v>14</v>
      </c>
      <c r="B15" s="135" t="s">
        <v>201</v>
      </c>
      <c r="C15" s="168">
        <v>1156.06</v>
      </c>
      <c r="D15" s="168">
        <v>1488.5300000000002</v>
      </c>
      <c r="E15" s="168">
        <v>882.78</v>
      </c>
      <c r="F15" s="168">
        <v>315.01</v>
      </c>
      <c r="G15" s="168">
        <v>341.93</v>
      </c>
      <c r="H15" s="168">
        <v>341.97</v>
      </c>
      <c r="I15" s="168">
        <v>488.40999999999997</v>
      </c>
      <c r="J15" s="168">
        <v>6.06</v>
      </c>
      <c r="K15" s="168">
        <v>2.75</v>
      </c>
      <c r="L15" s="168">
        <v>169.56</v>
      </c>
      <c r="M15" s="169">
        <f t="shared" si="0"/>
        <v>5193.0600000000013</v>
      </c>
    </row>
    <row r="16" spans="1:13" ht="15">
      <c r="A16" s="135">
        <v>15</v>
      </c>
      <c r="B16" s="135" t="s">
        <v>33</v>
      </c>
      <c r="C16" s="168">
        <v>531.62999999999988</v>
      </c>
      <c r="D16" s="168">
        <v>624.79</v>
      </c>
      <c r="E16" s="168">
        <v>380.26</v>
      </c>
      <c r="F16" s="168">
        <v>315.37000000000006</v>
      </c>
      <c r="G16" s="168">
        <v>182.69</v>
      </c>
      <c r="H16" s="168">
        <v>101.63</v>
      </c>
      <c r="I16" s="168">
        <v>0</v>
      </c>
      <c r="J16" s="168">
        <v>21.93</v>
      </c>
      <c r="K16" s="168">
        <v>4.8000000000000007</v>
      </c>
      <c r="L16" s="168">
        <v>62.76</v>
      </c>
      <c r="M16" s="169">
        <f t="shared" si="0"/>
        <v>2225.86</v>
      </c>
    </row>
    <row r="17" spans="1:13" ht="15">
      <c r="A17" s="135">
        <v>16</v>
      </c>
      <c r="B17" s="135" t="s">
        <v>34</v>
      </c>
      <c r="C17" s="168">
        <v>36397.22</v>
      </c>
      <c r="D17" s="168">
        <v>36134.730000000003</v>
      </c>
      <c r="E17" s="168">
        <v>24052.129999999997</v>
      </c>
      <c r="F17" s="168">
        <v>6228.47</v>
      </c>
      <c r="G17" s="168">
        <v>9344.14</v>
      </c>
      <c r="H17" s="168">
        <v>5254.51</v>
      </c>
      <c r="I17" s="168">
        <v>2913.8500000000004</v>
      </c>
      <c r="J17" s="168">
        <v>774.32999999999993</v>
      </c>
      <c r="K17" s="168">
        <v>355.53000000000003</v>
      </c>
      <c r="L17" s="168">
        <v>1866.2199999999998</v>
      </c>
      <c r="M17" s="169">
        <f t="shared" si="0"/>
        <v>123321.13000000002</v>
      </c>
    </row>
    <row r="18" spans="1:13" ht="15">
      <c r="A18" s="135">
        <v>17</v>
      </c>
      <c r="B18" s="135" t="s">
        <v>35</v>
      </c>
      <c r="C18" s="168">
        <v>10727.66</v>
      </c>
      <c r="D18" s="168">
        <v>12095.4</v>
      </c>
      <c r="E18" s="168">
        <v>6876.16</v>
      </c>
      <c r="F18" s="168">
        <v>3008.74</v>
      </c>
      <c r="G18" s="168">
        <v>3440.98</v>
      </c>
      <c r="H18" s="168">
        <v>2132.41</v>
      </c>
      <c r="I18" s="168">
        <v>290.37999999999994</v>
      </c>
      <c r="J18" s="168">
        <v>254.46999999999997</v>
      </c>
      <c r="K18" s="168">
        <v>172.64999999999998</v>
      </c>
      <c r="L18" s="168">
        <v>1027.3</v>
      </c>
      <c r="M18" s="169">
        <f t="shared" si="0"/>
        <v>40026.150000000009</v>
      </c>
    </row>
    <row r="19" spans="1:13" ht="15">
      <c r="A19" s="135">
        <v>18</v>
      </c>
      <c r="B19" s="135" t="s">
        <v>36</v>
      </c>
      <c r="C19" s="168">
        <v>4054.93</v>
      </c>
      <c r="D19" s="168">
        <v>5020.04</v>
      </c>
      <c r="E19" s="168">
        <v>3647.1099999999997</v>
      </c>
      <c r="F19" s="168">
        <v>611.17000000000007</v>
      </c>
      <c r="G19" s="168">
        <v>1012.59</v>
      </c>
      <c r="H19" s="168">
        <v>849.75</v>
      </c>
      <c r="I19" s="168">
        <v>290.38</v>
      </c>
      <c r="J19" s="168">
        <v>70.989999999999981</v>
      </c>
      <c r="K19" s="168">
        <v>25.89</v>
      </c>
      <c r="L19" s="168">
        <v>628.59</v>
      </c>
      <c r="M19" s="169">
        <f t="shared" si="0"/>
        <v>16211.439999999997</v>
      </c>
    </row>
    <row r="20" spans="1:13" ht="15">
      <c r="A20" s="135">
        <v>19</v>
      </c>
      <c r="B20" s="135" t="s">
        <v>37</v>
      </c>
      <c r="C20" s="168">
        <v>415.63</v>
      </c>
      <c r="D20" s="168">
        <v>377</v>
      </c>
      <c r="E20" s="168">
        <v>192.8</v>
      </c>
      <c r="F20" s="168">
        <v>96.139999999999986</v>
      </c>
      <c r="G20" s="168">
        <v>89.91</v>
      </c>
      <c r="H20" s="168">
        <v>52.48</v>
      </c>
      <c r="I20" s="168">
        <v>2.38</v>
      </c>
      <c r="J20" s="168">
        <v>14.19</v>
      </c>
      <c r="K20" s="168">
        <v>1.1399999999999999</v>
      </c>
      <c r="L20" s="168">
        <v>48.3</v>
      </c>
      <c r="M20" s="169">
        <f t="shared" si="0"/>
        <v>1289.9700000000005</v>
      </c>
    </row>
    <row r="21" spans="1:13" ht="15">
      <c r="A21" s="135">
        <v>20</v>
      </c>
      <c r="B21" s="135" t="s">
        <v>38</v>
      </c>
      <c r="C21" s="168">
        <v>2103.89</v>
      </c>
      <c r="D21" s="168">
        <v>2120.12</v>
      </c>
      <c r="E21" s="168">
        <v>627.16</v>
      </c>
      <c r="F21" s="168">
        <v>385.34</v>
      </c>
      <c r="G21" s="168">
        <v>367.47999999999996</v>
      </c>
      <c r="H21" s="168">
        <v>129.49</v>
      </c>
      <c r="I21" s="168">
        <v>351.87</v>
      </c>
      <c r="J21" s="168">
        <v>27.979999999999997</v>
      </c>
      <c r="K21" s="168">
        <v>11.959999999999999</v>
      </c>
      <c r="L21" s="168">
        <v>71.47999999999999</v>
      </c>
      <c r="M21" s="169">
        <f t="shared" si="0"/>
        <v>6196.7699999999986</v>
      </c>
    </row>
    <row r="22" spans="1:13" ht="15">
      <c r="A22" s="135">
        <v>21</v>
      </c>
      <c r="B22" s="135" t="s">
        <v>39</v>
      </c>
      <c r="C22" s="168">
        <v>587.56999999999994</v>
      </c>
      <c r="D22" s="168">
        <v>712.06000000000006</v>
      </c>
      <c r="E22" s="168">
        <v>369.59999999999997</v>
      </c>
      <c r="F22" s="168">
        <v>220.55</v>
      </c>
      <c r="G22" s="168">
        <v>327.42</v>
      </c>
      <c r="H22" s="168">
        <v>266.54000000000002</v>
      </c>
      <c r="I22" s="168">
        <v>30.570000000000004</v>
      </c>
      <c r="J22" s="168">
        <v>40.989999999999995</v>
      </c>
      <c r="K22" s="168">
        <v>10.149999999999999</v>
      </c>
      <c r="L22" s="168">
        <v>96.52</v>
      </c>
      <c r="M22" s="169">
        <f t="shared" si="0"/>
        <v>2661.97</v>
      </c>
    </row>
    <row r="23" spans="1:13" ht="15">
      <c r="A23" s="135">
        <v>22</v>
      </c>
      <c r="B23" s="135" t="s">
        <v>40</v>
      </c>
      <c r="C23" s="168">
        <v>542.59</v>
      </c>
      <c r="D23" s="168">
        <v>566.37</v>
      </c>
      <c r="E23" s="168">
        <v>186.93</v>
      </c>
      <c r="F23" s="168">
        <v>226.29000000000002</v>
      </c>
      <c r="G23" s="168">
        <v>101.27000000000001</v>
      </c>
      <c r="H23" s="168">
        <v>54.29</v>
      </c>
      <c r="I23" s="168">
        <v>63.84</v>
      </c>
      <c r="J23" s="168">
        <v>0</v>
      </c>
      <c r="K23" s="168">
        <v>0</v>
      </c>
      <c r="L23" s="168">
        <v>44.289999999999992</v>
      </c>
      <c r="M23" s="169">
        <f t="shared" si="0"/>
        <v>1785.87</v>
      </c>
    </row>
    <row r="24" spans="1:13" ht="15">
      <c r="A24" s="135">
        <v>23</v>
      </c>
      <c r="B24" s="135" t="s">
        <v>41</v>
      </c>
      <c r="C24" s="168">
        <v>489.29999999999995</v>
      </c>
      <c r="D24" s="168">
        <v>563.61999999999989</v>
      </c>
      <c r="E24" s="168">
        <v>385.61</v>
      </c>
      <c r="F24" s="168">
        <v>101.36</v>
      </c>
      <c r="G24" s="168">
        <v>193.96999999999997</v>
      </c>
      <c r="H24" s="168">
        <v>139.59</v>
      </c>
      <c r="I24" s="168">
        <v>0</v>
      </c>
      <c r="J24" s="168">
        <v>21.52</v>
      </c>
      <c r="K24" s="168">
        <v>7.1899999999999995</v>
      </c>
      <c r="L24" s="168">
        <v>54.5</v>
      </c>
      <c r="M24" s="169">
        <f t="shared" si="0"/>
        <v>1956.6599999999996</v>
      </c>
    </row>
    <row r="25" spans="1:13" ht="15">
      <c r="A25" s="135">
        <v>24</v>
      </c>
      <c r="B25" s="135" t="s">
        <v>42</v>
      </c>
      <c r="C25" s="168">
        <v>547.55999999999995</v>
      </c>
      <c r="D25" s="168">
        <v>550.33000000000004</v>
      </c>
      <c r="E25" s="168">
        <v>268.5</v>
      </c>
      <c r="F25" s="168">
        <v>113.47</v>
      </c>
      <c r="G25" s="168">
        <v>73.72</v>
      </c>
      <c r="H25" s="168">
        <v>36.869999999999997</v>
      </c>
      <c r="I25" s="168">
        <v>69.400000000000006</v>
      </c>
      <c r="J25" s="168">
        <v>22.08</v>
      </c>
      <c r="K25" s="168">
        <v>7.3599999999999994</v>
      </c>
      <c r="L25" s="168">
        <v>50.430000000000007</v>
      </c>
      <c r="M25" s="169">
        <f t="shared" si="0"/>
        <v>1739.7199999999998</v>
      </c>
    </row>
    <row r="26" spans="1:13" ht="15">
      <c r="A26" s="135">
        <v>25</v>
      </c>
      <c r="B26" s="135" t="s">
        <v>43</v>
      </c>
      <c r="C26" s="168">
        <v>1497.3500000000001</v>
      </c>
      <c r="D26" s="168">
        <v>1663.42</v>
      </c>
      <c r="E26" s="168">
        <v>626.9</v>
      </c>
      <c r="F26" s="168">
        <v>262.17</v>
      </c>
      <c r="G26" s="168">
        <v>368.76</v>
      </c>
      <c r="H26" s="168">
        <v>196.56</v>
      </c>
      <c r="I26" s="168">
        <v>284.85000000000002</v>
      </c>
      <c r="J26" s="168">
        <v>17.600000000000001</v>
      </c>
      <c r="K26" s="168">
        <v>1.1400000000000001</v>
      </c>
      <c r="L26" s="168">
        <v>90.080000000000013</v>
      </c>
      <c r="M26" s="169">
        <f t="shared" si="0"/>
        <v>5008.8300000000017</v>
      </c>
    </row>
    <row r="27" spans="1:13" ht="15">
      <c r="A27" s="135">
        <v>26</v>
      </c>
      <c r="B27" s="135" t="s">
        <v>44</v>
      </c>
      <c r="C27" s="168">
        <v>1550.3000000000002</v>
      </c>
      <c r="D27" s="168">
        <v>2201.96</v>
      </c>
      <c r="E27" s="168">
        <v>1523.79</v>
      </c>
      <c r="F27" s="168">
        <v>367.46999999999997</v>
      </c>
      <c r="G27" s="168">
        <v>532.98</v>
      </c>
      <c r="H27" s="168">
        <v>327.81</v>
      </c>
      <c r="I27" s="168">
        <v>440.13000000000005</v>
      </c>
      <c r="J27" s="168">
        <v>19.38</v>
      </c>
      <c r="K27" s="168">
        <v>6.870000000000001</v>
      </c>
      <c r="L27" s="168">
        <v>347.41</v>
      </c>
      <c r="M27" s="169">
        <f t="shared" si="0"/>
        <v>7318.1</v>
      </c>
    </row>
    <row r="28" spans="1:13" ht="15">
      <c r="A28" s="135">
        <v>27</v>
      </c>
      <c r="B28" s="135" t="s">
        <v>45</v>
      </c>
      <c r="C28" s="168">
        <v>5778.96</v>
      </c>
      <c r="D28" s="168">
        <v>7338.37</v>
      </c>
      <c r="E28" s="168">
        <v>5479.66</v>
      </c>
      <c r="F28" s="168">
        <v>1070.3899999999999</v>
      </c>
      <c r="G28" s="168">
        <v>1490.71</v>
      </c>
      <c r="H28" s="168">
        <v>1206.8699999999999</v>
      </c>
      <c r="I28" s="168">
        <v>500.73</v>
      </c>
      <c r="J28" s="168">
        <v>127.05000000000001</v>
      </c>
      <c r="K28" s="168">
        <v>42.54</v>
      </c>
      <c r="L28" s="168">
        <v>1000.31</v>
      </c>
      <c r="M28" s="169">
        <f t="shared" si="0"/>
        <v>24035.589999999997</v>
      </c>
    </row>
    <row r="29" spans="1:13" ht="15">
      <c r="A29" s="135">
        <v>28</v>
      </c>
      <c r="B29" s="135" t="s">
        <v>46</v>
      </c>
      <c r="C29" s="168">
        <v>3779.4100000000003</v>
      </c>
      <c r="D29" s="168">
        <v>3343.15</v>
      </c>
      <c r="E29" s="168">
        <v>1865.22</v>
      </c>
      <c r="F29" s="168">
        <v>573.24</v>
      </c>
      <c r="G29" s="168">
        <v>727.05</v>
      </c>
      <c r="H29" s="168">
        <v>427.17</v>
      </c>
      <c r="I29" s="168">
        <v>541.55999999999995</v>
      </c>
      <c r="J29" s="168">
        <v>86.630000000000024</v>
      </c>
      <c r="K29" s="168">
        <v>24.99</v>
      </c>
      <c r="L29" s="168">
        <v>261.94</v>
      </c>
      <c r="M29" s="169">
        <f t="shared" si="0"/>
        <v>11630.359999999999</v>
      </c>
    </row>
    <row r="30" spans="1:13" ht="15">
      <c r="A30" s="135">
        <v>29</v>
      </c>
      <c r="B30" s="135" t="s">
        <v>47</v>
      </c>
      <c r="C30" s="168">
        <v>43472.439999999995</v>
      </c>
      <c r="D30" s="168">
        <v>54050.720000000001</v>
      </c>
      <c r="E30" s="168">
        <v>39925.58</v>
      </c>
      <c r="F30" s="168">
        <v>12779.32</v>
      </c>
      <c r="G30" s="168">
        <v>16721.04</v>
      </c>
      <c r="H30" s="168">
        <v>6930.22</v>
      </c>
      <c r="I30" s="168">
        <v>16274.17</v>
      </c>
      <c r="J30" s="168">
        <v>1280.56</v>
      </c>
      <c r="K30" s="168">
        <v>288.75</v>
      </c>
      <c r="L30" s="168">
        <v>6201.0599999999995</v>
      </c>
      <c r="M30" s="169">
        <f t="shared" si="0"/>
        <v>197923.86000000002</v>
      </c>
    </row>
    <row r="31" spans="1:13" ht="15">
      <c r="A31" s="135">
        <v>30</v>
      </c>
      <c r="B31" s="135" t="s">
        <v>48</v>
      </c>
      <c r="C31" s="168">
        <v>921.35</v>
      </c>
      <c r="D31" s="168">
        <v>1085.1099999999999</v>
      </c>
      <c r="E31" s="168">
        <v>1044.53</v>
      </c>
      <c r="F31" s="168">
        <v>210.08</v>
      </c>
      <c r="G31" s="168">
        <v>185.63000000000002</v>
      </c>
      <c r="H31" s="168">
        <v>173.66000000000003</v>
      </c>
      <c r="I31" s="168">
        <v>0.85</v>
      </c>
      <c r="J31" s="168">
        <v>9.4600000000000009</v>
      </c>
      <c r="K31" s="168">
        <v>0.51</v>
      </c>
      <c r="L31" s="168">
        <v>173.34</v>
      </c>
      <c r="M31" s="169">
        <f t="shared" si="0"/>
        <v>3804.52</v>
      </c>
    </row>
    <row r="32" spans="1:13" ht="15">
      <c r="A32" s="135">
        <v>31</v>
      </c>
      <c r="B32" s="135" t="s">
        <v>49</v>
      </c>
      <c r="C32" s="168">
        <v>4687.9199999999992</v>
      </c>
      <c r="D32" s="168">
        <v>5373.9800000000005</v>
      </c>
      <c r="E32" s="168">
        <v>4930.0599999999995</v>
      </c>
      <c r="F32" s="168">
        <v>822.39</v>
      </c>
      <c r="G32" s="168">
        <v>1335.19</v>
      </c>
      <c r="H32" s="168">
        <v>1394.3899999999999</v>
      </c>
      <c r="I32" s="168">
        <v>981.26</v>
      </c>
      <c r="J32" s="168">
        <v>134.33000000000001</v>
      </c>
      <c r="K32" s="168">
        <v>45.36</v>
      </c>
      <c r="L32" s="168">
        <v>762.19</v>
      </c>
      <c r="M32" s="169">
        <f t="shared" si="0"/>
        <v>20467.069999999996</v>
      </c>
    </row>
    <row r="33" spans="1:13" ht="15">
      <c r="A33" s="135">
        <v>32</v>
      </c>
      <c r="B33" s="135" t="s">
        <v>50</v>
      </c>
      <c r="C33" s="168">
        <v>1973.82</v>
      </c>
      <c r="D33" s="168">
        <v>2062.08</v>
      </c>
      <c r="E33" s="168">
        <v>1494.78</v>
      </c>
      <c r="F33" s="168">
        <v>454.90999999999997</v>
      </c>
      <c r="G33" s="168">
        <v>414.38</v>
      </c>
      <c r="H33" s="168">
        <v>251.76999999999998</v>
      </c>
      <c r="I33" s="168">
        <v>39.599999999999994</v>
      </c>
      <c r="J33" s="168">
        <v>114.16000000000001</v>
      </c>
      <c r="K33" s="168">
        <v>12.809999999999999</v>
      </c>
      <c r="L33" s="168">
        <v>374.89</v>
      </c>
      <c r="M33" s="169">
        <f t="shared" si="0"/>
        <v>7193.2000000000007</v>
      </c>
    </row>
    <row r="34" spans="1:13" ht="15">
      <c r="A34" s="135">
        <v>33</v>
      </c>
      <c r="B34" s="135" t="s">
        <v>51</v>
      </c>
      <c r="C34" s="168">
        <v>349.38000000000005</v>
      </c>
      <c r="D34" s="168">
        <v>336.38</v>
      </c>
      <c r="E34" s="168">
        <v>163.28000000000003</v>
      </c>
      <c r="F34" s="168">
        <v>125.53000000000002</v>
      </c>
      <c r="G34" s="168">
        <v>72.52000000000001</v>
      </c>
      <c r="H34" s="168">
        <v>62.240000000000009</v>
      </c>
      <c r="I34" s="168">
        <v>3.3799999999999994</v>
      </c>
      <c r="J34" s="168">
        <v>0</v>
      </c>
      <c r="K34" s="168">
        <v>1.48</v>
      </c>
      <c r="L34" s="168">
        <v>29.35</v>
      </c>
      <c r="M34" s="169">
        <f t="shared" si="0"/>
        <v>1143.54</v>
      </c>
    </row>
    <row r="35" spans="1:13" ht="15">
      <c r="A35" s="135">
        <v>34</v>
      </c>
      <c r="B35" s="135" t="s">
        <v>52</v>
      </c>
      <c r="C35" s="168">
        <v>340.95</v>
      </c>
      <c r="D35" s="168">
        <v>386.19999999999993</v>
      </c>
      <c r="E35" s="168">
        <v>288.24</v>
      </c>
      <c r="F35" s="168">
        <v>92.69</v>
      </c>
      <c r="G35" s="168">
        <v>71.86999999999999</v>
      </c>
      <c r="H35" s="168">
        <v>48.54</v>
      </c>
      <c r="I35" s="168">
        <v>46.750000000000007</v>
      </c>
      <c r="J35" s="168">
        <v>2.6799999999999997</v>
      </c>
      <c r="K35" s="168">
        <v>0</v>
      </c>
      <c r="L35" s="168">
        <v>41.53</v>
      </c>
      <c r="M35" s="169">
        <f t="shared" si="0"/>
        <v>1319.4499999999998</v>
      </c>
    </row>
    <row r="36" spans="1:13" ht="15">
      <c r="A36" s="135">
        <v>35</v>
      </c>
      <c r="B36" s="135" t="s">
        <v>53</v>
      </c>
      <c r="C36" s="168">
        <v>11218.21</v>
      </c>
      <c r="D36" s="168">
        <v>13265.18</v>
      </c>
      <c r="E36" s="168">
        <v>8225.44</v>
      </c>
      <c r="F36" s="168">
        <v>1738.18</v>
      </c>
      <c r="G36" s="168">
        <v>2628.5099999999998</v>
      </c>
      <c r="H36" s="168">
        <v>1765.42</v>
      </c>
      <c r="I36" s="168">
        <v>1287.7700000000002</v>
      </c>
      <c r="J36" s="168">
        <v>244.89</v>
      </c>
      <c r="K36" s="168">
        <v>46.47</v>
      </c>
      <c r="L36" s="168">
        <v>1575.26</v>
      </c>
      <c r="M36" s="169">
        <f t="shared" si="0"/>
        <v>41995.33</v>
      </c>
    </row>
    <row r="37" spans="1:13" ht="15">
      <c r="A37" s="135">
        <v>36</v>
      </c>
      <c r="B37" s="135" t="s">
        <v>54</v>
      </c>
      <c r="C37" s="168">
        <v>22307.699999999997</v>
      </c>
      <c r="D37" s="168">
        <v>23820.15</v>
      </c>
      <c r="E37" s="168">
        <v>14203.31</v>
      </c>
      <c r="F37" s="168">
        <v>5032.6799999999994</v>
      </c>
      <c r="G37" s="168">
        <v>7536.6</v>
      </c>
      <c r="H37" s="168">
        <v>4653.2700000000004</v>
      </c>
      <c r="I37" s="168">
        <v>4774.119999999999</v>
      </c>
      <c r="J37" s="168">
        <v>728.58999999999992</v>
      </c>
      <c r="K37" s="168">
        <v>166.37000000000006</v>
      </c>
      <c r="L37" s="168">
        <v>2275.1999999999998</v>
      </c>
      <c r="M37" s="169">
        <f t="shared" si="0"/>
        <v>85497.989999999991</v>
      </c>
    </row>
    <row r="38" spans="1:13" ht="15">
      <c r="A38" s="135">
        <v>37</v>
      </c>
      <c r="B38" s="135" t="s">
        <v>55</v>
      </c>
      <c r="C38" s="168">
        <v>8383.15</v>
      </c>
      <c r="D38" s="168">
        <v>9716.02</v>
      </c>
      <c r="E38" s="168">
        <v>7526.2</v>
      </c>
      <c r="F38" s="168">
        <v>2577.9300000000003</v>
      </c>
      <c r="G38" s="168">
        <v>2388.91</v>
      </c>
      <c r="H38" s="168">
        <v>1650</v>
      </c>
      <c r="I38" s="168">
        <v>331.36999999999995</v>
      </c>
      <c r="J38" s="168">
        <v>347.07</v>
      </c>
      <c r="K38" s="168">
        <v>77.260000000000005</v>
      </c>
      <c r="L38" s="168">
        <v>644.5</v>
      </c>
      <c r="M38" s="169">
        <f t="shared" si="0"/>
        <v>33642.410000000003</v>
      </c>
    </row>
    <row r="39" spans="1:13" ht="15">
      <c r="A39" s="135">
        <v>38</v>
      </c>
      <c r="B39" s="135" t="s">
        <v>56</v>
      </c>
      <c r="C39" s="168">
        <v>1435.87</v>
      </c>
      <c r="D39" s="168">
        <v>1537.93</v>
      </c>
      <c r="E39" s="168">
        <v>1057.98</v>
      </c>
      <c r="F39" s="168">
        <v>505.6</v>
      </c>
      <c r="G39" s="168">
        <v>752.78</v>
      </c>
      <c r="H39" s="168">
        <v>514.53</v>
      </c>
      <c r="I39" s="168">
        <v>102.47</v>
      </c>
      <c r="J39" s="168">
        <v>18.829999999999998</v>
      </c>
      <c r="K39" s="168">
        <v>3.6700000000000008</v>
      </c>
      <c r="L39" s="168">
        <v>185.20999999999998</v>
      </c>
      <c r="M39" s="169">
        <f t="shared" si="0"/>
        <v>6114.87</v>
      </c>
    </row>
    <row r="40" spans="1:13" ht="15">
      <c r="A40" s="135">
        <v>39</v>
      </c>
      <c r="B40" s="135" t="s">
        <v>57</v>
      </c>
      <c r="C40" s="168">
        <v>497.27000000000004</v>
      </c>
      <c r="D40" s="168">
        <v>436.90999999999997</v>
      </c>
      <c r="E40" s="168">
        <v>252.92</v>
      </c>
      <c r="F40" s="168">
        <v>96.080000000000013</v>
      </c>
      <c r="G40" s="168">
        <v>105.13</v>
      </c>
      <c r="H40" s="168">
        <v>102.12</v>
      </c>
      <c r="I40" s="168">
        <v>0.61</v>
      </c>
      <c r="J40" s="168">
        <v>17.369999999999997</v>
      </c>
      <c r="K40" s="168">
        <v>2.29</v>
      </c>
      <c r="L40" s="168">
        <v>63.75</v>
      </c>
      <c r="M40" s="169">
        <f t="shared" si="0"/>
        <v>1574.4499999999996</v>
      </c>
    </row>
    <row r="41" spans="1:13" ht="15">
      <c r="A41" s="135">
        <v>40</v>
      </c>
      <c r="B41" s="135" t="s">
        <v>58</v>
      </c>
      <c r="C41" s="168">
        <v>690.21</v>
      </c>
      <c r="D41" s="168">
        <v>679.9</v>
      </c>
      <c r="E41" s="168">
        <v>449.42999999999995</v>
      </c>
      <c r="F41" s="168">
        <v>257.41999999999996</v>
      </c>
      <c r="G41" s="168">
        <v>195.49</v>
      </c>
      <c r="H41" s="168">
        <v>202.51999999999998</v>
      </c>
      <c r="I41" s="168">
        <v>3.5</v>
      </c>
      <c r="J41" s="168">
        <v>0</v>
      </c>
      <c r="K41" s="168">
        <v>0.09</v>
      </c>
      <c r="L41" s="168">
        <v>98.259999999999991</v>
      </c>
      <c r="M41" s="169">
        <f t="shared" si="0"/>
        <v>2576.8199999999997</v>
      </c>
    </row>
    <row r="42" spans="1:13" ht="15">
      <c r="A42" s="135">
        <v>41</v>
      </c>
      <c r="B42" s="135" t="s">
        <v>59</v>
      </c>
      <c r="C42" s="168">
        <v>9939.0199999999986</v>
      </c>
      <c r="D42" s="168">
        <v>12365.170000000002</v>
      </c>
      <c r="E42" s="168">
        <v>7739.369999999999</v>
      </c>
      <c r="F42" s="168">
        <v>2961.9399999999996</v>
      </c>
      <c r="G42" s="168">
        <v>4262.84</v>
      </c>
      <c r="H42" s="168">
        <v>2381.8000000000002</v>
      </c>
      <c r="I42" s="168">
        <v>3318.1800000000003</v>
      </c>
      <c r="J42" s="168">
        <v>385.61</v>
      </c>
      <c r="K42" s="168">
        <v>54.04</v>
      </c>
      <c r="L42" s="168">
        <v>665.36</v>
      </c>
      <c r="M42" s="169">
        <f t="shared" si="0"/>
        <v>44073.33</v>
      </c>
    </row>
    <row r="43" spans="1:13" ht="15">
      <c r="A43" s="135">
        <v>42</v>
      </c>
      <c r="B43" s="135" t="s">
        <v>60</v>
      </c>
      <c r="C43" s="168">
        <v>10710.91</v>
      </c>
      <c r="D43" s="168">
        <v>12508.850000000002</v>
      </c>
      <c r="E43" s="168">
        <v>8153.0800000000008</v>
      </c>
      <c r="F43" s="168">
        <v>2444.56</v>
      </c>
      <c r="G43" s="168">
        <v>3331.65</v>
      </c>
      <c r="H43" s="168">
        <v>2216.8900000000003</v>
      </c>
      <c r="I43" s="168">
        <v>1286.5400000000004</v>
      </c>
      <c r="J43" s="168">
        <v>278.61</v>
      </c>
      <c r="K43" s="168">
        <v>28.299999999999997</v>
      </c>
      <c r="L43" s="168">
        <v>1544.57</v>
      </c>
      <c r="M43" s="169">
        <f t="shared" si="0"/>
        <v>42503.960000000006</v>
      </c>
    </row>
    <row r="44" spans="1:13" ht="15">
      <c r="A44" s="135">
        <v>43</v>
      </c>
      <c r="B44" s="135" t="s">
        <v>61</v>
      </c>
      <c r="C44" s="168">
        <v>3493.36</v>
      </c>
      <c r="D44" s="168">
        <v>5004.58</v>
      </c>
      <c r="E44" s="168">
        <v>4368.32</v>
      </c>
      <c r="F44" s="168">
        <v>1037.6300000000001</v>
      </c>
      <c r="G44" s="168">
        <v>1565.79</v>
      </c>
      <c r="H44" s="168">
        <v>771.27</v>
      </c>
      <c r="I44" s="168">
        <v>1379.42</v>
      </c>
      <c r="J44" s="168">
        <v>139.59</v>
      </c>
      <c r="K44" s="168">
        <v>105.84</v>
      </c>
      <c r="L44" s="168">
        <v>697.43</v>
      </c>
      <c r="M44" s="169">
        <f t="shared" si="0"/>
        <v>18563.230000000003</v>
      </c>
    </row>
    <row r="45" spans="1:13" ht="15">
      <c r="A45" s="135">
        <v>44</v>
      </c>
      <c r="B45" s="135" t="s">
        <v>62</v>
      </c>
      <c r="C45" s="168">
        <v>1841</v>
      </c>
      <c r="D45" s="168">
        <v>2013.64</v>
      </c>
      <c r="E45" s="168">
        <v>1751.74</v>
      </c>
      <c r="F45" s="168">
        <v>437.01</v>
      </c>
      <c r="G45" s="168">
        <v>697.36</v>
      </c>
      <c r="H45" s="168">
        <v>577.73</v>
      </c>
      <c r="I45" s="168">
        <v>423.75</v>
      </c>
      <c r="J45" s="168">
        <v>49.430000000000007</v>
      </c>
      <c r="K45" s="168">
        <v>8.31</v>
      </c>
      <c r="L45" s="168">
        <v>209.26</v>
      </c>
      <c r="M45" s="169">
        <f t="shared" si="0"/>
        <v>8009.2300000000005</v>
      </c>
    </row>
    <row r="46" spans="1:13" ht="15">
      <c r="A46" s="135">
        <v>45</v>
      </c>
      <c r="B46" s="135" t="s">
        <v>63</v>
      </c>
      <c r="C46" s="168">
        <v>2788.29</v>
      </c>
      <c r="D46" s="168">
        <v>3645.54</v>
      </c>
      <c r="E46" s="168">
        <v>3060.77</v>
      </c>
      <c r="F46" s="168">
        <v>627.41000000000008</v>
      </c>
      <c r="G46" s="168">
        <v>721.90000000000009</v>
      </c>
      <c r="H46" s="168">
        <v>616.46</v>
      </c>
      <c r="I46" s="168">
        <v>51.860000000000014</v>
      </c>
      <c r="J46" s="168">
        <v>39.85</v>
      </c>
      <c r="K46" s="168">
        <v>21.330000000000005</v>
      </c>
      <c r="L46" s="168">
        <v>468.76</v>
      </c>
      <c r="M46" s="169">
        <f t="shared" si="0"/>
        <v>12042.17</v>
      </c>
    </row>
    <row r="47" spans="1:13" ht="15">
      <c r="A47" s="135">
        <v>46</v>
      </c>
      <c r="B47" s="135" t="s">
        <v>64</v>
      </c>
      <c r="C47" s="168">
        <v>7878.44</v>
      </c>
      <c r="D47" s="168">
        <v>8208.77</v>
      </c>
      <c r="E47" s="168">
        <v>5903.43</v>
      </c>
      <c r="F47" s="168">
        <v>1609.6799999999998</v>
      </c>
      <c r="G47" s="168">
        <v>2148.0300000000002</v>
      </c>
      <c r="H47" s="168">
        <v>1349.78</v>
      </c>
      <c r="I47" s="168">
        <v>511.55</v>
      </c>
      <c r="J47" s="168">
        <v>163.45999999999998</v>
      </c>
      <c r="K47" s="168">
        <v>80.84</v>
      </c>
      <c r="L47" s="168">
        <v>768.64</v>
      </c>
      <c r="M47" s="169">
        <f t="shared" si="0"/>
        <v>28622.619999999995</v>
      </c>
    </row>
    <row r="48" spans="1:13" ht="15">
      <c r="A48" s="135">
        <v>47</v>
      </c>
      <c r="B48" s="135" t="s">
        <v>65</v>
      </c>
      <c r="C48" s="168">
        <v>1382.5900000000001</v>
      </c>
      <c r="D48" s="168">
        <v>1778.1799999999998</v>
      </c>
      <c r="E48" s="168">
        <v>1724.8899999999999</v>
      </c>
      <c r="F48" s="168">
        <v>390.93</v>
      </c>
      <c r="G48" s="168">
        <v>652.11</v>
      </c>
      <c r="H48" s="168">
        <v>705.82</v>
      </c>
      <c r="I48" s="168">
        <v>495.68000000000006</v>
      </c>
      <c r="J48" s="168">
        <v>22.750000000000004</v>
      </c>
      <c r="K48" s="168">
        <v>7.71</v>
      </c>
      <c r="L48" s="168">
        <v>305.16999999999996</v>
      </c>
      <c r="M48" s="169">
        <f t="shared" si="0"/>
        <v>7465.83</v>
      </c>
    </row>
    <row r="49" spans="1:13" ht="15">
      <c r="A49" s="135">
        <v>48</v>
      </c>
      <c r="B49" s="135" t="s">
        <v>66</v>
      </c>
      <c r="C49" s="168">
        <v>37118.340000000004</v>
      </c>
      <c r="D49" s="168">
        <v>43778.19</v>
      </c>
      <c r="E49" s="168">
        <v>32840.74</v>
      </c>
      <c r="F49" s="168">
        <v>6515.38</v>
      </c>
      <c r="G49" s="168">
        <v>13595.560000000001</v>
      </c>
      <c r="H49" s="168">
        <v>9225.85</v>
      </c>
      <c r="I49" s="168">
        <v>20580.16</v>
      </c>
      <c r="J49" s="168">
        <v>1962.5900000000004</v>
      </c>
      <c r="K49" s="168">
        <v>540.09</v>
      </c>
      <c r="L49" s="168">
        <v>3889.8199999999997</v>
      </c>
      <c r="M49" s="169">
        <f t="shared" si="0"/>
        <v>170046.72</v>
      </c>
    </row>
    <row r="50" spans="1:13" ht="15">
      <c r="A50" s="135">
        <v>49</v>
      </c>
      <c r="B50" s="135" t="s">
        <v>67</v>
      </c>
      <c r="C50" s="168">
        <v>10761.140000000001</v>
      </c>
      <c r="D50" s="168">
        <v>15370.21</v>
      </c>
      <c r="E50" s="168">
        <v>11317.240000000002</v>
      </c>
      <c r="F50" s="168">
        <v>2194.83</v>
      </c>
      <c r="G50" s="168">
        <v>3168.5999999999995</v>
      </c>
      <c r="H50" s="168">
        <v>2087.0700000000002</v>
      </c>
      <c r="I50" s="168">
        <v>7239.8499999999995</v>
      </c>
      <c r="J50" s="168">
        <v>428.44</v>
      </c>
      <c r="K50" s="168">
        <v>97.76</v>
      </c>
      <c r="L50" s="168">
        <v>1210.42</v>
      </c>
      <c r="M50" s="169">
        <f t="shared" si="0"/>
        <v>53875.56</v>
      </c>
    </row>
    <row r="51" spans="1:13" ht="15">
      <c r="A51" s="135">
        <v>50</v>
      </c>
      <c r="B51" s="135" t="s">
        <v>68</v>
      </c>
      <c r="C51" s="168">
        <v>35685.81</v>
      </c>
      <c r="D51" s="168">
        <v>47722.64</v>
      </c>
      <c r="E51" s="168">
        <v>39775.93</v>
      </c>
      <c r="F51" s="168">
        <v>11421.54</v>
      </c>
      <c r="G51" s="168">
        <v>15904.17</v>
      </c>
      <c r="H51" s="168">
        <v>7070.76</v>
      </c>
      <c r="I51" s="168">
        <v>14955.01</v>
      </c>
      <c r="J51" s="168">
        <v>1063.3799999999999</v>
      </c>
      <c r="K51" s="168">
        <v>351.79</v>
      </c>
      <c r="L51" s="168">
        <v>5269.66</v>
      </c>
      <c r="M51" s="169">
        <f t="shared" si="0"/>
        <v>179220.69000000006</v>
      </c>
    </row>
    <row r="52" spans="1:13" ht="15">
      <c r="A52" s="135">
        <v>51</v>
      </c>
      <c r="B52" s="135" t="s">
        <v>69</v>
      </c>
      <c r="C52" s="168">
        <v>18112.3</v>
      </c>
      <c r="D52" s="168">
        <v>20226.64</v>
      </c>
      <c r="E52" s="168">
        <v>13894.599999999999</v>
      </c>
      <c r="F52" s="168">
        <v>3390.9500000000003</v>
      </c>
      <c r="G52" s="168">
        <v>6032.3</v>
      </c>
      <c r="H52" s="168">
        <v>4260.4000000000005</v>
      </c>
      <c r="I52" s="168">
        <v>2192.67</v>
      </c>
      <c r="J52" s="168">
        <v>646.44999999999993</v>
      </c>
      <c r="K52" s="168">
        <v>275.94</v>
      </c>
      <c r="L52" s="168">
        <v>1676.12</v>
      </c>
      <c r="M52" s="169">
        <f t="shared" si="0"/>
        <v>70708.37</v>
      </c>
    </row>
    <row r="53" spans="1:13" ht="15">
      <c r="A53" s="135">
        <v>52</v>
      </c>
      <c r="B53" s="135" t="s">
        <v>70</v>
      </c>
      <c r="C53" s="168">
        <v>23566.55</v>
      </c>
      <c r="D53" s="168">
        <v>27958.2</v>
      </c>
      <c r="E53" s="168">
        <v>22828.7</v>
      </c>
      <c r="F53" s="168">
        <v>5925.4800000000005</v>
      </c>
      <c r="G53" s="168">
        <v>9444.67</v>
      </c>
      <c r="H53" s="168">
        <v>3680.5299999999997</v>
      </c>
      <c r="I53" s="168">
        <v>3382.2200000000007</v>
      </c>
      <c r="J53" s="168">
        <v>866.12999999999988</v>
      </c>
      <c r="K53" s="168">
        <v>214.68</v>
      </c>
      <c r="L53" s="168">
        <v>3028.94</v>
      </c>
      <c r="M53" s="169">
        <f t="shared" si="0"/>
        <v>100896.09999999999</v>
      </c>
    </row>
    <row r="54" spans="1:13" ht="15">
      <c r="A54" s="135">
        <v>53</v>
      </c>
      <c r="B54" s="135" t="s">
        <v>71</v>
      </c>
      <c r="C54" s="168">
        <v>24315.5</v>
      </c>
      <c r="D54" s="168">
        <v>28175.91</v>
      </c>
      <c r="E54" s="168">
        <v>17519</v>
      </c>
      <c r="F54" s="168">
        <v>3411.83</v>
      </c>
      <c r="G54" s="168">
        <v>6352.7000000000007</v>
      </c>
      <c r="H54" s="168">
        <v>5081.7800000000007</v>
      </c>
      <c r="I54" s="168">
        <v>7250.4800000000005</v>
      </c>
      <c r="J54" s="168">
        <v>293.20999999999998</v>
      </c>
      <c r="K54" s="168">
        <v>243.12999999999997</v>
      </c>
      <c r="L54" s="168">
        <v>3017.78</v>
      </c>
      <c r="M54" s="169">
        <f t="shared" si="0"/>
        <v>95661.32</v>
      </c>
    </row>
    <row r="55" spans="1:13" ht="15">
      <c r="A55" s="135">
        <v>54</v>
      </c>
      <c r="B55" s="135" t="s">
        <v>72</v>
      </c>
      <c r="C55" s="168">
        <v>3085.5599999999995</v>
      </c>
      <c r="D55" s="168">
        <v>3244.2</v>
      </c>
      <c r="E55" s="168">
        <v>1980.99</v>
      </c>
      <c r="F55" s="168">
        <v>789.46999999999991</v>
      </c>
      <c r="G55" s="168">
        <v>997.12999999999988</v>
      </c>
      <c r="H55" s="168">
        <v>680.4</v>
      </c>
      <c r="I55" s="168">
        <v>459.49</v>
      </c>
      <c r="J55" s="168">
        <v>57.09</v>
      </c>
      <c r="K55" s="168">
        <v>8.5</v>
      </c>
      <c r="L55" s="168">
        <v>364.37</v>
      </c>
      <c r="M55" s="169">
        <f t="shared" si="0"/>
        <v>11667.199999999999</v>
      </c>
    </row>
    <row r="56" spans="1:13" ht="15">
      <c r="A56" s="135">
        <v>55</v>
      </c>
      <c r="B56" s="135" t="s">
        <v>73</v>
      </c>
      <c r="C56" s="168">
        <v>7924.32</v>
      </c>
      <c r="D56" s="168">
        <v>9418.5300000000007</v>
      </c>
      <c r="E56" s="168">
        <v>8153.99</v>
      </c>
      <c r="F56" s="168">
        <v>1672.1200000000001</v>
      </c>
      <c r="G56" s="168">
        <v>2825.7200000000003</v>
      </c>
      <c r="H56" s="168">
        <v>1218.1300000000001</v>
      </c>
      <c r="I56" s="168">
        <v>123.37000000000002</v>
      </c>
      <c r="J56" s="168">
        <v>235.42999999999998</v>
      </c>
      <c r="K56" s="168">
        <v>48.370000000000012</v>
      </c>
      <c r="L56" s="168">
        <v>617.26</v>
      </c>
      <c r="M56" s="169">
        <f t="shared" si="0"/>
        <v>32237.239999999994</v>
      </c>
    </row>
    <row r="57" spans="1:13" ht="15">
      <c r="A57" s="135">
        <v>56</v>
      </c>
      <c r="B57" s="135" t="s">
        <v>74</v>
      </c>
      <c r="C57" s="168">
        <v>10740.5</v>
      </c>
      <c r="D57" s="168">
        <v>12215.810000000001</v>
      </c>
      <c r="E57" s="168">
        <v>7750.2000000000007</v>
      </c>
      <c r="F57" s="168">
        <v>1737.84</v>
      </c>
      <c r="G57" s="168">
        <v>2454.14</v>
      </c>
      <c r="H57" s="168">
        <v>1394.1699999999998</v>
      </c>
      <c r="I57" s="168">
        <v>2522.9500000000007</v>
      </c>
      <c r="J57" s="168">
        <v>102.86999999999999</v>
      </c>
      <c r="K57" s="168">
        <v>18.790000000000003</v>
      </c>
      <c r="L57" s="168">
        <v>1071.4000000000001</v>
      </c>
      <c r="M57" s="169">
        <f t="shared" si="0"/>
        <v>40008.670000000006</v>
      </c>
    </row>
    <row r="58" spans="1:13" ht="15">
      <c r="A58" s="135">
        <v>57</v>
      </c>
      <c r="B58" s="135" t="s">
        <v>75</v>
      </c>
      <c r="C58" s="168">
        <v>6139.3</v>
      </c>
      <c r="D58" s="168">
        <v>7660.17</v>
      </c>
      <c r="E58" s="168">
        <v>6400.0499999999993</v>
      </c>
      <c r="F58" s="168">
        <v>1556.2400000000002</v>
      </c>
      <c r="G58" s="168">
        <v>1867.7700000000002</v>
      </c>
      <c r="H58" s="168">
        <v>849.19999999999993</v>
      </c>
      <c r="I58" s="168">
        <v>109.36000000000001</v>
      </c>
      <c r="J58" s="168">
        <v>110.52000000000001</v>
      </c>
      <c r="K58" s="168">
        <v>48.79</v>
      </c>
      <c r="L58" s="168">
        <v>717.37</v>
      </c>
      <c r="M58" s="169">
        <f t="shared" si="0"/>
        <v>25458.770000000004</v>
      </c>
    </row>
    <row r="59" spans="1:13" ht="15">
      <c r="A59" s="135">
        <v>58</v>
      </c>
      <c r="B59" s="135" t="s">
        <v>76</v>
      </c>
      <c r="C59" s="168">
        <v>9565.3700000000008</v>
      </c>
      <c r="D59" s="168">
        <v>10654.11</v>
      </c>
      <c r="E59" s="168">
        <v>8626.66</v>
      </c>
      <c r="F59" s="168">
        <v>2438.31</v>
      </c>
      <c r="G59" s="168">
        <v>4798.01</v>
      </c>
      <c r="H59" s="168">
        <v>2701.79</v>
      </c>
      <c r="I59" s="168">
        <v>1901.1499999999999</v>
      </c>
      <c r="J59" s="168">
        <v>427.53</v>
      </c>
      <c r="K59" s="168">
        <v>93.3</v>
      </c>
      <c r="L59" s="168">
        <v>1090.97</v>
      </c>
      <c r="M59" s="169">
        <f t="shared" si="0"/>
        <v>42297.200000000012</v>
      </c>
    </row>
    <row r="60" spans="1:13" ht="15">
      <c r="A60" s="135">
        <v>59</v>
      </c>
      <c r="B60" s="135" t="s">
        <v>77</v>
      </c>
      <c r="C60" s="168">
        <v>14586.840000000002</v>
      </c>
      <c r="D60" s="168">
        <v>18193.230000000003</v>
      </c>
      <c r="E60" s="168">
        <v>14685.119999999999</v>
      </c>
      <c r="F60" s="168">
        <v>3123.71</v>
      </c>
      <c r="G60" s="168">
        <v>5308.93</v>
      </c>
      <c r="H60" s="168">
        <v>3405.3100000000004</v>
      </c>
      <c r="I60" s="168">
        <v>1809.43</v>
      </c>
      <c r="J60" s="168">
        <v>341.42</v>
      </c>
      <c r="K60" s="168">
        <v>48.040000000000006</v>
      </c>
      <c r="L60" s="168">
        <v>1839.3500000000001</v>
      </c>
      <c r="M60" s="169">
        <f t="shared" si="0"/>
        <v>63341.38</v>
      </c>
    </row>
    <row r="61" spans="1:13" ht="15">
      <c r="A61" s="135">
        <v>60</v>
      </c>
      <c r="B61" s="135" t="s">
        <v>78</v>
      </c>
      <c r="C61" s="168">
        <v>1584.8700000000001</v>
      </c>
      <c r="D61" s="168">
        <v>2692.63</v>
      </c>
      <c r="E61" s="168">
        <v>1321.87</v>
      </c>
      <c r="F61" s="168">
        <v>351.76</v>
      </c>
      <c r="G61" s="168">
        <v>562.66</v>
      </c>
      <c r="H61" s="168">
        <v>345.12</v>
      </c>
      <c r="I61" s="168">
        <v>180.22</v>
      </c>
      <c r="J61" s="168">
        <v>26.380000000000006</v>
      </c>
      <c r="K61" s="168">
        <v>6.35</v>
      </c>
      <c r="L61" s="168">
        <v>331.11</v>
      </c>
      <c r="M61" s="169">
        <f t="shared" si="0"/>
        <v>7402.97</v>
      </c>
    </row>
    <row r="62" spans="1:13" ht="15">
      <c r="A62" s="135">
        <v>61</v>
      </c>
      <c r="B62" s="135" t="s">
        <v>79</v>
      </c>
      <c r="C62" s="168">
        <v>2916.66</v>
      </c>
      <c r="D62" s="168">
        <v>2226.66</v>
      </c>
      <c r="E62" s="168">
        <v>968.3599999999999</v>
      </c>
      <c r="F62" s="168">
        <v>585.29</v>
      </c>
      <c r="G62" s="168">
        <v>412.16999999999996</v>
      </c>
      <c r="H62" s="168">
        <v>164.60000000000002</v>
      </c>
      <c r="I62" s="168">
        <v>230.42</v>
      </c>
      <c r="J62" s="168">
        <v>11.640000000000002</v>
      </c>
      <c r="K62" s="168">
        <v>0.3</v>
      </c>
      <c r="L62" s="168">
        <v>185.89</v>
      </c>
      <c r="M62" s="169">
        <f t="shared" si="0"/>
        <v>7701.9900000000007</v>
      </c>
    </row>
    <row r="63" spans="1:13" ht="15">
      <c r="A63" s="135">
        <v>62</v>
      </c>
      <c r="B63" s="135" t="s">
        <v>80</v>
      </c>
      <c r="C63" s="168">
        <v>810.13000000000011</v>
      </c>
      <c r="D63" s="168">
        <v>892.48</v>
      </c>
      <c r="E63" s="168">
        <v>713.22</v>
      </c>
      <c r="F63" s="168">
        <v>227.78</v>
      </c>
      <c r="G63" s="168">
        <v>181.81</v>
      </c>
      <c r="H63" s="168">
        <v>148.66</v>
      </c>
      <c r="I63" s="168">
        <v>0</v>
      </c>
      <c r="J63" s="168">
        <v>16.46</v>
      </c>
      <c r="K63" s="168">
        <v>3.05</v>
      </c>
      <c r="L63" s="168">
        <v>28.65</v>
      </c>
      <c r="M63" s="169">
        <f t="shared" si="0"/>
        <v>3022.2400000000002</v>
      </c>
    </row>
    <row r="64" spans="1:13" ht="15">
      <c r="A64" s="135">
        <v>63</v>
      </c>
      <c r="B64" s="135" t="s">
        <v>81</v>
      </c>
      <c r="C64" s="168">
        <v>699.04</v>
      </c>
      <c r="D64" s="168">
        <v>654.45000000000005</v>
      </c>
      <c r="E64" s="168">
        <v>415.87</v>
      </c>
      <c r="F64" s="168">
        <v>157.95999999999998</v>
      </c>
      <c r="G64" s="168">
        <v>176.85</v>
      </c>
      <c r="H64" s="168">
        <v>113.58999999999999</v>
      </c>
      <c r="I64" s="168">
        <v>0</v>
      </c>
      <c r="J64" s="168">
        <v>13.909999999999998</v>
      </c>
      <c r="K64" s="168">
        <v>0.6</v>
      </c>
      <c r="L64" s="168">
        <v>101.49999999999999</v>
      </c>
      <c r="M64" s="169">
        <f t="shared" si="0"/>
        <v>2333.77</v>
      </c>
    </row>
    <row r="65" spans="1:13" ht="15">
      <c r="A65" s="135">
        <v>64</v>
      </c>
      <c r="B65" s="135" t="s">
        <v>82</v>
      </c>
      <c r="C65" s="168">
        <v>15011.17</v>
      </c>
      <c r="D65" s="168">
        <v>17594.13</v>
      </c>
      <c r="E65" s="168">
        <v>12636.41</v>
      </c>
      <c r="F65" s="168">
        <v>3228.67</v>
      </c>
      <c r="G65" s="168">
        <v>5168.84</v>
      </c>
      <c r="H65" s="168">
        <v>3563.54</v>
      </c>
      <c r="I65" s="168">
        <v>2289.4299999999994</v>
      </c>
      <c r="J65" s="168">
        <v>536.71</v>
      </c>
      <c r="K65" s="168">
        <v>134.83999999999997</v>
      </c>
      <c r="L65" s="168">
        <v>1776.3899999999999</v>
      </c>
      <c r="M65" s="169">
        <f t="shared" si="0"/>
        <v>61940.13</v>
      </c>
    </row>
    <row r="66" spans="1:13" ht="15">
      <c r="A66" s="135">
        <v>65</v>
      </c>
      <c r="B66" s="135" t="s">
        <v>83</v>
      </c>
      <c r="C66" s="168">
        <v>1143.5900000000001</v>
      </c>
      <c r="D66" s="168">
        <v>1311.43</v>
      </c>
      <c r="E66" s="168">
        <v>809.27</v>
      </c>
      <c r="F66" s="168">
        <v>631.34</v>
      </c>
      <c r="G66" s="168">
        <v>288.56</v>
      </c>
      <c r="H66" s="168">
        <v>222.42000000000002</v>
      </c>
      <c r="I66" s="168">
        <v>4.9800000000000004</v>
      </c>
      <c r="J66" s="168">
        <v>18.97</v>
      </c>
      <c r="K66" s="168">
        <v>14.09</v>
      </c>
      <c r="L66" s="168">
        <v>140.30000000000001</v>
      </c>
      <c r="M66" s="169">
        <f t="shared" si="0"/>
        <v>4584.9500000000007</v>
      </c>
    </row>
    <row r="67" spans="1:13" ht="15">
      <c r="A67" s="135">
        <v>66</v>
      </c>
      <c r="B67" s="135" t="s">
        <v>84</v>
      </c>
      <c r="C67" s="168">
        <v>2492.4300000000003</v>
      </c>
      <c r="D67" s="168">
        <v>2520.8000000000002</v>
      </c>
      <c r="E67" s="168">
        <v>1406.19</v>
      </c>
      <c r="F67" s="168">
        <v>326.61999999999995</v>
      </c>
      <c r="G67" s="168">
        <v>445.08</v>
      </c>
      <c r="H67" s="168">
        <v>333.45000000000005</v>
      </c>
      <c r="I67" s="168">
        <v>160.42000000000004</v>
      </c>
      <c r="J67" s="168">
        <v>7.02</v>
      </c>
      <c r="K67" s="168">
        <v>4.78</v>
      </c>
      <c r="L67" s="168">
        <v>225.48</v>
      </c>
      <c r="M67" s="169">
        <f t="shared" ref="M67:M77" si="1">SUM(C67:L67)</f>
        <v>7922.2699999999995</v>
      </c>
    </row>
    <row r="68" spans="1:13" ht="15">
      <c r="A68" s="135">
        <v>67</v>
      </c>
      <c r="B68" s="135" t="s">
        <v>85</v>
      </c>
      <c r="C68" s="168">
        <v>953.15999999999985</v>
      </c>
      <c r="D68" s="168">
        <v>1101.1500000000001</v>
      </c>
      <c r="E68" s="168">
        <v>961.23</v>
      </c>
      <c r="F68" s="168">
        <v>237.7</v>
      </c>
      <c r="G68" s="168">
        <v>275.97000000000003</v>
      </c>
      <c r="H68" s="168">
        <v>189.91000000000003</v>
      </c>
      <c r="I68" s="168">
        <v>21.19</v>
      </c>
      <c r="J68" s="168">
        <v>16.57</v>
      </c>
      <c r="K68" s="168">
        <v>9.56</v>
      </c>
      <c r="L68" s="168">
        <v>95.57</v>
      </c>
      <c r="M68" s="169">
        <f t="shared" si="1"/>
        <v>3862.01</v>
      </c>
    </row>
    <row r="69" spans="1:13" ht="15">
      <c r="A69" s="135">
        <v>68</v>
      </c>
      <c r="B69" s="135" t="s">
        <v>202</v>
      </c>
      <c r="C69" s="168">
        <v>0</v>
      </c>
      <c r="D69" s="168">
        <v>54</v>
      </c>
      <c r="E69" s="168">
        <v>173.26</v>
      </c>
      <c r="F69" s="168">
        <v>0</v>
      </c>
      <c r="G69" s="168">
        <v>31.12</v>
      </c>
      <c r="H69" s="168">
        <v>140.47</v>
      </c>
      <c r="I69" s="168">
        <v>0</v>
      </c>
      <c r="J69" s="168">
        <v>0</v>
      </c>
      <c r="K69" s="168">
        <v>0</v>
      </c>
      <c r="L69" s="168">
        <v>52.51</v>
      </c>
      <c r="M69" s="169">
        <f t="shared" si="1"/>
        <v>451.36</v>
      </c>
    </row>
    <row r="70" spans="1:13" ht="15">
      <c r="A70" s="135">
        <v>69</v>
      </c>
      <c r="B70" s="135" t="s">
        <v>203</v>
      </c>
      <c r="C70" s="168">
        <v>176.37</v>
      </c>
      <c r="D70" s="168">
        <v>192.46</v>
      </c>
      <c r="E70" s="168">
        <v>141.01</v>
      </c>
      <c r="F70" s="168">
        <v>2.08</v>
      </c>
      <c r="G70" s="168">
        <v>3</v>
      </c>
      <c r="H70" s="168">
        <v>0</v>
      </c>
      <c r="I70" s="168">
        <v>0</v>
      </c>
      <c r="J70" s="168">
        <v>0</v>
      </c>
      <c r="K70" s="168">
        <v>0</v>
      </c>
      <c r="L70" s="168">
        <v>3.71</v>
      </c>
      <c r="M70" s="169">
        <f t="shared" si="1"/>
        <v>518.63000000000011</v>
      </c>
    </row>
    <row r="71" spans="1:13" ht="15">
      <c r="A71" s="135">
        <v>70</v>
      </c>
      <c r="B71" s="135" t="s">
        <v>204</v>
      </c>
      <c r="C71" s="168">
        <v>185.76</v>
      </c>
      <c r="D71" s="168">
        <v>298.35000000000002</v>
      </c>
      <c r="E71" s="168">
        <v>85.36999999999999</v>
      </c>
      <c r="F71" s="168">
        <v>32.090000000000003</v>
      </c>
      <c r="G71" s="168">
        <v>27.440000000000005</v>
      </c>
      <c r="H71" s="168">
        <v>1.7999999999999998</v>
      </c>
      <c r="I71" s="168">
        <v>2.75</v>
      </c>
      <c r="J71" s="168">
        <v>0</v>
      </c>
      <c r="K71" s="168">
        <v>0</v>
      </c>
      <c r="L71" s="168">
        <v>0</v>
      </c>
      <c r="M71" s="169">
        <f t="shared" si="1"/>
        <v>633.56000000000006</v>
      </c>
    </row>
    <row r="72" spans="1:13" ht="15">
      <c r="A72" s="135">
        <v>71</v>
      </c>
      <c r="B72" s="135" t="s">
        <v>205</v>
      </c>
      <c r="C72" s="168">
        <v>496.73</v>
      </c>
      <c r="D72" s="168">
        <v>778.66</v>
      </c>
      <c r="E72" s="168">
        <v>0</v>
      </c>
      <c r="F72" s="168">
        <v>53.83</v>
      </c>
      <c r="G72" s="168">
        <v>76.27000000000001</v>
      </c>
      <c r="H72" s="168">
        <v>0</v>
      </c>
      <c r="I72" s="168">
        <v>28.979999999999997</v>
      </c>
      <c r="J72" s="168">
        <v>18.059999999999999</v>
      </c>
      <c r="K72" s="168">
        <v>3.0300000000000002</v>
      </c>
      <c r="L72" s="168">
        <v>0</v>
      </c>
      <c r="M72" s="169">
        <f t="shared" si="1"/>
        <v>1455.5599999999997</v>
      </c>
    </row>
    <row r="73" spans="1:13" ht="15">
      <c r="A73" s="135">
        <v>72</v>
      </c>
      <c r="B73" s="135" t="s">
        <v>210</v>
      </c>
      <c r="C73" s="168">
        <v>343.11</v>
      </c>
      <c r="D73" s="168">
        <v>197.14</v>
      </c>
      <c r="E73" s="168">
        <v>0</v>
      </c>
      <c r="F73" s="168">
        <v>64.02</v>
      </c>
      <c r="G73" s="168">
        <v>33.659999999999997</v>
      </c>
      <c r="H73" s="168">
        <v>0</v>
      </c>
      <c r="I73" s="168">
        <v>10.59</v>
      </c>
      <c r="J73" s="168">
        <v>9.3800000000000008</v>
      </c>
      <c r="K73" s="168">
        <v>0</v>
      </c>
      <c r="L73" s="168">
        <v>0</v>
      </c>
      <c r="M73" s="169">
        <f t="shared" si="1"/>
        <v>657.9</v>
      </c>
    </row>
    <row r="74" spans="1:13" ht="15">
      <c r="A74" s="135">
        <v>73</v>
      </c>
      <c r="B74" s="135" t="s">
        <v>86</v>
      </c>
      <c r="C74" s="168">
        <v>325.93</v>
      </c>
      <c r="D74" s="168">
        <v>568.6</v>
      </c>
      <c r="E74" s="168">
        <v>504.21999999999997</v>
      </c>
      <c r="F74" s="168">
        <v>41.97</v>
      </c>
      <c r="G74" s="168">
        <v>106.08</v>
      </c>
      <c r="H74" s="168">
        <v>81.37</v>
      </c>
      <c r="I74" s="168">
        <v>4.22</v>
      </c>
      <c r="J74" s="168">
        <v>0</v>
      </c>
      <c r="K74" s="168">
        <v>0</v>
      </c>
      <c r="L74" s="168">
        <v>72.31</v>
      </c>
      <c r="M74" s="169">
        <f>SUM(C74:L74)</f>
        <v>1704.7</v>
      </c>
    </row>
    <row r="75" spans="1:13" ht="15">
      <c r="A75" s="135">
        <v>74</v>
      </c>
      <c r="B75" s="135" t="s">
        <v>207</v>
      </c>
      <c r="C75" s="168">
        <v>207.57999999999998</v>
      </c>
      <c r="D75" s="168">
        <v>320.40999999999997</v>
      </c>
      <c r="E75" s="168">
        <v>402.62</v>
      </c>
      <c r="F75" s="168">
        <v>9.02</v>
      </c>
      <c r="G75" s="168">
        <v>138.36000000000001</v>
      </c>
      <c r="H75" s="168">
        <v>53.269999999999996</v>
      </c>
      <c r="I75" s="168">
        <v>0</v>
      </c>
      <c r="J75" s="168">
        <v>0</v>
      </c>
      <c r="K75" s="168">
        <v>0</v>
      </c>
      <c r="L75" s="168">
        <v>0</v>
      </c>
      <c r="M75" s="169">
        <f>SUM(C75:L75)</f>
        <v>1131.26</v>
      </c>
    </row>
    <row r="76" spans="1:13" ht="15">
      <c r="A76" s="135">
        <v>75</v>
      </c>
      <c r="B76" s="135" t="s">
        <v>208</v>
      </c>
      <c r="C76" s="168">
        <v>0</v>
      </c>
      <c r="D76" s="168">
        <v>5778.83</v>
      </c>
      <c r="E76" s="168">
        <v>29403.140000000003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9">
        <f>SUM(C76:L76)</f>
        <v>35181.97</v>
      </c>
    </row>
    <row r="77" spans="1:13" ht="15">
      <c r="A77" s="170">
        <v>99</v>
      </c>
      <c r="B77" s="170" t="s">
        <v>216</v>
      </c>
      <c r="C77" s="169">
        <f t="shared" ref="C77:L77" si="2">SUM(C1:C76)</f>
        <v>613022.30000000028</v>
      </c>
      <c r="D77" s="169">
        <f t="shared" si="2"/>
        <v>750543.77000000014</v>
      </c>
      <c r="E77" s="169">
        <f t="shared" si="2"/>
        <v>568004.23999999987</v>
      </c>
      <c r="F77" s="169">
        <f t="shared" si="2"/>
        <v>144697.53999999995</v>
      </c>
      <c r="G77" s="169">
        <f t="shared" si="2"/>
        <v>219908.08</v>
      </c>
      <c r="H77" s="169">
        <f t="shared" si="2"/>
        <v>132658.28000000003</v>
      </c>
      <c r="I77" s="169">
        <f t="shared" si="2"/>
        <v>172192.96000000008</v>
      </c>
      <c r="J77" s="169">
        <f t="shared" si="2"/>
        <v>19152.560000000001</v>
      </c>
      <c r="K77" s="169">
        <f t="shared" si="2"/>
        <v>5759.0600000000022</v>
      </c>
      <c r="L77" s="169">
        <f t="shared" si="2"/>
        <v>72675.98000000001</v>
      </c>
      <c r="M77" s="171">
        <f t="shared" si="1"/>
        <v>2698614.77</v>
      </c>
    </row>
  </sheetData>
  <pageMargins left="0.75" right="0.75" top="0.75" bottom="0.5" header="0.5" footer="0.5"/>
  <pageSetup scale="67" orientation="portrait" r:id="rId1"/>
  <headerFooter alignWithMargins="0">
    <oddFooter>&amp;R&amp;Z&amp;F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B1:HP223"/>
  <sheetViews>
    <sheetView zoomScale="72" zoomScaleNormal="80" zoomScaleSheetLayoutView="80" workbookViewId="0">
      <selection activeCell="A19" sqref="A19"/>
    </sheetView>
  </sheetViews>
  <sheetFormatPr defaultColWidth="9.83203125" defaultRowHeight="14.25"/>
  <cols>
    <col min="1" max="1" width="9.83203125" style="4"/>
    <col min="2" max="2" width="26.5" style="4" bestFit="1" customWidth="1"/>
    <col min="3" max="4" width="18.83203125" style="4" customWidth="1"/>
    <col min="5" max="5" width="2.83203125" style="4" bestFit="1" customWidth="1"/>
    <col min="6" max="6" width="18.83203125" style="4" customWidth="1"/>
    <col min="7" max="7" width="1.5" style="4" customWidth="1"/>
    <col min="8" max="8" width="18.83203125" style="4" customWidth="1"/>
    <col min="9" max="9" width="22.33203125" style="4" customWidth="1"/>
    <col min="10" max="10" width="21.5" style="4" customWidth="1"/>
    <col min="11" max="11" width="20.6640625" style="4" bestFit="1" customWidth="1"/>
    <col min="12" max="12" width="18.83203125" style="4" customWidth="1"/>
    <col min="13" max="13" width="2.83203125" style="4" bestFit="1" customWidth="1"/>
    <col min="14" max="14" width="16.5" style="4" bestFit="1" customWidth="1"/>
    <col min="15" max="15" width="17" style="4" bestFit="1" customWidth="1"/>
    <col min="16" max="16" width="9.83203125" style="4"/>
    <col min="17" max="17" width="21.6640625" style="4" bestFit="1" customWidth="1"/>
    <col min="18" max="18" width="1" style="4" customWidth="1"/>
    <col min="19" max="19" width="14" style="4" bestFit="1" customWidth="1"/>
    <col min="20" max="20" width="9.83203125" style="4"/>
    <col min="21" max="21" width="14.5" style="4" bestFit="1" customWidth="1"/>
    <col min="22" max="22" width="9.83203125" style="4"/>
    <col min="23" max="23" width="14.5" style="4" bestFit="1" customWidth="1"/>
    <col min="24" max="24" width="11.6640625" style="4" bestFit="1" customWidth="1"/>
    <col min="25" max="16384" width="9.83203125" style="4"/>
  </cols>
  <sheetData>
    <row r="1" spans="2:224">
      <c r="M1" s="12"/>
      <c r="N1" s="12"/>
    </row>
    <row r="2" spans="2:224">
      <c r="L2" s="11"/>
    </row>
    <row r="3" spans="2:224">
      <c r="B3" s="178" t="s">
        <v>318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2:224">
      <c r="B4" s="5" t="s">
        <v>319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224">
      <c r="B5" s="5" t="s">
        <v>214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224">
      <c r="B6" s="177">
        <f>Cover!A12</f>
        <v>40158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224">
      <c r="B7" s="12"/>
      <c r="C7" s="5"/>
      <c r="D7" s="5"/>
      <c r="E7" s="5"/>
      <c r="F7" s="5"/>
      <c r="G7" s="5"/>
      <c r="H7" s="5"/>
      <c r="I7" s="5"/>
      <c r="J7" s="5"/>
      <c r="K7" s="5"/>
    </row>
    <row r="8" spans="2:224">
      <c r="B8" s="12"/>
      <c r="C8" s="106" t="s">
        <v>294</v>
      </c>
      <c r="D8" s="106" t="s">
        <v>306</v>
      </c>
      <c r="E8" s="106"/>
      <c r="F8" s="106" t="s">
        <v>307</v>
      </c>
      <c r="G8" s="107"/>
      <c r="H8" s="108" t="s">
        <v>308</v>
      </c>
      <c r="I8" s="108"/>
      <c r="J8" s="108"/>
      <c r="K8" s="109" t="s">
        <v>309</v>
      </c>
      <c r="L8" s="109" t="s">
        <v>310</v>
      </c>
      <c r="M8" s="6"/>
      <c r="N8" s="6"/>
      <c r="O8" s="6"/>
    </row>
    <row r="9" spans="2:224">
      <c r="G9" s="15"/>
      <c r="H9" s="15"/>
      <c r="I9" s="15"/>
      <c r="J9" s="15"/>
      <c r="K9" s="172" t="s">
        <v>303</v>
      </c>
      <c r="L9" s="15"/>
      <c r="M9" s="15"/>
      <c r="N9" s="59" t="s">
        <v>297</v>
      </c>
      <c r="O9" s="59" t="s">
        <v>297</v>
      </c>
    </row>
    <row r="10" spans="2:224">
      <c r="C10" s="15"/>
      <c r="D10" s="29"/>
      <c r="E10" s="15"/>
      <c r="G10" s="15"/>
      <c r="H10" s="15"/>
      <c r="I10" s="59" t="s">
        <v>297</v>
      </c>
      <c r="J10" s="59" t="s">
        <v>298</v>
      </c>
      <c r="K10" s="30" t="s">
        <v>176</v>
      </c>
      <c r="L10" s="110" t="s">
        <v>303</v>
      </c>
      <c r="M10" s="15"/>
      <c r="N10" s="15" t="s">
        <v>179</v>
      </c>
      <c r="O10" s="110" t="s">
        <v>305</v>
      </c>
    </row>
    <row r="11" spans="2:224">
      <c r="C11" s="110" t="s">
        <v>211</v>
      </c>
      <c r="D11" s="110" t="s">
        <v>212</v>
      </c>
      <c r="E11" s="15"/>
      <c r="F11" s="110" t="s">
        <v>213</v>
      </c>
      <c r="G11" s="15"/>
      <c r="H11" s="110" t="s">
        <v>213</v>
      </c>
      <c r="I11" s="31" t="s">
        <v>301</v>
      </c>
      <c r="J11" s="31" t="s">
        <v>302</v>
      </c>
      <c r="K11" s="30" t="s">
        <v>177</v>
      </c>
      <c r="L11" s="15" t="s">
        <v>184</v>
      </c>
      <c r="M11" s="31"/>
      <c r="N11" s="110" t="s">
        <v>304</v>
      </c>
      <c r="O11" s="110" t="s">
        <v>304</v>
      </c>
    </row>
    <row r="12" spans="2:224">
      <c r="C12" s="15" t="s">
        <v>14</v>
      </c>
      <c r="D12" s="15" t="s">
        <v>14</v>
      </c>
      <c r="E12" s="15"/>
      <c r="F12" s="31" t="s">
        <v>185</v>
      </c>
      <c r="G12" s="15"/>
      <c r="H12" s="32" t="s">
        <v>178</v>
      </c>
      <c r="I12" s="15" t="s">
        <v>18</v>
      </c>
      <c r="J12" s="55" t="s">
        <v>181</v>
      </c>
      <c r="K12" s="32">
        <v>39974</v>
      </c>
      <c r="L12" s="32">
        <v>40158</v>
      </c>
      <c r="M12" s="15"/>
      <c r="N12" s="15" t="s">
        <v>183</v>
      </c>
      <c r="O12" s="15" t="s">
        <v>182</v>
      </c>
    </row>
    <row r="13" spans="2:224">
      <c r="C13" s="40">
        <v>1</v>
      </c>
      <c r="D13" s="41">
        <v>2</v>
      </c>
      <c r="E13" s="15"/>
      <c r="F13" s="40">
        <v>3</v>
      </c>
      <c r="G13" s="15"/>
      <c r="H13" s="40">
        <v>4</v>
      </c>
      <c r="I13" s="40">
        <v>5</v>
      </c>
      <c r="J13" s="40">
        <v>6</v>
      </c>
      <c r="K13" s="40">
        <v>7</v>
      </c>
      <c r="L13" s="40">
        <v>8</v>
      </c>
      <c r="M13" s="15"/>
      <c r="N13" s="40">
        <v>9</v>
      </c>
      <c r="O13" s="40">
        <v>10</v>
      </c>
    </row>
    <row r="14" spans="2:224">
      <c r="D14" s="6"/>
      <c r="F14" s="6"/>
      <c r="G14" s="6"/>
      <c r="I14" s="6"/>
      <c r="J14" s="6"/>
      <c r="K14" s="27"/>
      <c r="M14" s="6"/>
      <c r="N14" s="6"/>
    </row>
    <row r="15" spans="2:224">
      <c r="B15" s="12" t="s">
        <v>13</v>
      </c>
      <c r="D15" s="6"/>
      <c r="I15" s="6"/>
      <c r="J15" s="6"/>
      <c r="K15" s="27"/>
      <c r="M15" s="6"/>
      <c r="N15" s="6"/>
      <c r="Q15" s="12"/>
      <c r="U15" s="79"/>
      <c r="W15" s="6"/>
    </row>
    <row r="16" spans="2:224">
      <c r="B16" s="12" t="s">
        <v>1</v>
      </c>
      <c r="C16" s="101">
        <f ca="1">INDIRECT(ADDRESS(S16,Q16,1,,$C$8))</f>
        <v>603566.30000000016</v>
      </c>
      <c r="D16" s="42">
        <f ca="1">INDIRECT(ADDRESS(S16,Q16,1,,$D$8))</f>
        <v>590090.78</v>
      </c>
      <c r="E16" s="43"/>
      <c r="F16" s="42">
        <f ca="1">INDIRECT(ADDRESS(S16,Q16,1,,$F$8))</f>
        <v>585011.75</v>
      </c>
      <c r="G16" s="42"/>
      <c r="H16" s="42" t="e">
        <f ca="1">INDIRECT(ADDRESS(S16,Q16,1,,$H$8))</f>
        <v>#REF!</v>
      </c>
      <c r="I16" s="42" t="e">
        <f ca="1">H16-D16</f>
        <v>#REF!</v>
      </c>
      <c r="J16" s="42" t="e">
        <f ca="1">H16-F16</f>
        <v>#REF!</v>
      </c>
      <c r="K16" s="42">
        <f ca="1">INDIRECT(ADDRESS(S16,Q16,1,,$K$8))</f>
        <v>587648.77</v>
      </c>
      <c r="L16" s="42">
        <f ca="1">INDIRECT(ADDRESS(S16,Q16,1,,$L$8))</f>
        <v>580377.21999999986</v>
      </c>
      <c r="M16" s="42"/>
      <c r="N16" s="42" t="e">
        <f ca="1">L16-H16</f>
        <v>#REF!</v>
      </c>
      <c r="O16" s="42">
        <f ca="1">L16-K16</f>
        <v>-7271.550000000163</v>
      </c>
      <c r="P16" s="15"/>
      <c r="Q16" s="120">
        <v>3</v>
      </c>
      <c r="R16" s="108"/>
      <c r="S16" s="121">
        <v>80</v>
      </c>
      <c r="T16" s="6"/>
      <c r="U16" s="79"/>
      <c r="V16" s="6"/>
      <c r="W16" s="79"/>
      <c r="X16" s="1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</row>
    <row r="17" spans="2:24">
      <c r="B17" s="12" t="s">
        <v>2</v>
      </c>
      <c r="C17" s="101">
        <f t="shared" ref="C17:C18" ca="1" si="0">INDIRECT(ADDRESS(S17,Q17,1,,$C$8))</f>
        <v>727253.14000000048</v>
      </c>
      <c r="D17" s="42">
        <f t="shared" ref="D17:D18" ca="1" si="1">INDIRECT(ADDRESS(S17,Q17,1,,$D$8))</f>
        <v>733723.25</v>
      </c>
      <c r="E17" s="43"/>
      <c r="F17" s="42">
        <f ca="1">INDIRECT(ADDRESS(S17,Q17,1,,$F$8))</f>
        <v>726055.51000000024</v>
      </c>
      <c r="G17" s="42"/>
      <c r="H17" s="42" t="e">
        <f ca="1">INDIRECT(ADDRESS(S17,Q17,1,,$H$8))</f>
        <v>#REF!</v>
      </c>
      <c r="I17" s="42" t="e">
        <f ca="1">H17-D17</f>
        <v>#REF!</v>
      </c>
      <c r="J17" s="42" t="e">
        <f ca="1">H17-F17</f>
        <v>#REF!</v>
      </c>
      <c r="K17" s="42">
        <f ca="1">INDIRECT(ADDRESS(S17,Q17,1,,$K$8))</f>
        <v>726963.45</v>
      </c>
      <c r="L17" s="42">
        <f ca="1">INDIRECT(ADDRESS(S17,Q17,1,,$L$8))</f>
        <v>744246.6399999999</v>
      </c>
      <c r="M17" s="42"/>
      <c r="N17" s="42" t="e">
        <f ca="1">L17-H17</f>
        <v>#REF!</v>
      </c>
      <c r="O17" s="42">
        <f ca="1">L17-K17</f>
        <v>17283.189999999944</v>
      </c>
      <c r="P17" s="15"/>
      <c r="Q17" s="120">
        <v>4</v>
      </c>
      <c r="R17" s="109"/>
      <c r="S17" s="121">
        <v>80</v>
      </c>
      <c r="U17" s="79"/>
      <c r="W17" s="79"/>
      <c r="X17" s="14"/>
    </row>
    <row r="18" spans="2:24">
      <c r="B18" s="12" t="s">
        <v>3</v>
      </c>
      <c r="C18" s="101">
        <f t="shared" ca="1" si="0"/>
        <v>547304.94999999984</v>
      </c>
      <c r="D18" s="42">
        <f t="shared" ca="1" si="1"/>
        <v>545246.49999999965</v>
      </c>
      <c r="E18" s="43"/>
      <c r="F18" s="42">
        <f ca="1">INDIRECT(ADDRESS(S18,Q18,1,,$F$8))</f>
        <v>545063.69000000006</v>
      </c>
      <c r="G18" s="42"/>
      <c r="H18" s="42" t="e">
        <f ca="1">INDIRECT(ADDRESS(S18,Q18,1,,$H$8))</f>
        <v>#REF!</v>
      </c>
      <c r="I18" s="42" t="e">
        <f ca="1">H18-D18</f>
        <v>#REF!</v>
      </c>
      <c r="J18" s="42" t="e">
        <f ca="1">H18-F18</f>
        <v>#REF!</v>
      </c>
      <c r="K18" s="42">
        <f ca="1">INDIRECT(ADDRESS(S18,Q18,1,,$K$8))</f>
        <v>541341.37</v>
      </c>
      <c r="L18" s="42">
        <f ca="1">INDIRECT(ADDRESS(S18,Q18,1,,$L$8))</f>
        <v>555126.86</v>
      </c>
      <c r="M18" s="42"/>
      <c r="N18" s="42" t="e">
        <f ca="1">L18-H18</f>
        <v>#REF!</v>
      </c>
      <c r="O18" s="42">
        <f ca="1">L18-K18</f>
        <v>13785.489999999991</v>
      </c>
      <c r="P18" s="15"/>
      <c r="Q18" s="120">
        <v>5</v>
      </c>
      <c r="R18" s="109"/>
      <c r="S18" s="121">
        <v>80</v>
      </c>
      <c r="U18" s="79"/>
      <c r="W18" s="79"/>
      <c r="X18" s="14"/>
    </row>
    <row r="19" spans="2:24" ht="30">
      <c r="B19" s="173" t="s">
        <v>332</v>
      </c>
      <c r="C19" s="96">
        <f ca="1">SUM(C16:C18)</f>
        <v>1878124.3900000006</v>
      </c>
      <c r="D19" s="96">
        <f ca="1">SUM(D16:D18)</f>
        <v>1869060.5299999998</v>
      </c>
      <c r="E19" s="96"/>
      <c r="F19" s="96">
        <f ca="1">SUM(F16:F18)</f>
        <v>1856130.9500000002</v>
      </c>
      <c r="G19" s="97"/>
      <c r="H19" s="96" t="e">
        <f ca="1">SUM(H16:H18)</f>
        <v>#REF!</v>
      </c>
      <c r="I19" s="97" t="e">
        <f ca="1">H19-D19</f>
        <v>#REF!</v>
      </c>
      <c r="J19" s="97" t="e">
        <f ca="1">H19-F19</f>
        <v>#REF!</v>
      </c>
      <c r="K19" s="97">
        <f ca="1">SUM(K16:K18)</f>
        <v>1855953.5899999999</v>
      </c>
      <c r="L19" s="97">
        <f ca="1">SUM(L16:L18)</f>
        <v>1879750.7199999997</v>
      </c>
      <c r="M19" s="97"/>
      <c r="N19" s="97" t="e">
        <f ca="1">L19-H19</f>
        <v>#REF!</v>
      </c>
      <c r="O19" s="97">
        <f ca="1">L19-K19</f>
        <v>23797.129999999888</v>
      </c>
      <c r="P19" s="15"/>
      <c r="Q19" s="120"/>
      <c r="R19" s="109"/>
      <c r="S19" s="109"/>
      <c r="U19" s="79"/>
      <c r="W19" s="79"/>
      <c r="X19" s="14"/>
    </row>
    <row r="20" spans="2:24" ht="15">
      <c r="B20" s="37"/>
      <c r="C20" s="39"/>
      <c r="D20" s="39"/>
      <c r="E20" s="39"/>
      <c r="F20" s="44"/>
      <c r="G20" s="44"/>
      <c r="H20" s="39"/>
      <c r="I20" s="44"/>
      <c r="J20" s="44"/>
      <c r="K20" s="44"/>
      <c r="L20" s="44"/>
      <c r="M20" s="44"/>
      <c r="N20" s="44"/>
      <c r="O20" s="44"/>
      <c r="P20" s="15"/>
      <c r="Q20" s="120"/>
      <c r="R20" s="109"/>
      <c r="S20" s="109"/>
      <c r="U20" s="79"/>
      <c r="W20" s="79"/>
      <c r="X20" s="14"/>
    </row>
    <row r="21" spans="2:24">
      <c r="B21" s="12" t="s">
        <v>10</v>
      </c>
      <c r="C21" s="42">
        <f ca="1">INDIRECT(ADDRESS(S21,Q21,1,,$C$8))</f>
        <v>138818.50000000003</v>
      </c>
      <c r="D21" s="42">
        <f ca="1">INDIRECT(ADDRESS(S21,Q21,1,,$D$8))</f>
        <v>139327.18</v>
      </c>
      <c r="E21" s="43"/>
      <c r="F21" s="42">
        <f ca="1">INDIRECT(ADDRESS(S21,Q21,1,,$F$8))</f>
        <v>138734.67000000001</v>
      </c>
      <c r="G21" s="42"/>
      <c r="H21" s="42" t="e">
        <f ca="1">INDIRECT(ADDRESS(S21,Q21,1,,$H$8))</f>
        <v>#REF!</v>
      </c>
      <c r="I21" s="42" t="e">
        <f ca="1">H21-D21</f>
        <v>#REF!</v>
      </c>
      <c r="J21" s="42" t="e">
        <f ca="1">H21-F21</f>
        <v>#REF!</v>
      </c>
      <c r="K21" s="42">
        <f ca="1">INDIRECT(ADDRESS(S21,Q21,1,,$K$8))</f>
        <v>139249.65999999997</v>
      </c>
      <c r="L21" s="42">
        <f ca="1">INDIRECT(ADDRESS(S21,Q21,1,,$L$8))</f>
        <v>139389.24999999991</v>
      </c>
      <c r="M21" s="42"/>
      <c r="N21" s="42" t="e">
        <f ca="1">L21-H21</f>
        <v>#REF!</v>
      </c>
      <c r="O21" s="42">
        <f ca="1">L21-K21</f>
        <v>139.5899999999383</v>
      </c>
      <c r="P21" s="15"/>
      <c r="Q21" s="120">
        <v>6</v>
      </c>
      <c r="R21" s="109"/>
      <c r="S21" s="121">
        <v>80</v>
      </c>
      <c r="U21" s="79"/>
      <c r="W21" s="79"/>
      <c r="X21" s="14"/>
    </row>
    <row r="22" spans="2:24">
      <c r="B22" s="12" t="s">
        <v>11</v>
      </c>
      <c r="C22" s="42">
        <f t="shared" ref="C22:C23" ca="1" si="2">INDIRECT(ADDRESS(S22,Q22,1,,$C$8))</f>
        <v>217567.98999999996</v>
      </c>
      <c r="D22" s="42">
        <f t="shared" ref="D22:D23" ca="1" si="3">INDIRECT(ADDRESS(S22,Q22,1,,$D$8))</f>
        <v>219283.77999999997</v>
      </c>
      <c r="E22" s="43"/>
      <c r="F22" s="42">
        <f ca="1">INDIRECT(ADDRESS(S22,Q22,1,,$F$8))</f>
        <v>218878.55000000002</v>
      </c>
      <c r="G22" s="42"/>
      <c r="H22" s="42" t="e">
        <f ca="1">INDIRECT(ADDRESS(S22,Q22,1,,$H$8))</f>
        <v>#REF!</v>
      </c>
      <c r="I22" s="42" t="e">
        <f ca="1">H22-D22</f>
        <v>#REF!</v>
      </c>
      <c r="J22" s="42" t="e">
        <f ca="1">H22-F22</f>
        <v>#REF!</v>
      </c>
      <c r="K22" s="42">
        <f ca="1">INDIRECT(ADDRESS(S22,Q22,1,,$K$8))</f>
        <v>218834.13999999996</v>
      </c>
      <c r="L22" s="42">
        <f ca="1">INDIRECT(ADDRESS(S22,Q22,1,,$L$8))</f>
        <v>218927.08</v>
      </c>
      <c r="M22" s="42"/>
      <c r="N22" s="42" t="e">
        <f ca="1">L22-H22</f>
        <v>#REF!</v>
      </c>
      <c r="O22" s="42">
        <f ca="1">L22-K22</f>
        <v>92.940000000031432</v>
      </c>
      <c r="P22" s="15"/>
      <c r="Q22" s="120">
        <v>7</v>
      </c>
      <c r="R22" s="109"/>
      <c r="S22" s="121">
        <v>80</v>
      </c>
      <c r="U22" s="79"/>
      <c r="W22" s="79"/>
      <c r="X22" s="14"/>
    </row>
    <row r="23" spans="2:24">
      <c r="B23" s="12" t="s">
        <v>12</v>
      </c>
      <c r="C23" s="42">
        <f t="shared" ca="1" si="2"/>
        <v>137302.00999999998</v>
      </c>
      <c r="D23" s="42">
        <f t="shared" ca="1" si="3"/>
        <v>132924.03999999998</v>
      </c>
      <c r="E23" s="42"/>
      <c r="F23" s="42">
        <f ca="1">INDIRECT(ADDRESS(S23,Q23,1,,$F$8))</f>
        <v>132012.16999999998</v>
      </c>
      <c r="G23" s="42"/>
      <c r="H23" s="42" t="e">
        <f ca="1">INDIRECT(ADDRESS(S23,Q23,1,,$H$8))</f>
        <v>#REF!</v>
      </c>
      <c r="I23" s="42" t="e">
        <f ca="1">H23-D23</f>
        <v>#REF!</v>
      </c>
      <c r="J23" s="42" t="e">
        <f ca="1">H23-F23</f>
        <v>#REF!</v>
      </c>
      <c r="K23" s="42">
        <f ca="1">INDIRECT(ADDRESS(S23,Q23,1,,$K$8))</f>
        <v>129960.94999999997</v>
      </c>
      <c r="L23" s="42">
        <f ca="1">INDIRECT(ADDRESS(S23,Q23,1,,$L$8))</f>
        <v>132437.33999999994</v>
      </c>
      <c r="M23" s="42"/>
      <c r="N23" s="42" t="e">
        <f ca="1">L23-H23</f>
        <v>#REF!</v>
      </c>
      <c r="O23" s="42">
        <f ca="1">L23-K23</f>
        <v>2476.3899999999703</v>
      </c>
      <c r="P23" s="15"/>
      <c r="Q23" s="120">
        <v>8</v>
      </c>
      <c r="R23" s="109"/>
      <c r="S23" s="121">
        <v>80</v>
      </c>
      <c r="U23" s="79"/>
      <c r="W23" s="79"/>
      <c r="X23" s="14"/>
    </row>
    <row r="24" spans="2:24" ht="15">
      <c r="B24" s="37" t="s">
        <v>333</v>
      </c>
      <c r="C24" s="39">
        <f ca="1">SUM(C21:C23)</f>
        <v>493688.5</v>
      </c>
      <c r="D24" s="39">
        <f ca="1">SUM(D21:D23)</f>
        <v>491534.99999999994</v>
      </c>
      <c r="E24" s="39"/>
      <c r="F24" s="39">
        <f ca="1">SUM(F21:F23)</f>
        <v>489625.39</v>
      </c>
      <c r="G24" s="44"/>
      <c r="H24" s="39" t="e">
        <f ca="1">SUM(H21:H23)</f>
        <v>#REF!</v>
      </c>
      <c r="I24" s="44" t="e">
        <f ca="1">H24-D24</f>
        <v>#REF!</v>
      </c>
      <c r="J24" s="44" t="e">
        <f ca="1">H24-F24</f>
        <v>#REF!</v>
      </c>
      <c r="K24" s="44">
        <f ca="1">SUM(K21:K23)</f>
        <v>488044.74999999988</v>
      </c>
      <c r="L24" s="44">
        <f ca="1">SUM(L21:L23)</f>
        <v>490753.66999999981</v>
      </c>
      <c r="M24" s="44"/>
      <c r="N24" s="44" t="e">
        <f ca="1">L24-H24</f>
        <v>#REF!</v>
      </c>
      <c r="O24" s="44">
        <f ca="1">L24-K24</f>
        <v>2708.9199999999255</v>
      </c>
      <c r="P24" s="15"/>
      <c r="Q24" s="120"/>
      <c r="R24" s="109"/>
      <c r="S24" s="109"/>
      <c r="U24" s="79"/>
      <c r="W24" s="79"/>
      <c r="X24" s="14"/>
    </row>
    <row r="25" spans="2:24" ht="15">
      <c r="B25" s="37"/>
      <c r="C25" s="39"/>
      <c r="D25" s="39"/>
      <c r="E25" s="39"/>
      <c r="F25" s="44"/>
      <c r="G25" s="44"/>
      <c r="H25" s="39"/>
      <c r="I25" s="44"/>
      <c r="J25" s="44"/>
      <c r="K25" s="44"/>
      <c r="L25" s="44"/>
      <c r="M25" s="44"/>
      <c r="N25" s="44"/>
      <c r="O25" s="44"/>
      <c r="P25" s="15"/>
      <c r="Q25" s="120"/>
      <c r="R25" s="109"/>
      <c r="S25" s="109"/>
      <c r="U25" s="79"/>
      <c r="W25" s="79"/>
      <c r="X25" s="14"/>
    </row>
    <row r="26" spans="2:24" ht="15">
      <c r="B26" s="37" t="s">
        <v>331</v>
      </c>
      <c r="C26" s="39">
        <f ca="1">C19+C24</f>
        <v>2371812.8900000006</v>
      </c>
      <c r="D26" s="39">
        <f ca="1">D19+D24</f>
        <v>2360595.5299999998</v>
      </c>
      <c r="E26" s="39"/>
      <c r="F26" s="39">
        <f ca="1">F19+F24</f>
        <v>2345756.3400000003</v>
      </c>
      <c r="G26" s="44"/>
      <c r="H26" s="39" t="e">
        <f ca="1">H19+H24</f>
        <v>#REF!</v>
      </c>
      <c r="I26" s="44" t="e">
        <f ca="1">H26-D26</f>
        <v>#REF!</v>
      </c>
      <c r="J26" s="44" t="e">
        <f ca="1">H26-F26</f>
        <v>#REF!</v>
      </c>
      <c r="K26" s="44">
        <f ca="1">K19+K24</f>
        <v>2343998.34</v>
      </c>
      <c r="L26" s="44">
        <f ca="1">L19+L24</f>
        <v>2370504.3899999997</v>
      </c>
      <c r="M26" s="44"/>
      <c r="N26" s="44" t="e">
        <f ca="1">L26-H26</f>
        <v>#REF!</v>
      </c>
      <c r="O26" s="44">
        <f ca="1">L26-K26</f>
        <v>26506.049999999814</v>
      </c>
      <c r="P26" s="15"/>
      <c r="Q26" s="120"/>
      <c r="R26" s="109"/>
      <c r="S26" s="109"/>
      <c r="U26" s="14"/>
      <c r="W26" s="14"/>
      <c r="X26" s="14"/>
    </row>
    <row r="27" spans="2:24">
      <c r="C27" s="42"/>
      <c r="D27" s="42"/>
      <c r="E27" s="42"/>
      <c r="F27" s="42"/>
      <c r="G27" s="42"/>
      <c r="H27" s="42"/>
      <c r="I27" s="42"/>
      <c r="J27" s="42"/>
      <c r="K27" s="45"/>
      <c r="L27" s="42"/>
      <c r="M27" s="42"/>
      <c r="N27" s="42"/>
      <c r="O27" s="42"/>
      <c r="P27" s="15"/>
      <c r="Q27" s="109"/>
      <c r="R27" s="109"/>
      <c r="S27" s="109"/>
      <c r="W27" s="14"/>
    </row>
    <row r="28" spans="2:24">
      <c r="B28" s="12" t="s">
        <v>4</v>
      </c>
      <c r="C28" s="42">
        <f ca="1">INDIRECT(ADDRESS(S28,Q28,1,,$C$8))</f>
        <v>158749.75000000009</v>
      </c>
      <c r="D28" s="42">
        <f ca="1">INDIRECT(ADDRESS(S28,Q28,1,,$D$8))</f>
        <v>157451.90999999992</v>
      </c>
      <c r="E28" s="42"/>
      <c r="F28" s="42">
        <f ca="1">INDIRECT(ADDRESS(S28,Q28,1,,$F$8))</f>
        <v>163110.12999999995</v>
      </c>
      <c r="G28" s="42"/>
      <c r="H28" s="42" t="e">
        <f ca="1">INDIRECT(ADDRESS(S28,Q28,1,,$H$8))</f>
        <v>#REF!</v>
      </c>
      <c r="I28" s="42" t="e">
        <f ca="1">H28-D28</f>
        <v>#REF!</v>
      </c>
      <c r="J28" s="42" t="e">
        <f ca="1">H28-F28</f>
        <v>#REF!</v>
      </c>
      <c r="K28" s="42">
        <f ca="1">INDIRECT(ADDRESS(S28,Q28,1,,$K$8))</f>
        <v>163060.55999999997</v>
      </c>
      <c r="L28" s="42">
        <f ca="1">INDIRECT(ADDRESS(S28,Q28,1,,$L$8))</f>
        <v>166608.37999999995</v>
      </c>
      <c r="M28" s="42"/>
      <c r="N28" s="42" t="e">
        <f ca="1">L28-H28</f>
        <v>#REF!</v>
      </c>
      <c r="O28" s="42">
        <f ca="1">L28-K28</f>
        <v>3547.8199999999779</v>
      </c>
      <c r="P28" s="15"/>
      <c r="Q28" s="120">
        <v>9</v>
      </c>
      <c r="R28" s="109"/>
      <c r="S28" s="121">
        <v>80</v>
      </c>
      <c r="U28" s="14"/>
      <c r="W28" s="14"/>
      <c r="X28" s="14"/>
    </row>
    <row r="29" spans="2:24">
      <c r="C29" s="42"/>
      <c r="D29" s="42"/>
      <c r="E29" s="42"/>
      <c r="F29" s="42"/>
      <c r="G29" s="42"/>
      <c r="H29" s="42"/>
      <c r="I29" s="42"/>
      <c r="J29" s="42"/>
      <c r="K29" s="45"/>
      <c r="L29" s="42"/>
      <c r="M29" s="42"/>
      <c r="N29" s="42"/>
      <c r="O29" s="42"/>
      <c r="P29" s="15"/>
      <c r="Q29" s="109"/>
      <c r="R29" s="109"/>
      <c r="S29" s="109"/>
      <c r="W29" s="14"/>
    </row>
    <row r="30" spans="2:24">
      <c r="B30" s="12" t="s">
        <v>5</v>
      </c>
      <c r="C30" s="42"/>
      <c r="D30" s="42"/>
      <c r="E30" s="42"/>
      <c r="F30" s="42"/>
      <c r="G30" s="42"/>
      <c r="H30" s="42"/>
      <c r="I30" s="42"/>
      <c r="J30" s="42"/>
      <c r="K30" s="45"/>
      <c r="L30" s="42"/>
      <c r="M30" s="42"/>
      <c r="N30" s="42"/>
      <c r="O30" s="42"/>
      <c r="P30" s="15"/>
      <c r="Q30" s="120"/>
      <c r="R30" s="109"/>
      <c r="S30" s="109"/>
      <c r="W30" s="14"/>
    </row>
    <row r="31" spans="2:24">
      <c r="B31" s="18" t="s">
        <v>6</v>
      </c>
      <c r="C31" s="42">
        <f ca="1">INDIRECT(ADDRESS(S31,Q31,1,,$C$8))</f>
        <v>19397.659999999996</v>
      </c>
      <c r="D31" s="42">
        <f ca="1">INDIRECT(ADDRESS(S31,Q31,1,,$D$8))</f>
        <v>20314.64</v>
      </c>
      <c r="E31" s="42"/>
      <c r="F31" s="42">
        <f ca="1">INDIRECT(ADDRESS(S31,Q31,1,,$F$8))</f>
        <v>20481.900000000005</v>
      </c>
      <c r="G31" s="42"/>
      <c r="H31" s="42" t="e">
        <f ca="1">INDIRECT(ADDRESS(S31,Q31,1,,$H$8))</f>
        <v>#REF!</v>
      </c>
      <c r="I31" s="42" t="e">
        <f ca="1">H31-D31</f>
        <v>#REF!</v>
      </c>
      <c r="J31" s="42" t="e">
        <f ca="1">H31-F31</f>
        <v>#REF!</v>
      </c>
      <c r="K31" s="42">
        <f ca="1">INDIRECT(ADDRESS(S31,Q31,1,,$K$8))</f>
        <v>20446.080000000002</v>
      </c>
      <c r="L31" s="42">
        <f ca="1">INDIRECT(ADDRESS(S31,Q31,1,,$L$8))</f>
        <v>18950.579999999998</v>
      </c>
      <c r="M31" s="42"/>
      <c r="N31" s="42" t="e">
        <f ca="1">L31-H31</f>
        <v>#REF!</v>
      </c>
      <c r="O31" s="42">
        <f ca="1">L31-K31</f>
        <v>-1495.5000000000036</v>
      </c>
      <c r="P31" s="15"/>
      <c r="Q31" s="120">
        <v>10</v>
      </c>
      <c r="R31" s="109"/>
      <c r="S31" s="121">
        <v>80</v>
      </c>
      <c r="W31" s="14"/>
    </row>
    <row r="32" spans="2:24">
      <c r="B32" s="18" t="s">
        <v>8</v>
      </c>
      <c r="C32" s="42">
        <f ca="1">INDIRECT(ADDRESS(S32,Q32,1,,$C$8))</f>
        <v>6034.58</v>
      </c>
      <c r="D32" s="42">
        <f ca="1">INDIRECT(ADDRESS(S32,Q32,1,,$D$8))</f>
        <v>6014.0499999999993</v>
      </c>
      <c r="E32" s="43"/>
      <c r="F32" s="42">
        <f ca="1">INDIRECT(ADDRESS(S32,Q32,1,,$F$8))</f>
        <v>6118.409999999998</v>
      </c>
      <c r="G32" s="42"/>
      <c r="H32" s="42" t="e">
        <f ca="1">INDIRECT(ADDRESS(S32,Q32,1,,$H$8))</f>
        <v>#REF!</v>
      </c>
      <c r="I32" s="42" t="e">
        <f ca="1">H32-D32</f>
        <v>#REF!</v>
      </c>
      <c r="J32" s="42" t="e">
        <f ca="1">H32-F32</f>
        <v>#REF!</v>
      </c>
      <c r="K32" s="42">
        <f ca="1">INDIRECT(ADDRESS(S32,Q32,1,,$K$8))</f>
        <v>6103.8300000000008</v>
      </c>
      <c r="L32" s="42">
        <f ca="1">INDIRECT(ADDRESS(S32,Q32,1,,$L$8))</f>
        <v>5722.07</v>
      </c>
      <c r="M32" s="42"/>
      <c r="N32" s="42" t="e">
        <f ca="1">L32-H32</f>
        <v>#REF!</v>
      </c>
      <c r="O32" s="42">
        <f ca="1">L32-K32</f>
        <v>-381.76000000000113</v>
      </c>
      <c r="P32" s="15"/>
      <c r="Q32" s="120">
        <v>11</v>
      </c>
      <c r="R32" s="109"/>
      <c r="S32" s="121">
        <v>80</v>
      </c>
      <c r="W32" s="14"/>
    </row>
    <row r="33" spans="2:24" ht="15">
      <c r="B33" s="36" t="s">
        <v>15</v>
      </c>
      <c r="C33" s="39">
        <f ca="1">SUM(C31+C32)</f>
        <v>25432.239999999998</v>
      </c>
      <c r="D33" s="39">
        <f ca="1">SUM(D31+D32)</f>
        <v>26328.69</v>
      </c>
      <c r="E33" s="39"/>
      <c r="F33" s="39">
        <f ca="1">SUM(F31:F32)</f>
        <v>26600.310000000005</v>
      </c>
      <c r="G33" s="44"/>
      <c r="H33" s="39" t="e">
        <f ca="1">SUM(H31+H32)</f>
        <v>#REF!</v>
      </c>
      <c r="I33" s="44" t="e">
        <f ca="1">H33-D33</f>
        <v>#REF!</v>
      </c>
      <c r="J33" s="44" t="e">
        <f ca="1">H33-F33</f>
        <v>#REF!</v>
      </c>
      <c r="K33" s="44">
        <f ca="1">SUM(K31:K32)</f>
        <v>26549.910000000003</v>
      </c>
      <c r="L33" s="44">
        <f ca="1">SUM(L31:L32)</f>
        <v>24672.649999999998</v>
      </c>
      <c r="M33" s="44"/>
      <c r="N33" s="44" t="e">
        <f ca="1">L33-H33</f>
        <v>#REF!</v>
      </c>
      <c r="O33" s="44">
        <f ca="1">L33-K33</f>
        <v>-1877.2600000000057</v>
      </c>
      <c r="P33" s="15"/>
      <c r="Q33" s="109"/>
      <c r="R33" s="109"/>
      <c r="S33" s="109"/>
    </row>
    <row r="34" spans="2:24">
      <c r="C34" s="42"/>
      <c r="D34" s="42"/>
      <c r="E34" s="43"/>
      <c r="F34" s="42"/>
      <c r="G34" s="42"/>
      <c r="H34" s="42"/>
      <c r="I34" s="42"/>
      <c r="J34" s="42"/>
      <c r="K34" s="45"/>
      <c r="L34" s="42"/>
      <c r="M34" s="42"/>
      <c r="N34" s="42"/>
      <c r="O34" s="42"/>
      <c r="P34" s="15"/>
      <c r="Q34" s="109"/>
      <c r="R34" s="109"/>
      <c r="S34" s="121"/>
      <c r="U34" s="14"/>
      <c r="X34" s="14"/>
    </row>
    <row r="35" spans="2:24" ht="30" customHeight="1">
      <c r="B35" s="95" t="s">
        <v>293</v>
      </c>
      <c r="C35" s="96">
        <f ca="1">C24+C33</f>
        <v>519120.74</v>
      </c>
      <c r="D35" s="96">
        <f ca="1">D24+D33</f>
        <v>517863.68999999994</v>
      </c>
      <c r="E35" s="97"/>
      <c r="F35" s="96">
        <f ca="1">F24+F33</f>
        <v>516225.7</v>
      </c>
      <c r="G35" s="97"/>
      <c r="H35" s="96" t="e">
        <f ca="1">H24+H33</f>
        <v>#REF!</v>
      </c>
      <c r="I35" s="97" t="e">
        <f ca="1">H35-D35</f>
        <v>#REF!</v>
      </c>
      <c r="J35" s="97" t="e">
        <f ca="1">H35-F35</f>
        <v>#REF!</v>
      </c>
      <c r="K35" s="97">
        <f ca="1">+K24+K33</f>
        <v>514594.65999999992</v>
      </c>
      <c r="L35" s="97">
        <f ca="1">+L24+L33</f>
        <v>515426.31999999983</v>
      </c>
      <c r="M35" s="97"/>
      <c r="N35" s="97" t="e">
        <f ca="1">L35-H35</f>
        <v>#REF!</v>
      </c>
      <c r="O35" s="97">
        <f ca="1">L35-K35</f>
        <v>831.65999999991618</v>
      </c>
      <c r="P35" s="15"/>
      <c r="Q35" s="109"/>
      <c r="R35" s="109"/>
      <c r="S35" s="121"/>
      <c r="U35" s="14"/>
      <c r="X35" s="14"/>
    </row>
    <row r="36" spans="2:24">
      <c r="C36" s="42"/>
      <c r="D36" s="42"/>
      <c r="E36" s="42"/>
      <c r="F36" s="42"/>
      <c r="G36" s="42"/>
      <c r="H36" s="42"/>
      <c r="I36" s="42"/>
      <c r="J36" s="42"/>
      <c r="K36" s="45"/>
      <c r="L36" s="42"/>
      <c r="M36" s="42"/>
      <c r="N36" s="42"/>
      <c r="O36" s="42"/>
      <c r="P36" s="15"/>
      <c r="Q36" s="109"/>
      <c r="R36" s="109"/>
      <c r="S36" s="121"/>
      <c r="U36" s="14"/>
      <c r="X36" s="14"/>
    </row>
    <row r="37" spans="2:24">
      <c r="B37" s="12" t="s">
        <v>186</v>
      </c>
      <c r="C37" s="42">
        <f ca="1">INDIRECT(ADDRESS(S37,Q37,1,,$C$8))</f>
        <v>75282.22</v>
      </c>
      <c r="D37" s="42">
        <f ca="1">INDIRECT(ADDRESS(S37,Q37,1,,$D$8))</f>
        <v>72995.39</v>
      </c>
      <c r="E37" s="42"/>
      <c r="F37" s="42">
        <f ca="1">INDIRECT(ADDRESS(S37,Q37,1,,$F$8))</f>
        <v>72539.949999999968</v>
      </c>
      <c r="G37" s="42"/>
      <c r="H37" s="42" t="e">
        <f ca="1">INDIRECT(ADDRESS(S37,Q37,1,,$H$8))</f>
        <v>#REF!</v>
      </c>
      <c r="I37" s="42" t="e">
        <f ca="1">H37-D37</f>
        <v>#REF!</v>
      </c>
      <c r="J37" s="42" t="e">
        <f ca="1">H37-F37</f>
        <v>#REF!</v>
      </c>
      <c r="K37" s="42">
        <f ca="1">INDIRECT(ADDRESS(S37,Q37,1,,$K$8))</f>
        <v>71720.349999999962</v>
      </c>
      <c r="L37" s="42">
        <f ca="1">INDIRECT(ADDRESS(S37,Q37,1,,$L$8))</f>
        <v>72471.329999999987</v>
      </c>
      <c r="M37" s="42"/>
      <c r="N37" s="42" t="e">
        <f ca="1">L37-H37</f>
        <v>#REF!</v>
      </c>
      <c r="O37" s="42">
        <f ca="1">L37-K37</f>
        <v>750.98000000002503</v>
      </c>
      <c r="P37" s="15"/>
      <c r="Q37" s="120">
        <v>12</v>
      </c>
      <c r="R37" s="109"/>
      <c r="S37" s="109">
        <v>80</v>
      </c>
    </row>
    <row r="38" spans="2:24">
      <c r="C38" s="42"/>
      <c r="D38" s="43"/>
      <c r="E38" s="43"/>
      <c r="F38" s="42"/>
      <c r="G38" s="42"/>
      <c r="H38" s="43"/>
      <c r="I38" s="42"/>
      <c r="J38" s="42"/>
      <c r="K38" s="45"/>
      <c r="L38" s="42"/>
      <c r="M38" s="42"/>
      <c r="N38" s="42"/>
      <c r="O38" s="42"/>
      <c r="S38" s="14"/>
      <c r="U38" s="14"/>
      <c r="X38" s="14"/>
    </row>
    <row r="39" spans="2:24" ht="15">
      <c r="B39" s="36" t="s">
        <v>9</v>
      </c>
      <c r="C39" s="39">
        <f ca="1">C28+C33+C37</f>
        <v>259464.21000000008</v>
      </c>
      <c r="D39" s="39">
        <f ca="1">D28+D33+D37</f>
        <v>256775.98999999993</v>
      </c>
      <c r="E39" s="39"/>
      <c r="F39" s="39">
        <f ca="1">F28+F33+F37</f>
        <v>262250.3899999999</v>
      </c>
      <c r="G39" s="44"/>
      <c r="H39" s="39" t="e">
        <f ca="1">H28+H33+H37</f>
        <v>#REF!</v>
      </c>
      <c r="I39" s="44" t="e">
        <f ca="1">H39-D39</f>
        <v>#REF!</v>
      </c>
      <c r="J39" s="44" t="e">
        <f ca="1">H39-F39</f>
        <v>#REF!</v>
      </c>
      <c r="K39" s="46">
        <f ca="1">K28+K33+K37</f>
        <v>261330.81999999995</v>
      </c>
      <c r="L39" s="44">
        <f ca="1">L28+L33+L37</f>
        <v>263752.35999999993</v>
      </c>
      <c r="M39" s="44"/>
      <c r="N39" s="44" t="e">
        <f ca="1">L39-H39</f>
        <v>#REF!</v>
      </c>
      <c r="O39" s="44">
        <f ca="1">L39-K39</f>
        <v>2421.539999999979</v>
      </c>
    </row>
    <row r="40" spans="2:24">
      <c r="C40" s="43"/>
      <c r="D40" s="43"/>
      <c r="E40" s="43"/>
      <c r="F40" s="43"/>
      <c r="G40" s="42"/>
      <c r="H40" s="43"/>
      <c r="I40" s="42"/>
      <c r="J40" s="42"/>
      <c r="K40" s="45"/>
      <c r="L40" s="42"/>
      <c r="M40" s="42"/>
      <c r="N40" s="42"/>
      <c r="O40" s="42"/>
      <c r="Q40" s="12"/>
      <c r="S40" s="14"/>
      <c r="U40" s="14"/>
      <c r="X40" s="14"/>
    </row>
    <row r="41" spans="2:24" ht="15">
      <c r="B41" s="37" t="s">
        <v>7</v>
      </c>
      <c r="C41" s="39">
        <f ca="1">SUM(C26+C39)</f>
        <v>2631277.1000000006</v>
      </c>
      <c r="D41" s="39">
        <f ca="1">SUM(D26+D39)</f>
        <v>2617371.5199999996</v>
      </c>
      <c r="E41" s="39"/>
      <c r="F41" s="39">
        <f ca="1">SUM(F26+F39)</f>
        <v>2608006.7300000004</v>
      </c>
      <c r="G41" s="44"/>
      <c r="H41" s="122" t="e">
        <f ca="1">SUM(H26+H39)</f>
        <v>#REF!</v>
      </c>
      <c r="I41" s="44" t="e">
        <f ca="1">H41-D41</f>
        <v>#REF!</v>
      </c>
      <c r="J41" s="44" t="e">
        <f ca="1">H41-F41</f>
        <v>#REF!</v>
      </c>
      <c r="K41" s="47">
        <f ca="1">SUM(K26+K39)</f>
        <v>2605329.1599999997</v>
      </c>
      <c r="L41" s="39">
        <f ca="1">SUM(L26+L39)</f>
        <v>2634256.7499999995</v>
      </c>
      <c r="M41" s="44"/>
      <c r="N41" s="44" t="e">
        <f ca="1">L41-H41</f>
        <v>#REF!</v>
      </c>
      <c r="O41" s="44">
        <f ca="1">L41-K41</f>
        <v>28927.589999999851</v>
      </c>
      <c r="S41" s="14"/>
    </row>
    <row r="42" spans="2:24">
      <c r="B42" s="12"/>
      <c r="C42" s="14"/>
      <c r="D42" s="17"/>
      <c r="E42" s="14"/>
      <c r="F42" s="8"/>
      <c r="G42" s="8"/>
      <c r="H42" s="17"/>
      <c r="I42" s="8"/>
      <c r="J42" s="8"/>
      <c r="K42" s="28"/>
      <c r="L42" s="17"/>
      <c r="M42" s="8"/>
      <c r="N42" s="8"/>
      <c r="O42" s="8"/>
    </row>
    <row r="43" spans="2:24">
      <c r="B43" s="4" t="s">
        <v>0</v>
      </c>
      <c r="C43" s="19"/>
      <c r="D43" s="14"/>
      <c r="E43" s="11"/>
      <c r="F43" s="14"/>
      <c r="G43" s="14"/>
      <c r="H43" s="14"/>
      <c r="I43" s="14"/>
      <c r="J43" s="14"/>
      <c r="K43" s="14"/>
    </row>
    <row r="44" spans="2:24" ht="15">
      <c r="E44" s="14"/>
      <c r="F44" s="14"/>
      <c r="G44" s="14"/>
      <c r="H44" s="14"/>
      <c r="I44" s="14"/>
      <c r="J44" s="14"/>
      <c r="K44" s="14"/>
      <c r="L44" s="5"/>
      <c r="M44" s="6"/>
      <c r="N44" s="6"/>
      <c r="O44" s="103" t="s">
        <v>317</v>
      </c>
    </row>
    <row r="45" spans="2:24">
      <c r="E45" s="14"/>
      <c r="F45" s="14"/>
      <c r="G45" s="14"/>
      <c r="H45" s="14"/>
      <c r="I45" s="14"/>
      <c r="J45" s="14"/>
      <c r="K45" s="14"/>
      <c r="L45" s="5"/>
    </row>
    <row r="46" spans="2:24">
      <c r="B46" s="12"/>
      <c r="C46" s="20"/>
      <c r="D46" s="20"/>
      <c r="E46" s="20"/>
      <c r="F46" s="20"/>
      <c r="G46" s="20"/>
      <c r="H46" s="20"/>
    </row>
    <row r="47" spans="2:24">
      <c r="B47" s="12"/>
      <c r="C47" s="20"/>
      <c r="D47" s="20"/>
      <c r="E47" s="20"/>
      <c r="F47" s="20"/>
      <c r="G47" s="20"/>
      <c r="H47" s="20"/>
    </row>
    <row r="48" spans="2:24">
      <c r="B48" s="12"/>
      <c r="C48" s="20"/>
      <c r="D48" s="20"/>
      <c r="E48" s="20"/>
      <c r="F48" s="20"/>
      <c r="G48" s="20"/>
      <c r="H48" s="20"/>
    </row>
    <row r="49" spans="2:8">
      <c r="B49" s="12"/>
      <c r="C49" s="20"/>
      <c r="D49" s="20"/>
      <c r="E49" s="20"/>
      <c r="F49" s="20"/>
      <c r="G49" s="20"/>
      <c r="H49" s="20"/>
    </row>
    <row r="50" spans="2:8">
      <c r="B50" s="12"/>
      <c r="C50" s="20"/>
      <c r="D50" s="20"/>
      <c r="E50" s="20"/>
      <c r="F50" s="20"/>
      <c r="G50" s="20"/>
      <c r="H50" s="20"/>
    </row>
    <row r="51" spans="2:8">
      <c r="B51" s="12"/>
      <c r="C51" s="20"/>
      <c r="D51" s="20"/>
      <c r="E51" s="20"/>
      <c r="F51" s="20"/>
      <c r="G51" s="20"/>
      <c r="H51" s="20"/>
    </row>
    <row r="52" spans="2:8">
      <c r="B52" s="12"/>
      <c r="C52" s="20"/>
      <c r="D52" s="20"/>
      <c r="E52" s="20"/>
      <c r="F52" s="20"/>
      <c r="G52" s="20"/>
      <c r="H52" s="20"/>
    </row>
    <row r="53" spans="2:8">
      <c r="B53" s="12"/>
      <c r="C53" s="20"/>
      <c r="D53" s="20"/>
      <c r="E53" s="20"/>
      <c r="F53" s="20"/>
      <c r="G53" s="20"/>
      <c r="H53" s="20"/>
    </row>
    <row r="54" spans="2:8">
      <c r="B54" s="12"/>
      <c r="C54" s="20"/>
      <c r="D54" s="20"/>
      <c r="E54" s="20"/>
      <c r="F54" s="20"/>
      <c r="G54" s="20"/>
      <c r="H54" s="20"/>
    </row>
    <row r="55" spans="2:8">
      <c r="B55" s="12"/>
      <c r="C55" s="20"/>
      <c r="D55" s="20"/>
      <c r="E55" s="20"/>
      <c r="F55" s="20"/>
      <c r="G55" s="20"/>
      <c r="H55" s="20"/>
    </row>
    <row r="56" spans="2:8">
      <c r="B56" s="12"/>
      <c r="C56" s="20"/>
      <c r="D56" s="20"/>
      <c r="E56" s="20"/>
      <c r="F56" s="20"/>
      <c r="G56" s="20"/>
      <c r="H56" s="20"/>
    </row>
    <row r="57" spans="2:8">
      <c r="B57" s="12"/>
      <c r="C57" s="20"/>
      <c r="D57" s="20"/>
      <c r="E57" s="20"/>
      <c r="F57" s="20"/>
      <c r="G57" s="20"/>
      <c r="H57" s="20"/>
    </row>
    <row r="58" spans="2:8">
      <c r="B58" s="12"/>
      <c r="C58" s="20"/>
      <c r="D58" s="20"/>
      <c r="E58" s="20"/>
      <c r="F58" s="20"/>
      <c r="G58" s="20"/>
      <c r="H58" s="20"/>
    </row>
    <row r="59" spans="2:8">
      <c r="C59" s="8"/>
    </row>
    <row r="60" spans="2:8">
      <c r="B60" s="18"/>
      <c r="C60" s="21"/>
      <c r="D60" s="14"/>
      <c r="E60" s="14"/>
      <c r="F60" s="14"/>
      <c r="G60" s="14"/>
      <c r="H60" s="14"/>
    </row>
    <row r="61" spans="2:8">
      <c r="B61" s="18"/>
      <c r="C61" s="21"/>
      <c r="D61" s="14"/>
      <c r="E61" s="14"/>
      <c r="F61" s="14"/>
      <c r="G61" s="14"/>
      <c r="H61" s="14"/>
    </row>
    <row r="62" spans="2:8">
      <c r="B62" s="18"/>
      <c r="C62" s="21"/>
      <c r="D62" s="14"/>
      <c r="E62" s="14"/>
      <c r="F62" s="14"/>
      <c r="G62" s="14"/>
      <c r="H62" s="14"/>
    </row>
    <row r="63" spans="2:8">
      <c r="B63" s="18"/>
      <c r="C63" s="21"/>
      <c r="D63" s="14"/>
      <c r="E63" s="14"/>
      <c r="F63" s="14"/>
      <c r="G63" s="14"/>
      <c r="H63" s="14"/>
    </row>
    <row r="64" spans="2:8">
      <c r="B64" s="18"/>
      <c r="C64" s="21"/>
      <c r="D64" s="14"/>
      <c r="E64" s="14"/>
      <c r="F64" s="14"/>
      <c r="G64" s="14"/>
      <c r="H64" s="14"/>
    </row>
    <row r="65" spans="2:8">
      <c r="B65" s="12"/>
      <c r="C65" s="21"/>
      <c r="D65" s="14"/>
      <c r="E65" s="14"/>
      <c r="F65" s="14"/>
      <c r="G65" s="14"/>
      <c r="H65" s="14"/>
    </row>
    <row r="66" spans="2:8">
      <c r="B66" s="12"/>
      <c r="C66" s="21"/>
    </row>
    <row r="67" spans="2:8">
      <c r="C67" s="8"/>
      <c r="D67" s="14"/>
      <c r="E67" s="14"/>
      <c r="F67" s="14"/>
      <c r="G67" s="14"/>
      <c r="H67" s="14"/>
    </row>
    <row r="68" spans="2:8">
      <c r="B68" s="5"/>
      <c r="C68" s="5"/>
      <c r="D68" s="5"/>
      <c r="E68" s="5"/>
      <c r="F68" s="5"/>
      <c r="G68" s="5"/>
      <c r="H68" s="5"/>
    </row>
    <row r="69" spans="2:8">
      <c r="B69" s="5"/>
      <c r="C69" s="5"/>
      <c r="D69" s="5"/>
      <c r="E69" s="5"/>
      <c r="F69" s="5"/>
      <c r="G69" s="5"/>
      <c r="H69" s="5"/>
    </row>
    <row r="70" spans="2:8">
      <c r="B70" s="5"/>
      <c r="C70" s="5"/>
      <c r="D70" s="5"/>
      <c r="E70" s="5"/>
      <c r="F70" s="5"/>
      <c r="G70" s="5"/>
      <c r="H70" s="5"/>
    </row>
    <row r="71" spans="2:8">
      <c r="B71" s="5"/>
      <c r="C71" s="5"/>
      <c r="D71" s="5"/>
      <c r="E71" s="5"/>
      <c r="F71" s="5"/>
      <c r="G71" s="5"/>
      <c r="H71" s="5"/>
    </row>
    <row r="72" spans="2:8">
      <c r="B72" s="12"/>
      <c r="C72" s="5"/>
      <c r="D72" s="5"/>
      <c r="E72" s="5"/>
      <c r="F72" s="5"/>
      <c r="G72" s="5"/>
      <c r="H72" s="5"/>
    </row>
    <row r="74" spans="2:8">
      <c r="C74" s="6"/>
      <c r="D74" s="6"/>
      <c r="E74" s="6"/>
      <c r="F74" s="6"/>
      <c r="G74" s="6"/>
      <c r="H74" s="6"/>
    </row>
    <row r="75" spans="2:8">
      <c r="C75" s="6"/>
      <c r="D75" s="6"/>
      <c r="E75" s="6"/>
      <c r="F75" s="6"/>
      <c r="G75" s="6"/>
      <c r="H75" s="6"/>
    </row>
    <row r="76" spans="2:8">
      <c r="C76" s="6"/>
      <c r="D76" s="6"/>
      <c r="E76" s="6"/>
      <c r="F76" s="6"/>
      <c r="G76" s="6"/>
      <c r="H76" s="6"/>
    </row>
    <row r="77" spans="2:8">
      <c r="C77" s="13"/>
      <c r="D77" s="6"/>
      <c r="E77" s="6"/>
      <c r="F77" s="6"/>
      <c r="G77" s="6"/>
      <c r="H77" s="6"/>
    </row>
    <row r="78" spans="2:8">
      <c r="B78" s="12"/>
      <c r="C78" s="6"/>
      <c r="D78" s="6"/>
      <c r="E78" s="6"/>
      <c r="F78" s="6"/>
      <c r="G78" s="6"/>
      <c r="H78" s="6"/>
    </row>
    <row r="79" spans="2:8">
      <c r="C79" s="8"/>
    </row>
    <row r="80" spans="2:8" ht="15">
      <c r="B80" s="12"/>
      <c r="C80" s="22"/>
    </row>
    <row r="81" spans="2:8">
      <c r="B81" s="12"/>
      <c r="C81" s="21"/>
      <c r="D81" s="20"/>
      <c r="E81" s="20"/>
      <c r="F81" s="20"/>
      <c r="G81" s="20"/>
      <c r="H81" s="20"/>
    </row>
    <row r="82" spans="2:8">
      <c r="B82" s="12"/>
      <c r="C82" s="21"/>
      <c r="D82" s="20"/>
      <c r="E82" s="20"/>
      <c r="F82" s="20"/>
      <c r="G82" s="20"/>
      <c r="H82" s="20"/>
    </row>
    <row r="83" spans="2:8">
      <c r="B83" s="12"/>
      <c r="C83" s="8"/>
      <c r="D83" s="14"/>
      <c r="E83" s="14"/>
      <c r="F83" s="14"/>
      <c r="G83" s="14"/>
      <c r="H83" s="14"/>
    </row>
    <row r="84" spans="2:8">
      <c r="B84" s="12"/>
      <c r="C84" s="21"/>
      <c r="D84" s="14"/>
      <c r="E84" s="14"/>
      <c r="F84" s="14"/>
      <c r="G84" s="14"/>
      <c r="H84" s="14"/>
    </row>
    <row r="85" spans="2:8">
      <c r="B85" s="12"/>
      <c r="C85" s="8"/>
      <c r="D85" s="8"/>
      <c r="E85" s="8"/>
      <c r="F85" s="8"/>
      <c r="G85" s="8"/>
      <c r="H85" s="8"/>
    </row>
    <row r="86" spans="2:8">
      <c r="B86" s="12"/>
      <c r="C86" s="8"/>
      <c r="D86" s="8"/>
      <c r="E86" s="8"/>
      <c r="F86" s="8"/>
      <c r="G86" s="8"/>
      <c r="H86" s="8"/>
    </row>
    <row r="87" spans="2:8">
      <c r="B87" s="12"/>
      <c r="C87" s="21"/>
      <c r="D87" s="20"/>
      <c r="E87" s="20"/>
      <c r="F87" s="20"/>
      <c r="G87" s="20"/>
      <c r="H87" s="20"/>
    </row>
    <row r="88" spans="2:8">
      <c r="B88" s="12"/>
      <c r="C88" s="21"/>
      <c r="D88" s="20"/>
      <c r="E88" s="20"/>
      <c r="F88" s="20"/>
      <c r="G88" s="20"/>
      <c r="H88" s="20"/>
    </row>
    <row r="89" spans="2:8">
      <c r="B89" s="12"/>
      <c r="C89" s="21"/>
      <c r="D89" s="20"/>
      <c r="E89" s="20"/>
      <c r="F89" s="20"/>
      <c r="G89" s="20"/>
      <c r="H89" s="20"/>
    </row>
    <row r="90" spans="2:8">
      <c r="B90" s="12"/>
      <c r="C90" s="8"/>
      <c r="D90" s="14"/>
      <c r="E90" s="14"/>
      <c r="F90" s="14"/>
      <c r="G90" s="14"/>
      <c r="H90" s="14"/>
    </row>
    <row r="91" spans="2:8">
      <c r="B91" s="12"/>
      <c r="C91" s="21"/>
      <c r="D91" s="8"/>
      <c r="E91" s="8"/>
      <c r="F91" s="8"/>
      <c r="G91" s="8"/>
      <c r="H91" s="8"/>
    </row>
    <row r="92" spans="2:8">
      <c r="C92" s="8"/>
    </row>
    <row r="93" spans="2:8">
      <c r="B93" s="12"/>
      <c r="C93" s="8"/>
    </row>
    <row r="94" spans="2:8">
      <c r="B94" s="12"/>
      <c r="C94" s="21"/>
      <c r="D94" s="20"/>
      <c r="E94" s="20"/>
      <c r="F94" s="20"/>
      <c r="G94" s="20"/>
      <c r="H94" s="20"/>
    </row>
    <row r="95" spans="2:8">
      <c r="B95" s="12"/>
      <c r="C95" s="21"/>
      <c r="D95" s="20"/>
      <c r="E95" s="20"/>
      <c r="F95" s="20"/>
      <c r="G95" s="20"/>
      <c r="H95" s="20"/>
    </row>
    <row r="96" spans="2:8">
      <c r="B96" s="12"/>
      <c r="C96" s="21"/>
      <c r="D96" s="20"/>
      <c r="E96" s="20"/>
      <c r="F96" s="20"/>
      <c r="G96" s="20"/>
      <c r="H96" s="20"/>
    </row>
    <row r="97" spans="2:8">
      <c r="B97" s="12"/>
      <c r="C97" s="21"/>
      <c r="D97" s="20"/>
      <c r="E97" s="20"/>
      <c r="F97" s="20"/>
      <c r="G97" s="20"/>
      <c r="H97" s="20"/>
    </row>
    <row r="98" spans="2:8">
      <c r="B98" s="12"/>
      <c r="C98" s="21"/>
      <c r="D98" s="20"/>
      <c r="E98" s="20"/>
      <c r="F98" s="20"/>
      <c r="G98" s="20"/>
      <c r="H98" s="20"/>
    </row>
    <row r="99" spans="2:8">
      <c r="B99" s="12"/>
      <c r="C99" s="21"/>
      <c r="D99" s="20"/>
      <c r="E99" s="20"/>
      <c r="F99" s="20"/>
      <c r="G99" s="20"/>
      <c r="H99" s="20"/>
    </row>
    <row r="100" spans="2:8">
      <c r="B100" s="12"/>
      <c r="C100" s="21"/>
      <c r="D100" s="20"/>
      <c r="E100" s="20"/>
      <c r="F100" s="20"/>
      <c r="G100" s="20"/>
      <c r="H100" s="20"/>
    </row>
    <row r="101" spans="2:8">
      <c r="B101" s="12"/>
      <c r="C101" s="21"/>
      <c r="D101" s="20"/>
      <c r="E101" s="20"/>
      <c r="F101" s="20"/>
      <c r="G101" s="20"/>
      <c r="H101" s="20"/>
    </row>
    <row r="102" spans="2:8">
      <c r="B102" s="12"/>
      <c r="C102" s="21"/>
      <c r="D102" s="20"/>
      <c r="E102" s="20"/>
      <c r="F102" s="20"/>
      <c r="G102" s="20"/>
      <c r="H102" s="20"/>
    </row>
    <row r="103" spans="2:8">
      <c r="B103" s="12"/>
      <c r="C103" s="8"/>
      <c r="D103" s="20"/>
      <c r="E103" s="20"/>
      <c r="F103" s="20"/>
      <c r="G103" s="20"/>
      <c r="H103" s="20"/>
    </row>
    <row r="104" spans="2:8">
      <c r="B104" s="12"/>
      <c r="C104" s="21"/>
      <c r="D104" s="14"/>
      <c r="E104" s="14"/>
      <c r="F104" s="14"/>
      <c r="G104" s="14"/>
      <c r="H104" s="14"/>
    </row>
    <row r="105" spans="2:8">
      <c r="C105" s="8"/>
    </row>
    <row r="106" spans="2:8">
      <c r="C106" s="21"/>
    </row>
    <row r="108" spans="2:8">
      <c r="B108" s="12"/>
    </row>
    <row r="113" spans="2:11">
      <c r="B113" s="5"/>
      <c r="C113" s="5"/>
      <c r="D113" s="5"/>
      <c r="E113" s="5"/>
      <c r="F113" s="5"/>
      <c r="G113" s="5"/>
      <c r="H113" s="5"/>
    </row>
    <row r="114" spans="2:11">
      <c r="B114" s="5"/>
      <c r="C114" s="5"/>
      <c r="D114" s="5"/>
      <c r="E114" s="5"/>
      <c r="F114" s="5"/>
      <c r="G114" s="5"/>
      <c r="H114" s="5"/>
    </row>
    <row r="115" spans="2:11">
      <c r="B115" s="5"/>
      <c r="C115" s="5"/>
      <c r="D115" s="5"/>
      <c r="E115" s="5"/>
      <c r="F115" s="5"/>
      <c r="G115" s="5"/>
      <c r="H115" s="5"/>
    </row>
    <row r="116" spans="2:11">
      <c r="B116" s="5"/>
      <c r="C116" s="5"/>
      <c r="D116" s="5"/>
      <c r="E116" s="5"/>
      <c r="F116" s="5"/>
      <c r="G116" s="5"/>
      <c r="H116" s="5"/>
    </row>
    <row r="117" spans="2:11">
      <c r="B117" s="12"/>
      <c r="C117" s="5"/>
      <c r="D117" s="5"/>
      <c r="E117" s="5"/>
      <c r="F117" s="5"/>
      <c r="G117" s="5"/>
      <c r="H117" s="5"/>
    </row>
    <row r="118" spans="2:11">
      <c r="B118" s="12"/>
      <c r="C118" s="5"/>
      <c r="D118" s="5"/>
      <c r="E118" s="5"/>
      <c r="F118" s="5"/>
      <c r="G118" s="5"/>
      <c r="H118" s="5"/>
    </row>
    <row r="119" spans="2:11">
      <c r="B119" s="5"/>
      <c r="C119" s="5"/>
      <c r="D119" s="5"/>
      <c r="E119" s="5"/>
      <c r="F119" s="5"/>
      <c r="G119" s="5"/>
      <c r="H119" s="5"/>
    </row>
    <row r="120" spans="2:11">
      <c r="B120" s="5"/>
      <c r="C120" s="5"/>
      <c r="D120" s="5"/>
      <c r="E120" s="5"/>
      <c r="F120" s="5"/>
      <c r="G120" s="5"/>
      <c r="H120" s="5"/>
    </row>
    <row r="121" spans="2:11">
      <c r="B121" s="12"/>
      <c r="C121" s="23"/>
      <c r="D121" s="24"/>
      <c r="E121" s="24"/>
      <c r="F121" s="24"/>
      <c r="G121" s="24"/>
      <c r="H121" s="24"/>
      <c r="I121" s="24"/>
      <c r="J121" s="24"/>
      <c r="K121" s="24"/>
    </row>
    <row r="122" spans="2:11">
      <c r="B122" s="12"/>
      <c r="C122" s="23"/>
      <c r="D122" s="24"/>
      <c r="E122" s="24"/>
      <c r="F122" s="24"/>
      <c r="G122" s="24"/>
      <c r="H122" s="24"/>
      <c r="I122" s="24"/>
      <c r="J122" s="24"/>
      <c r="K122" s="24"/>
    </row>
    <row r="123" spans="2:11">
      <c r="C123" s="23"/>
      <c r="D123" s="24"/>
      <c r="E123" s="24"/>
      <c r="F123" s="24"/>
      <c r="G123" s="24"/>
      <c r="H123" s="24"/>
      <c r="I123" s="24"/>
      <c r="J123" s="24"/>
      <c r="K123" s="24"/>
    </row>
    <row r="124" spans="2:11">
      <c r="B124" s="12"/>
      <c r="C124" s="23"/>
      <c r="D124" s="24"/>
      <c r="E124" s="24"/>
      <c r="F124" s="24"/>
      <c r="G124" s="24"/>
      <c r="H124" s="24"/>
      <c r="I124" s="24"/>
      <c r="J124" s="24"/>
      <c r="K124" s="24"/>
    </row>
    <row r="125" spans="2:11">
      <c r="B125" s="12"/>
      <c r="C125" s="23"/>
      <c r="D125" s="24"/>
      <c r="E125" s="24"/>
      <c r="F125" s="24"/>
      <c r="G125" s="24"/>
      <c r="H125" s="24"/>
      <c r="I125" s="24"/>
      <c r="J125" s="24"/>
      <c r="K125" s="24"/>
    </row>
    <row r="126" spans="2:11">
      <c r="B126" s="12"/>
      <c r="C126" s="23"/>
      <c r="D126" s="24"/>
      <c r="E126" s="24"/>
      <c r="F126" s="24"/>
      <c r="G126" s="24"/>
      <c r="H126" s="24"/>
      <c r="I126" s="24"/>
      <c r="J126" s="24"/>
      <c r="K126" s="24"/>
    </row>
    <row r="127" spans="2:11">
      <c r="B127" s="12"/>
      <c r="C127" s="23"/>
      <c r="D127" s="24"/>
      <c r="E127" s="24"/>
      <c r="F127" s="24"/>
      <c r="G127" s="24"/>
      <c r="H127" s="24"/>
      <c r="I127" s="24"/>
      <c r="J127" s="24"/>
      <c r="K127" s="24"/>
    </row>
    <row r="128" spans="2:11">
      <c r="B128" s="12"/>
      <c r="C128" s="23"/>
      <c r="D128" s="24"/>
      <c r="E128" s="24"/>
      <c r="F128" s="24"/>
      <c r="G128" s="24"/>
      <c r="H128" s="24"/>
      <c r="I128" s="24"/>
      <c r="J128" s="24"/>
      <c r="K128" s="24"/>
    </row>
    <row r="129" spans="2:11">
      <c r="B129" s="12"/>
      <c r="C129" s="23"/>
      <c r="D129" s="24"/>
      <c r="E129" s="24"/>
      <c r="F129" s="24"/>
      <c r="G129" s="24"/>
      <c r="H129" s="24"/>
      <c r="I129" s="24"/>
      <c r="J129" s="24"/>
      <c r="K129" s="24"/>
    </row>
    <row r="130" spans="2:11">
      <c r="B130" s="12"/>
      <c r="C130" s="23"/>
      <c r="D130" s="24"/>
      <c r="E130" s="24"/>
      <c r="F130" s="24"/>
      <c r="G130" s="24"/>
      <c r="H130" s="24"/>
      <c r="I130" s="24"/>
      <c r="J130" s="24"/>
      <c r="K130" s="24"/>
    </row>
    <row r="131" spans="2:11">
      <c r="B131" s="12"/>
      <c r="C131" s="23"/>
      <c r="D131" s="24"/>
      <c r="E131" s="24"/>
      <c r="F131" s="24"/>
      <c r="G131" s="24"/>
      <c r="H131" s="24"/>
      <c r="I131" s="24"/>
      <c r="J131" s="24"/>
      <c r="K131" s="24"/>
    </row>
    <row r="132" spans="2:11">
      <c r="B132" s="12"/>
      <c r="C132" s="23"/>
      <c r="D132" s="24"/>
      <c r="E132" s="24"/>
      <c r="F132" s="24"/>
      <c r="G132" s="24"/>
      <c r="H132" s="24"/>
      <c r="I132" s="24"/>
      <c r="J132" s="24"/>
      <c r="K132" s="24"/>
    </row>
    <row r="133" spans="2:11">
      <c r="C133" s="23"/>
      <c r="D133" s="24"/>
      <c r="E133" s="24"/>
      <c r="F133" s="24"/>
      <c r="G133" s="24"/>
      <c r="H133" s="24"/>
      <c r="I133" s="24"/>
      <c r="J133" s="24"/>
      <c r="K133" s="24"/>
    </row>
    <row r="134" spans="2:11">
      <c r="B134" s="12"/>
      <c r="C134" s="23"/>
      <c r="D134" s="24"/>
      <c r="E134" s="24"/>
      <c r="F134" s="24"/>
      <c r="G134" s="24"/>
      <c r="H134" s="24"/>
      <c r="I134" s="24"/>
      <c r="J134" s="24"/>
      <c r="K134" s="24"/>
    </row>
    <row r="135" spans="2:11">
      <c r="C135" s="23"/>
      <c r="D135" s="24"/>
      <c r="E135" s="24"/>
      <c r="F135" s="24"/>
      <c r="G135" s="24"/>
      <c r="H135" s="24"/>
      <c r="I135" s="24"/>
      <c r="J135" s="24"/>
      <c r="K135" s="24"/>
    </row>
    <row r="136" spans="2:11">
      <c r="B136" s="12"/>
      <c r="C136" s="23"/>
      <c r="D136" s="24"/>
      <c r="E136" s="24"/>
      <c r="F136" s="24"/>
      <c r="G136" s="24"/>
      <c r="H136" s="24"/>
      <c r="I136" s="24"/>
      <c r="J136" s="24"/>
      <c r="K136" s="24"/>
    </row>
    <row r="137" spans="2:11">
      <c r="B137" s="12"/>
      <c r="C137" s="23"/>
      <c r="D137" s="24"/>
      <c r="E137" s="24"/>
      <c r="F137" s="24"/>
      <c r="G137" s="24"/>
      <c r="H137" s="24"/>
      <c r="I137" s="24"/>
      <c r="J137" s="24"/>
      <c r="K137" s="24"/>
    </row>
    <row r="138" spans="2:11">
      <c r="B138" s="12"/>
      <c r="C138" s="23"/>
      <c r="D138" s="24"/>
      <c r="E138" s="24"/>
      <c r="F138" s="24"/>
      <c r="G138" s="24"/>
      <c r="H138" s="24"/>
      <c r="I138" s="24"/>
      <c r="J138" s="24"/>
      <c r="K138" s="24"/>
    </row>
    <row r="139" spans="2:11">
      <c r="C139" s="23"/>
      <c r="D139" s="24"/>
      <c r="E139" s="24"/>
      <c r="F139" s="24"/>
      <c r="G139" s="24"/>
      <c r="H139" s="24"/>
      <c r="I139" s="24"/>
      <c r="J139" s="24"/>
      <c r="K139" s="24"/>
    </row>
    <row r="140" spans="2:11">
      <c r="B140" s="12"/>
      <c r="C140" s="23"/>
      <c r="D140" s="24"/>
      <c r="E140" s="24"/>
      <c r="F140" s="24"/>
      <c r="G140" s="24"/>
      <c r="H140" s="24"/>
      <c r="I140" s="24"/>
      <c r="J140" s="24"/>
      <c r="K140" s="24"/>
    </row>
    <row r="141" spans="2:11">
      <c r="C141" s="23"/>
      <c r="D141" s="24"/>
      <c r="E141" s="24"/>
      <c r="F141" s="24"/>
      <c r="G141" s="24"/>
      <c r="H141" s="24"/>
      <c r="I141" s="24"/>
      <c r="J141" s="24"/>
      <c r="K141" s="24"/>
    </row>
    <row r="142" spans="2:11">
      <c r="B142" s="12"/>
      <c r="C142" s="23"/>
      <c r="D142" s="24"/>
      <c r="E142" s="24"/>
      <c r="F142" s="24"/>
      <c r="G142" s="24"/>
      <c r="H142" s="24"/>
      <c r="I142" s="24"/>
      <c r="J142" s="24"/>
      <c r="K142" s="24"/>
    </row>
    <row r="143" spans="2:11">
      <c r="C143" s="24"/>
      <c r="D143" s="24"/>
      <c r="E143" s="24"/>
      <c r="F143" s="24"/>
      <c r="G143" s="24"/>
      <c r="H143" s="24"/>
      <c r="I143" s="24"/>
      <c r="J143" s="24"/>
      <c r="K143" s="24"/>
    </row>
    <row r="144" spans="2:11">
      <c r="C144" s="24"/>
      <c r="D144" s="24"/>
      <c r="E144" s="24"/>
      <c r="F144" s="24"/>
      <c r="G144" s="24"/>
      <c r="H144" s="24"/>
      <c r="I144" s="24"/>
      <c r="J144" s="24"/>
      <c r="K144" s="24"/>
    </row>
    <row r="145" spans="3:11">
      <c r="C145" s="24"/>
      <c r="D145" s="24"/>
      <c r="E145" s="24"/>
      <c r="F145" s="24"/>
      <c r="G145" s="24"/>
      <c r="H145" s="24"/>
      <c r="I145" s="24"/>
      <c r="J145" s="24"/>
      <c r="K145" s="24"/>
    </row>
    <row r="146" spans="3:11"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3:11">
      <c r="C147" s="24"/>
      <c r="D147" s="24"/>
      <c r="E147" s="24"/>
      <c r="F147" s="24"/>
      <c r="G147" s="24"/>
      <c r="H147" s="24"/>
      <c r="I147" s="24"/>
      <c r="J147" s="24"/>
      <c r="K147" s="24"/>
    </row>
    <row r="148" spans="3:11">
      <c r="C148" s="24"/>
      <c r="D148" s="24"/>
      <c r="E148" s="24"/>
      <c r="F148" s="24"/>
      <c r="G148" s="24"/>
      <c r="H148" s="24"/>
      <c r="I148" s="24"/>
      <c r="J148" s="24"/>
      <c r="K148" s="24"/>
    </row>
    <row r="149" spans="3:11">
      <c r="C149" s="24"/>
      <c r="D149" s="24"/>
      <c r="E149" s="24"/>
      <c r="F149" s="24"/>
      <c r="G149" s="24"/>
      <c r="H149" s="24"/>
      <c r="I149" s="24"/>
      <c r="J149" s="24"/>
      <c r="K149" s="24"/>
    </row>
    <row r="150" spans="3:11">
      <c r="C150" s="24"/>
      <c r="D150" s="24"/>
      <c r="E150" s="24"/>
      <c r="F150" s="24"/>
      <c r="G150" s="24"/>
      <c r="H150" s="24"/>
      <c r="I150" s="24"/>
      <c r="J150" s="24"/>
      <c r="K150" s="24"/>
    </row>
    <row r="151" spans="3:11">
      <c r="C151" s="24"/>
      <c r="D151" s="24"/>
      <c r="E151" s="24"/>
      <c r="F151" s="24"/>
      <c r="G151" s="24"/>
      <c r="H151" s="24"/>
      <c r="I151" s="24"/>
      <c r="J151" s="24"/>
      <c r="K151" s="24"/>
    </row>
    <row r="152" spans="3:11">
      <c r="C152" s="24"/>
      <c r="D152" s="24"/>
      <c r="E152" s="24"/>
      <c r="F152" s="24"/>
      <c r="G152" s="24"/>
      <c r="H152" s="24"/>
      <c r="I152" s="24"/>
      <c r="J152" s="24"/>
      <c r="K152" s="24"/>
    </row>
    <row r="153" spans="3:11">
      <c r="C153" s="24"/>
      <c r="D153" s="24"/>
      <c r="E153" s="24"/>
      <c r="F153" s="24"/>
      <c r="G153" s="24"/>
      <c r="H153" s="24"/>
      <c r="I153" s="24"/>
      <c r="J153" s="24"/>
      <c r="K153" s="24"/>
    </row>
    <row r="154" spans="3:11">
      <c r="C154" s="24"/>
      <c r="D154" s="24"/>
      <c r="E154" s="24"/>
      <c r="F154" s="24"/>
      <c r="G154" s="24"/>
      <c r="H154" s="24"/>
      <c r="I154" s="24"/>
      <c r="J154" s="24"/>
      <c r="K154" s="24"/>
    </row>
    <row r="155" spans="3:11">
      <c r="C155" s="24"/>
      <c r="D155" s="24"/>
      <c r="E155" s="24"/>
      <c r="F155" s="24"/>
      <c r="G155" s="24"/>
      <c r="H155" s="24"/>
      <c r="I155" s="24"/>
      <c r="J155" s="24"/>
      <c r="K155" s="24"/>
    </row>
    <row r="156" spans="3:11">
      <c r="C156" s="24"/>
      <c r="D156" s="24"/>
      <c r="E156" s="24"/>
      <c r="F156" s="24"/>
      <c r="G156" s="24"/>
      <c r="H156" s="24"/>
      <c r="I156" s="24"/>
      <c r="J156" s="24"/>
      <c r="K156" s="24"/>
    </row>
    <row r="157" spans="3:11">
      <c r="C157" s="24"/>
      <c r="D157" s="24"/>
      <c r="E157" s="24"/>
      <c r="F157" s="24"/>
      <c r="G157" s="24"/>
      <c r="H157" s="24"/>
      <c r="I157" s="24"/>
      <c r="J157" s="24"/>
      <c r="K157" s="24"/>
    </row>
    <row r="158" spans="3:11">
      <c r="C158" s="24"/>
      <c r="D158" s="24"/>
      <c r="E158" s="24"/>
      <c r="F158" s="24"/>
      <c r="G158" s="24"/>
      <c r="H158" s="24"/>
      <c r="I158" s="24"/>
      <c r="J158" s="24"/>
      <c r="K158" s="24"/>
    </row>
    <row r="159" spans="3:11">
      <c r="C159" s="24"/>
      <c r="D159" s="24"/>
      <c r="E159" s="24"/>
      <c r="F159" s="24"/>
      <c r="G159" s="24"/>
      <c r="H159" s="24"/>
      <c r="I159" s="24"/>
      <c r="J159" s="24"/>
      <c r="K159" s="24"/>
    </row>
    <row r="160" spans="3:11">
      <c r="C160" s="24"/>
      <c r="D160" s="24"/>
      <c r="E160" s="24"/>
      <c r="F160" s="24"/>
      <c r="G160" s="24"/>
      <c r="H160" s="24"/>
      <c r="I160" s="24"/>
      <c r="J160" s="24"/>
      <c r="K160" s="24"/>
    </row>
    <row r="161" spans="3:11">
      <c r="C161" s="24"/>
      <c r="D161" s="24"/>
      <c r="E161" s="24"/>
      <c r="F161" s="24"/>
      <c r="G161" s="24"/>
      <c r="H161" s="24"/>
      <c r="I161" s="24"/>
      <c r="J161" s="24"/>
      <c r="K161" s="24"/>
    </row>
    <row r="162" spans="3:11">
      <c r="C162" s="24"/>
      <c r="D162" s="24"/>
      <c r="E162" s="24"/>
      <c r="F162" s="24"/>
      <c r="G162" s="24"/>
      <c r="H162" s="24"/>
      <c r="I162" s="24"/>
      <c r="J162" s="24"/>
      <c r="K162" s="24"/>
    </row>
    <row r="163" spans="3:11">
      <c r="C163" s="24"/>
      <c r="D163" s="24"/>
      <c r="E163" s="24"/>
      <c r="F163" s="24"/>
      <c r="G163" s="24"/>
      <c r="H163" s="24"/>
      <c r="I163" s="24"/>
      <c r="J163" s="24"/>
      <c r="K163" s="24"/>
    </row>
    <row r="164" spans="3:11">
      <c r="C164" s="24"/>
      <c r="D164" s="24"/>
      <c r="E164" s="24"/>
      <c r="F164" s="24"/>
      <c r="G164" s="24"/>
      <c r="H164" s="24"/>
      <c r="I164" s="24"/>
      <c r="J164" s="24"/>
      <c r="K164" s="24"/>
    </row>
    <row r="165" spans="3:11">
      <c r="C165" s="24"/>
      <c r="D165" s="24"/>
      <c r="E165" s="24"/>
      <c r="F165" s="24"/>
      <c r="G165" s="24"/>
      <c r="H165" s="24"/>
      <c r="I165" s="24"/>
      <c r="J165" s="24"/>
      <c r="K165" s="24"/>
    </row>
    <row r="166" spans="3:11">
      <c r="C166" s="24"/>
      <c r="D166" s="24"/>
      <c r="E166" s="24"/>
      <c r="F166" s="24"/>
      <c r="G166" s="24"/>
      <c r="H166" s="24"/>
      <c r="I166" s="24"/>
      <c r="J166" s="24"/>
      <c r="K166" s="24"/>
    </row>
    <row r="167" spans="3:11">
      <c r="C167" s="24"/>
      <c r="D167" s="24"/>
      <c r="E167" s="24"/>
      <c r="F167" s="24"/>
      <c r="G167" s="24"/>
      <c r="H167" s="24"/>
      <c r="I167" s="24"/>
      <c r="J167" s="24"/>
      <c r="K167" s="24"/>
    </row>
    <row r="168" spans="3:11">
      <c r="C168" s="24"/>
      <c r="D168" s="24"/>
      <c r="E168" s="24"/>
      <c r="F168" s="24"/>
      <c r="G168" s="24"/>
      <c r="H168" s="24"/>
      <c r="I168" s="24"/>
      <c r="J168" s="24"/>
      <c r="K168" s="24"/>
    </row>
    <row r="169" spans="3:11">
      <c r="C169" s="24"/>
      <c r="D169" s="24"/>
      <c r="E169" s="24"/>
      <c r="F169" s="24"/>
      <c r="G169" s="24"/>
      <c r="H169" s="24"/>
      <c r="I169" s="24"/>
      <c r="J169" s="24"/>
      <c r="K169" s="24"/>
    </row>
    <row r="170" spans="3:11">
      <c r="C170" s="24"/>
      <c r="D170" s="24"/>
      <c r="E170" s="24"/>
      <c r="F170" s="24"/>
      <c r="G170" s="24"/>
      <c r="H170" s="24"/>
      <c r="I170" s="24"/>
      <c r="J170" s="24"/>
      <c r="K170" s="24"/>
    </row>
    <row r="171" spans="3:11">
      <c r="C171" s="24"/>
      <c r="D171" s="24"/>
      <c r="E171" s="24"/>
      <c r="F171" s="24"/>
      <c r="G171" s="24"/>
      <c r="H171" s="24"/>
      <c r="I171" s="24"/>
      <c r="J171" s="24"/>
      <c r="K171" s="24"/>
    </row>
    <row r="172" spans="3:11">
      <c r="C172" s="24"/>
      <c r="D172" s="24"/>
      <c r="E172" s="24"/>
      <c r="F172" s="24"/>
      <c r="G172" s="24"/>
      <c r="H172" s="24"/>
      <c r="I172" s="24"/>
      <c r="J172" s="24"/>
      <c r="K172" s="24"/>
    </row>
    <row r="173" spans="3:11">
      <c r="C173" s="24"/>
      <c r="D173" s="24"/>
      <c r="E173" s="24"/>
      <c r="F173" s="24"/>
      <c r="G173" s="24"/>
      <c r="H173" s="24"/>
      <c r="I173" s="24"/>
      <c r="J173" s="24"/>
      <c r="K173" s="24"/>
    </row>
    <row r="174" spans="3:11">
      <c r="C174" s="24"/>
      <c r="D174" s="24"/>
      <c r="E174" s="24"/>
      <c r="F174" s="24"/>
      <c r="G174" s="24"/>
      <c r="H174" s="24"/>
      <c r="I174" s="24"/>
      <c r="J174" s="24"/>
      <c r="K174" s="24"/>
    </row>
    <row r="175" spans="3:11">
      <c r="C175" s="24"/>
      <c r="D175" s="24"/>
      <c r="E175" s="24"/>
      <c r="F175" s="24"/>
      <c r="G175" s="24"/>
      <c r="H175" s="24"/>
      <c r="I175" s="24"/>
      <c r="J175" s="24"/>
      <c r="K175" s="24"/>
    </row>
    <row r="176" spans="3:11">
      <c r="C176" s="24"/>
      <c r="D176" s="24"/>
      <c r="E176" s="24"/>
      <c r="F176" s="24"/>
      <c r="G176" s="24"/>
      <c r="H176" s="24"/>
      <c r="I176" s="24"/>
      <c r="J176" s="24"/>
      <c r="K176" s="24"/>
    </row>
    <row r="177" spans="3:11">
      <c r="C177" s="24"/>
      <c r="D177" s="24"/>
      <c r="E177" s="24"/>
      <c r="F177" s="24"/>
      <c r="G177" s="24"/>
      <c r="H177" s="24"/>
      <c r="I177" s="24"/>
      <c r="J177" s="24"/>
      <c r="K177" s="24"/>
    </row>
    <row r="178" spans="3:11"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3:11">
      <c r="C179" s="24"/>
      <c r="D179" s="24"/>
      <c r="E179" s="24"/>
      <c r="F179" s="24"/>
      <c r="G179" s="24"/>
      <c r="H179" s="24"/>
      <c r="I179" s="24"/>
      <c r="J179" s="24"/>
      <c r="K179" s="24"/>
    </row>
    <row r="180" spans="3:11">
      <c r="C180" s="24"/>
      <c r="D180" s="24"/>
      <c r="E180" s="24"/>
      <c r="F180" s="24"/>
      <c r="G180" s="24"/>
      <c r="H180" s="24"/>
      <c r="I180" s="24"/>
      <c r="J180" s="24"/>
      <c r="K180" s="24"/>
    </row>
    <row r="181" spans="3:11">
      <c r="C181" s="24"/>
      <c r="D181" s="24"/>
      <c r="E181" s="24"/>
      <c r="F181" s="24"/>
      <c r="G181" s="24"/>
      <c r="H181" s="24"/>
      <c r="I181" s="24"/>
      <c r="J181" s="24"/>
      <c r="K181" s="24"/>
    </row>
    <row r="182" spans="3:11">
      <c r="C182" s="24"/>
      <c r="D182" s="24"/>
      <c r="E182" s="24"/>
      <c r="F182" s="24"/>
      <c r="G182" s="24"/>
      <c r="H182" s="24"/>
      <c r="I182" s="24"/>
      <c r="J182" s="24"/>
      <c r="K182" s="24"/>
    </row>
    <row r="183" spans="3:11">
      <c r="C183" s="24"/>
      <c r="D183" s="24"/>
      <c r="E183" s="24"/>
      <c r="F183" s="24"/>
      <c r="G183" s="24"/>
      <c r="H183" s="24"/>
      <c r="I183" s="24"/>
      <c r="J183" s="24"/>
      <c r="K183" s="24"/>
    </row>
    <row r="184" spans="3:11">
      <c r="C184" s="24"/>
      <c r="D184" s="24"/>
      <c r="E184" s="24"/>
      <c r="F184" s="24"/>
      <c r="G184" s="24"/>
      <c r="H184" s="24"/>
      <c r="I184" s="24"/>
      <c r="J184" s="24"/>
      <c r="K184" s="24"/>
    </row>
    <row r="185" spans="3:11">
      <c r="C185" s="24"/>
      <c r="D185" s="24"/>
      <c r="E185" s="24"/>
      <c r="F185" s="24"/>
      <c r="G185" s="24"/>
      <c r="H185" s="24"/>
      <c r="I185" s="24"/>
      <c r="J185" s="24"/>
      <c r="K185" s="24"/>
    </row>
    <row r="186" spans="3:11">
      <c r="C186" s="24"/>
      <c r="D186" s="24"/>
      <c r="E186" s="24"/>
      <c r="F186" s="24"/>
      <c r="G186" s="24"/>
      <c r="H186" s="24"/>
      <c r="I186" s="24"/>
      <c r="J186" s="24"/>
      <c r="K186" s="24"/>
    </row>
    <row r="187" spans="3:11">
      <c r="C187" s="24"/>
      <c r="D187" s="24"/>
      <c r="E187" s="24"/>
      <c r="F187" s="24"/>
      <c r="G187" s="24"/>
      <c r="H187" s="24"/>
      <c r="I187" s="24"/>
      <c r="J187" s="24"/>
      <c r="K187" s="24"/>
    </row>
    <row r="188" spans="3:11">
      <c r="C188" s="24"/>
      <c r="D188" s="24"/>
      <c r="E188" s="24"/>
      <c r="F188" s="24"/>
      <c r="G188" s="24"/>
      <c r="H188" s="24"/>
      <c r="I188" s="24"/>
      <c r="J188" s="24"/>
      <c r="K188" s="24"/>
    </row>
    <row r="189" spans="3:11">
      <c r="C189" s="24"/>
      <c r="D189" s="24"/>
      <c r="E189" s="24"/>
      <c r="F189" s="24"/>
      <c r="G189" s="24"/>
      <c r="H189" s="24"/>
      <c r="I189" s="24"/>
      <c r="J189" s="24"/>
      <c r="K189" s="24"/>
    </row>
    <row r="190" spans="3:11">
      <c r="C190" s="24"/>
      <c r="D190" s="24"/>
      <c r="E190" s="24"/>
      <c r="F190" s="24"/>
      <c r="G190" s="24"/>
      <c r="H190" s="24"/>
      <c r="I190" s="24"/>
      <c r="J190" s="24"/>
      <c r="K190" s="24"/>
    </row>
    <row r="191" spans="3:11">
      <c r="C191" s="24"/>
      <c r="D191" s="24"/>
      <c r="E191" s="24"/>
      <c r="F191" s="24"/>
      <c r="G191" s="24"/>
      <c r="H191" s="24"/>
      <c r="I191" s="24"/>
      <c r="J191" s="24"/>
      <c r="K191" s="24"/>
    </row>
    <row r="192" spans="3:11">
      <c r="C192" s="24"/>
      <c r="D192" s="24"/>
      <c r="E192" s="24"/>
      <c r="F192" s="24"/>
      <c r="G192" s="24"/>
      <c r="H192" s="24"/>
      <c r="I192" s="24"/>
      <c r="J192" s="24"/>
      <c r="K192" s="24"/>
    </row>
    <row r="193" spans="3:11">
      <c r="C193" s="24"/>
      <c r="D193" s="24"/>
      <c r="E193" s="24"/>
      <c r="F193" s="24"/>
      <c r="G193" s="24"/>
      <c r="H193" s="24"/>
      <c r="I193" s="24"/>
      <c r="J193" s="24"/>
      <c r="K193" s="24"/>
    </row>
    <row r="194" spans="3:11"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3:11">
      <c r="C195" s="24"/>
      <c r="D195" s="24"/>
      <c r="E195" s="24"/>
      <c r="F195" s="24"/>
      <c r="G195" s="24"/>
      <c r="H195" s="24"/>
      <c r="I195" s="24"/>
      <c r="J195" s="24"/>
      <c r="K195" s="24"/>
    </row>
    <row r="196" spans="3:11">
      <c r="C196" s="24"/>
      <c r="D196" s="24"/>
      <c r="E196" s="24"/>
      <c r="F196" s="24"/>
      <c r="G196" s="24"/>
      <c r="H196" s="24"/>
      <c r="I196" s="24"/>
      <c r="J196" s="24"/>
      <c r="K196" s="24"/>
    </row>
    <row r="197" spans="3:11">
      <c r="C197" s="24"/>
      <c r="D197" s="24"/>
      <c r="E197" s="24"/>
      <c r="F197" s="24"/>
      <c r="G197" s="24"/>
      <c r="H197" s="24"/>
      <c r="I197" s="24"/>
      <c r="J197" s="24"/>
      <c r="K197" s="24"/>
    </row>
    <row r="198" spans="3:11">
      <c r="C198" s="24"/>
      <c r="D198" s="24"/>
      <c r="E198" s="24"/>
      <c r="F198" s="24"/>
      <c r="G198" s="24"/>
      <c r="H198" s="24"/>
      <c r="I198" s="24"/>
      <c r="J198" s="24"/>
      <c r="K198" s="24"/>
    </row>
    <row r="199" spans="3:11">
      <c r="C199" s="24"/>
      <c r="D199" s="24"/>
      <c r="E199" s="24"/>
      <c r="F199" s="24"/>
      <c r="G199" s="24"/>
      <c r="H199" s="24"/>
      <c r="I199" s="24"/>
      <c r="J199" s="24"/>
      <c r="K199" s="24"/>
    </row>
    <row r="200" spans="3:11">
      <c r="C200" s="24"/>
      <c r="D200" s="24"/>
      <c r="E200" s="24"/>
      <c r="F200" s="24"/>
      <c r="G200" s="24"/>
      <c r="H200" s="24"/>
      <c r="I200" s="24"/>
      <c r="J200" s="24"/>
      <c r="K200" s="24"/>
    </row>
    <row r="201" spans="3:11">
      <c r="C201" s="24"/>
      <c r="D201" s="24"/>
      <c r="E201" s="24"/>
      <c r="F201" s="24"/>
      <c r="G201" s="24"/>
      <c r="H201" s="24"/>
      <c r="I201" s="24"/>
      <c r="J201" s="24"/>
      <c r="K201" s="24"/>
    </row>
    <row r="202" spans="3:11">
      <c r="C202" s="24"/>
      <c r="D202" s="24"/>
      <c r="E202" s="24"/>
      <c r="F202" s="24"/>
      <c r="G202" s="24"/>
      <c r="H202" s="24"/>
      <c r="I202" s="24"/>
      <c r="J202" s="24"/>
      <c r="K202" s="24"/>
    </row>
    <row r="203" spans="3:11">
      <c r="C203" s="24"/>
      <c r="D203" s="24"/>
      <c r="E203" s="24"/>
      <c r="F203" s="24"/>
      <c r="G203" s="24"/>
      <c r="H203" s="24"/>
      <c r="I203" s="24"/>
      <c r="J203" s="24"/>
      <c r="K203" s="24"/>
    </row>
    <row r="204" spans="3:11">
      <c r="C204" s="24"/>
      <c r="D204" s="24"/>
      <c r="E204" s="24"/>
      <c r="F204" s="24"/>
      <c r="G204" s="24"/>
      <c r="H204" s="24"/>
      <c r="I204" s="24"/>
      <c r="J204" s="24"/>
      <c r="K204" s="24"/>
    </row>
    <row r="205" spans="3:11"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3:11">
      <c r="C206" s="24"/>
      <c r="D206" s="24"/>
      <c r="E206" s="24"/>
      <c r="F206" s="24"/>
      <c r="G206" s="24"/>
      <c r="H206" s="24"/>
      <c r="I206" s="24"/>
      <c r="J206" s="24"/>
      <c r="K206" s="24"/>
    </row>
    <row r="207" spans="3:11">
      <c r="C207" s="24"/>
      <c r="D207" s="24"/>
      <c r="E207" s="24"/>
      <c r="F207" s="24"/>
      <c r="G207" s="24"/>
      <c r="H207" s="24"/>
      <c r="I207" s="24"/>
      <c r="J207" s="24"/>
      <c r="K207" s="24"/>
    </row>
    <row r="208" spans="3:11">
      <c r="C208" s="24"/>
      <c r="D208" s="24"/>
      <c r="E208" s="24"/>
      <c r="F208" s="24"/>
      <c r="G208" s="24"/>
      <c r="H208" s="24"/>
      <c r="I208" s="24"/>
      <c r="J208" s="24"/>
      <c r="K208" s="24"/>
    </row>
    <row r="209" spans="3:11">
      <c r="C209" s="24"/>
      <c r="D209" s="24"/>
      <c r="E209" s="24"/>
      <c r="F209" s="24"/>
      <c r="G209" s="24"/>
      <c r="H209" s="24"/>
      <c r="I209" s="24"/>
      <c r="J209" s="24"/>
      <c r="K209" s="24"/>
    </row>
    <row r="210" spans="3:11">
      <c r="C210" s="24"/>
      <c r="D210" s="24"/>
      <c r="E210" s="24"/>
      <c r="F210" s="24"/>
      <c r="G210" s="24"/>
      <c r="H210" s="24"/>
      <c r="I210" s="24"/>
      <c r="J210" s="24"/>
      <c r="K210" s="24"/>
    </row>
    <row r="211" spans="3:11">
      <c r="C211" s="24"/>
      <c r="D211" s="24"/>
      <c r="E211" s="24"/>
      <c r="F211" s="24"/>
      <c r="G211" s="24"/>
      <c r="H211" s="24"/>
      <c r="I211" s="24"/>
      <c r="J211" s="24"/>
      <c r="K211" s="24"/>
    </row>
    <row r="212" spans="3:11">
      <c r="C212" s="24"/>
      <c r="D212" s="24"/>
      <c r="E212" s="24"/>
      <c r="F212" s="24"/>
      <c r="G212" s="24"/>
      <c r="H212" s="24"/>
      <c r="I212" s="24"/>
      <c r="J212" s="24"/>
      <c r="K212" s="24"/>
    </row>
    <row r="213" spans="3:11">
      <c r="C213" s="24"/>
      <c r="D213" s="24"/>
      <c r="E213" s="24"/>
      <c r="F213" s="24"/>
      <c r="G213" s="24"/>
      <c r="H213" s="24"/>
      <c r="I213" s="24"/>
      <c r="J213" s="24"/>
      <c r="K213" s="24"/>
    </row>
    <row r="214" spans="3:11">
      <c r="C214" s="24"/>
      <c r="D214" s="24"/>
      <c r="E214" s="24"/>
      <c r="F214" s="24"/>
      <c r="G214" s="24"/>
      <c r="H214" s="24"/>
      <c r="I214" s="24"/>
      <c r="J214" s="24"/>
      <c r="K214" s="24"/>
    </row>
    <row r="215" spans="3:11">
      <c r="C215" s="24"/>
      <c r="D215" s="24"/>
      <c r="E215" s="24"/>
      <c r="F215" s="24"/>
      <c r="G215" s="24"/>
      <c r="H215" s="24"/>
      <c r="I215" s="24"/>
      <c r="J215" s="24"/>
      <c r="K215" s="24"/>
    </row>
    <row r="216" spans="3:11">
      <c r="C216" s="24"/>
      <c r="D216" s="24"/>
      <c r="E216" s="24"/>
      <c r="F216" s="24"/>
      <c r="G216" s="24"/>
      <c r="H216" s="24"/>
      <c r="I216" s="24"/>
      <c r="J216" s="24"/>
      <c r="K216" s="24"/>
    </row>
    <row r="217" spans="3:11">
      <c r="C217" s="24"/>
      <c r="D217" s="24"/>
      <c r="E217" s="24"/>
      <c r="F217" s="24"/>
      <c r="G217" s="24"/>
      <c r="H217" s="24"/>
      <c r="I217" s="24"/>
      <c r="J217" s="24"/>
      <c r="K217" s="24"/>
    </row>
    <row r="218" spans="3:11">
      <c r="C218" s="24"/>
      <c r="D218" s="24"/>
      <c r="E218" s="24"/>
      <c r="F218" s="24"/>
      <c r="G218" s="24"/>
      <c r="H218" s="24"/>
      <c r="I218" s="24"/>
      <c r="J218" s="24"/>
      <c r="K218" s="24"/>
    </row>
    <row r="219" spans="3:11">
      <c r="C219" s="24"/>
      <c r="D219" s="24"/>
      <c r="E219" s="24"/>
      <c r="F219" s="24"/>
      <c r="G219" s="24"/>
      <c r="H219" s="24"/>
      <c r="I219" s="24"/>
      <c r="J219" s="24"/>
      <c r="K219" s="24"/>
    </row>
    <row r="220" spans="3:11">
      <c r="C220" s="24"/>
      <c r="D220" s="24"/>
      <c r="E220" s="24"/>
      <c r="F220" s="24"/>
      <c r="G220" s="24"/>
      <c r="H220" s="24"/>
      <c r="I220" s="24"/>
      <c r="J220" s="24"/>
      <c r="K220" s="24"/>
    </row>
    <row r="221" spans="3:11">
      <c r="C221" s="24"/>
      <c r="D221" s="24"/>
      <c r="E221" s="24"/>
      <c r="F221" s="24"/>
      <c r="G221" s="24"/>
      <c r="H221" s="24"/>
      <c r="I221" s="24"/>
      <c r="J221" s="24"/>
      <c r="K221" s="24"/>
    </row>
    <row r="222" spans="3:11">
      <c r="C222" s="24"/>
      <c r="D222" s="24"/>
      <c r="E222" s="24"/>
      <c r="F222" s="24"/>
      <c r="G222" s="24"/>
      <c r="H222" s="24"/>
      <c r="I222" s="24"/>
      <c r="J222" s="24"/>
      <c r="K222" s="24"/>
    </row>
    <row r="223" spans="3:11">
      <c r="C223" s="24"/>
      <c r="D223" s="24"/>
      <c r="E223" s="24"/>
      <c r="F223" s="24"/>
      <c r="G223" s="24"/>
      <c r="H223" s="24"/>
      <c r="I223" s="24"/>
      <c r="J223" s="24"/>
      <c r="K223" s="24"/>
    </row>
  </sheetData>
  <mergeCells count="2">
    <mergeCell ref="B6:O6"/>
    <mergeCell ref="B3:O3"/>
  </mergeCells>
  <phoneticPr fontId="0" type="noConversion"/>
  <printOptions horizontalCentered="1" verticalCentered="1"/>
  <pageMargins left="0.49" right="0.35" top="0" bottom="0" header="0.17" footer="0.31"/>
  <pageSetup scale="72" fitToHeight="2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HO223"/>
  <sheetViews>
    <sheetView zoomScale="73" zoomScaleNormal="75" workbookViewId="0">
      <selection activeCell="A19" sqref="A19"/>
    </sheetView>
  </sheetViews>
  <sheetFormatPr defaultColWidth="9.83203125" defaultRowHeight="14.25"/>
  <cols>
    <col min="1" max="1" width="38.6640625" style="4" bestFit="1" customWidth="1"/>
    <col min="2" max="3" width="18.83203125" style="4" customWidth="1"/>
    <col min="4" max="4" width="2.6640625" style="4" customWidth="1"/>
    <col min="5" max="5" width="9.5" style="4" bestFit="1" customWidth="1"/>
    <col min="6" max="6" width="1.5" style="4" customWidth="1"/>
    <col min="7" max="7" width="18.83203125" style="4" customWidth="1"/>
    <col min="8" max="8" width="16" style="4" bestFit="1" customWidth="1"/>
    <col min="9" max="9" width="21.6640625" style="4" customWidth="1"/>
    <col min="10" max="10" width="20.6640625" style="4" bestFit="1" customWidth="1"/>
    <col min="11" max="11" width="18.83203125" style="4" customWidth="1"/>
    <col min="12" max="12" width="1.83203125" style="4" customWidth="1"/>
    <col min="13" max="13" width="16" style="4" bestFit="1" customWidth="1"/>
    <col min="14" max="14" width="17" style="4" bestFit="1" customWidth="1"/>
    <col min="15" max="15" width="9.83203125" style="4"/>
    <col min="16" max="16" width="21.6640625" style="4" bestFit="1" customWidth="1"/>
    <col min="17" max="17" width="1" style="4" customWidth="1"/>
    <col min="18" max="18" width="11.6640625" style="4" bestFit="1" customWidth="1"/>
    <col min="19" max="19" width="9.83203125" style="4"/>
    <col min="20" max="20" width="14.5" style="4" bestFit="1" customWidth="1"/>
    <col min="21" max="21" width="9.83203125" style="4"/>
    <col min="22" max="22" width="14.5" style="4" bestFit="1" customWidth="1"/>
    <col min="23" max="23" width="11.6640625" style="4" bestFit="1" customWidth="1"/>
    <col min="24" max="16384" width="9.83203125" style="4"/>
  </cols>
  <sheetData>
    <row r="1" spans="1:223" ht="14.1" customHeight="1">
      <c r="K1" s="10"/>
    </row>
    <row r="2" spans="1:223" ht="14.1" customHeight="1">
      <c r="K2" s="11"/>
    </row>
    <row r="3" spans="1:223">
      <c r="A3" s="178" t="str">
        <f>Diff!B3</f>
        <v>2010-11 Projected Enrollment for Florida Public Schools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223">
      <c r="A4" s="5" t="s">
        <v>330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23">
      <c r="A5" s="178" t="str">
        <f>Diff!B5</f>
        <v>School District PreK - 12 Programs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1:223">
      <c r="A6" s="179">
        <f>Diff!B6</f>
        <v>40158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223" ht="14.1" customHeight="1">
      <c r="A7" s="12"/>
      <c r="B7" s="5"/>
      <c r="C7" s="5"/>
      <c r="D7" s="5"/>
      <c r="E7" s="5"/>
      <c r="F7" s="5"/>
      <c r="G7" s="5"/>
      <c r="H7" s="5"/>
      <c r="I7" s="5"/>
      <c r="J7" s="5"/>
    </row>
    <row r="8" spans="1:223" ht="14.25" customHeight="1">
      <c r="A8" s="12"/>
      <c r="B8" s="6"/>
      <c r="C8" s="6"/>
      <c r="D8" s="6"/>
      <c r="E8" s="6"/>
      <c r="F8" s="7"/>
      <c r="G8" s="25"/>
      <c r="H8" s="15"/>
      <c r="I8" s="6"/>
      <c r="J8" s="6"/>
      <c r="K8" s="25"/>
      <c r="L8" s="6"/>
      <c r="M8" s="15" t="s">
        <v>88</v>
      </c>
      <c r="N8" s="15" t="s">
        <v>88</v>
      </c>
    </row>
    <row r="9" spans="1:223" ht="12.75" customHeight="1">
      <c r="B9" s="15"/>
      <c r="C9" s="29"/>
      <c r="D9" s="15"/>
      <c r="E9" s="15"/>
      <c r="F9" s="15"/>
      <c r="G9" s="15"/>
      <c r="H9" s="15" t="s">
        <v>88</v>
      </c>
      <c r="I9" s="15" t="s">
        <v>88</v>
      </c>
      <c r="J9" s="15" t="str">
        <f>Diff!K9</f>
        <v>2010-11</v>
      </c>
      <c r="K9" s="15"/>
      <c r="L9" s="15"/>
      <c r="M9" s="15" t="s">
        <v>187</v>
      </c>
      <c r="N9" s="59" t="s">
        <v>187</v>
      </c>
    </row>
    <row r="10" spans="1:223" ht="12.75" customHeight="1">
      <c r="B10" s="58"/>
      <c r="C10" s="55"/>
      <c r="D10" s="15"/>
      <c r="E10" s="57"/>
      <c r="F10" s="15"/>
      <c r="G10" s="15"/>
      <c r="H10" s="15" t="s">
        <v>187</v>
      </c>
      <c r="I10" s="15" t="s">
        <v>187</v>
      </c>
      <c r="J10" s="30" t="s">
        <v>176</v>
      </c>
      <c r="K10" s="15" t="str">
        <f>Diff!L10</f>
        <v>2010-11</v>
      </c>
      <c r="L10" s="15"/>
      <c r="M10" s="15" t="s">
        <v>179</v>
      </c>
      <c r="N10" s="172" t="s">
        <v>305</v>
      </c>
    </row>
    <row r="11" spans="1:223" ht="15" customHeight="1">
      <c r="B11" s="15" t="str">
        <f>Diff!D11</f>
        <v>2008-09</v>
      </c>
      <c r="C11" s="15" t="str">
        <f>Diff!F11</f>
        <v>2009-10</v>
      </c>
      <c r="D11" s="15"/>
      <c r="E11" s="59" t="s">
        <v>295</v>
      </c>
      <c r="F11" s="15"/>
      <c r="G11" s="15" t="str">
        <f>Diff!F11</f>
        <v>2009-10</v>
      </c>
      <c r="H11" s="58" t="s">
        <v>212</v>
      </c>
      <c r="I11" s="31" t="s">
        <v>302</v>
      </c>
      <c r="J11" s="30" t="s">
        <v>177</v>
      </c>
      <c r="K11" s="15" t="s">
        <v>184</v>
      </c>
      <c r="L11" s="31"/>
      <c r="M11" s="172" t="s">
        <v>304</v>
      </c>
      <c r="N11" s="172" t="s">
        <v>304</v>
      </c>
    </row>
    <row r="12" spans="1:223" ht="15" customHeight="1">
      <c r="B12" s="15" t="str">
        <f>Diff!C12</f>
        <v>Final</v>
      </c>
      <c r="C12" s="31" t="str">
        <f>Diff!F12</f>
        <v>Appropriated FTE</v>
      </c>
      <c r="D12" s="15"/>
      <c r="E12" s="29" t="s">
        <v>300</v>
      </c>
      <c r="F12" s="15"/>
      <c r="G12" s="31" t="s">
        <v>178</v>
      </c>
      <c r="H12" s="59" t="s">
        <v>299</v>
      </c>
      <c r="I12" s="55" t="s">
        <v>18</v>
      </c>
      <c r="J12" s="49">
        <f>Diff!K12</f>
        <v>39974</v>
      </c>
      <c r="K12" s="32">
        <f>Diff!L12</f>
        <v>40158</v>
      </c>
      <c r="L12" s="15"/>
      <c r="M12" s="15" t="s">
        <v>183</v>
      </c>
      <c r="N12" s="15" t="s">
        <v>182</v>
      </c>
    </row>
    <row r="13" spans="1:223" ht="12.75" customHeight="1">
      <c r="B13" s="40">
        <v>1</v>
      </c>
      <c r="C13" s="41">
        <v>2</v>
      </c>
      <c r="D13" s="15"/>
      <c r="E13" s="40">
        <v>3</v>
      </c>
      <c r="F13" s="15"/>
      <c r="G13" s="29" t="s">
        <v>296</v>
      </c>
      <c r="H13" s="40">
        <v>5</v>
      </c>
      <c r="I13" s="40">
        <v>6</v>
      </c>
      <c r="J13" s="40">
        <v>7</v>
      </c>
      <c r="K13" s="40">
        <v>8</v>
      </c>
      <c r="L13" s="15"/>
      <c r="M13" s="40">
        <v>9</v>
      </c>
      <c r="N13" s="40">
        <v>10</v>
      </c>
    </row>
    <row r="14" spans="1:223" ht="12" customHeight="1">
      <c r="C14" s="6"/>
      <c r="F14" s="6"/>
      <c r="G14" s="6"/>
      <c r="H14" s="6"/>
      <c r="I14" s="6"/>
      <c r="J14" s="6"/>
      <c r="L14" s="6"/>
      <c r="M14" s="6"/>
    </row>
    <row r="15" spans="1:223" ht="14.1" customHeight="1">
      <c r="A15" s="12" t="s">
        <v>13</v>
      </c>
      <c r="C15" s="6"/>
      <c r="H15" s="6"/>
      <c r="I15" s="6"/>
      <c r="J15" s="6"/>
      <c r="L15" s="6"/>
      <c r="M15" s="6"/>
      <c r="P15" s="12"/>
      <c r="V15" s="6"/>
    </row>
    <row r="16" spans="1:223" ht="14.1" customHeight="1">
      <c r="A16" s="12" t="s">
        <v>1</v>
      </c>
      <c r="B16" s="11">
        <f ca="1">Diff!D16</f>
        <v>590090.78</v>
      </c>
      <c r="C16" s="11">
        <f ca="1">Diff!F16</f>
        <v>585011.75</v>
      </c>
      <c r="D16" s="14"/>
      <c r="E16" s="26">
        <f ca="1">(C16-B16)/B16</f>
        <v>-8.6072010818403696E-3</v>
      </c>
      <c r="F16" s="8"/>
      <c r="G16" s="42" t="e">
        <f ca="1">Diff!H16</f>
        <v>#REF!</v>
      </c>
      <c r="H16" s="26" t="e">
        <f ca="1">(G16-B16)/B16</f>
        <v>#REF!</v>
      </c>
      <c r="I16" s="104" t="e">
        <f ca="1">(G16-C16)/C16</f>
        <v>#REF!</v>
      </c>
      <c r="J16" s="42">
        <f ca="1">Diff!K16</f>
        <v>587648.77</v>
      </c>
      <c r="K16" s="42">
        <f ca="1">Diff!L16</f>
        <v>580377.21999999986</v>
      </c>
      <c r="L16" s="26"/>
      <c r="M16" s="26" t="e">
        <f ca="1">(K16-G16)/G16</f>
        <v>#REF!</v>
      </c>
      <c r="N16" s="26">
        <f ca="1">(K16-J16)/J16</f>
        <v>-1.2373972977089977E-2</v>
      </c>
      <c r="O16" s="15"/>
      <c r="P16" s="12"/>
      <c r="Q16" s="6"/>
      <c r="R16" s="14"/>
      <c r="S16" s="6"/>
      <c r="T16" s="16"/>
      <c r="U16" s="6"/>
      <c r="V16" s="16"/>
      <c r="W16" s="1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</row>
    <row r="17" spans="1:23" ht="14.1" customHeight="1">
      <c r="A17" s="12" t="s">
        <v>2</v>
      </c>
      <c r="B17" s="11">
        <f ca="1">Diff!D17</f>
        <v>733723.25</v>
      </c>
      <c r="C17" s="11">
        <f ca="1">Diff!F17</f>
        <v>726055.51000000024</v>
      </c>
      <c r="D17" s="14"/>
      <c r="E17" s="26">
        <f ca="1">(C17-B17)/B17</f>
        <v>-1.045045253779236E-2</v>
      </c>
      <c r="F17" s="8"/>
      <c r="G17" s="42" t="e">
        <f ca="1">Diff!H17</f>
        <v>#REF!</v>
      </c>
      <c r="H17" s="26" t="e">
        <f t="shared" ref="H17:H41" ca="1" si="0">(G17-B17)/B17</f>
        <v>#REF!</v>
      </c>
      <c r="I17" s="104" t="e">
        <f t="shared" ref="I17:I41" ca="1" si="1">(G17-C17)/C17</f>
        <v>#REF!</v>
      </c>
      <c r="J17" s="42">
        <f ca="1">Diff!K17</f>
        <v>726963.45</v>
      </c>
      <c r="K17" s="42">
        <f ca="1">Diff!L17</f>
        <v>744246.6399999999</v>
      </c>
      <c r="L17" s="26"/>
      <c r="M17" s="26" t="e">
        <f t="shared" ref="M17:M41" ca="1" si="2">(K17-G17)/G17</f>
        <v>#REF!</v>
      </c>
      <c r="N17" s="26">
        <f t="shared" ref="N17:N41" ca="1" si="3">(K17-J17)/J17</f>
        <v>2.3774496503228527E-2</v>
      </c>
      <c r="O17" s="15"/>
      <c r="P17" s="12"/>
      <c r="R17" s="14"/>
      <c r="T17" s="14"/>
      <c r="V17" s="14"/>
      <c r="W17" s="14"/>
    </row>
    <row r="18" spans="1:23" ht="14.1" customHeight="1">
      <c r="A18" s="12" t="s">
        <v>3</v>
      </c>
      <c r="B18" s="11">
        <f ca="1">Diff!D18</f>
        <v>545246.49999999965</v>
      </c>
      <c r="C18" s="11">
        <f ca="1">Diff!F18</f>
        <v>545063.69000000006</v>
      </c>
      <c r="D18" s="14"/>
      <c r="E18" s="26">
        <f ca="1">(C18-B18)/B18</f>
        <v>-3.3527954787346704E-4</v>
      </c>
      <c r="F18" s="8"/>
      <c r="G18" s="42" t="e">
        <f ca="1">Diff!H18</f>
        <v>#REF!</v>
      </c>
      <c r="H18" s="26" t="e">
        <f t="shared" ca="1" si="0"/>
        <v>#REF!</v>
      </c>
      <c r="I18" s="104" t="e">
        <f t="shared" ca="1" si="1"/>
        <v>#REF!</v>
      </c>
      <c r="J18" s="42">
        <f ca="1">Diff!K18</f>
        <v>541341.37</v>
      </c>
      <c r="K18" s="42">
        <f ca="1">Diff!L18</f>
        <v>555126.86</v>
      </c>
      <c r="L18" s="26"/>
      <c r="M18" s="26" t="e">
        <f t="shared" ca="1" si="2"/>
        <v>#REF!</v>
      </c>
      <c r="N18" s="26">
        <f t="shared" ca="1" si="3"/>
        <v>2.546542858898811E-2</v>
      </c>
      <c r="O18" s="15"/>
      <c r="P18" s="12"/>
      <c r="R18" s="14"/>
      <c r="T18" s="14"/>
      <c r="V18" s="14"/>
      <c r="W18" s="14"/>
    </row>
    <row r="19" spans="1:23" ht="14.1" customHeight="1">
      <c r="A19" s="37" t="str">
        <f>Diff!B19</f>
        <v>Total K-12 (Non-ESE) Basic</v>
      </c>
      <c r="B19" s="44">
        <f ca="1">SUM(B16:B18)</f>
        <v>1869060.5299999998</v>
      </c>
      <c r="C19" s="100">
        <f ca="1">SUM(C16:C18)</f>
        <v>1856130.9500000002</v>
      </c>
      <c r="D19" s="34"/>
      <c r="E19" s="38">
        <f ca="1">(C19-B19)/B19</f>
        <v>-6.9176892842521317E-3</v>
      </c>
      <c r="F19" s="35"/>
      <c r="G19" s="44" t="e">
        <f ca="1">SUM(G16:G18)</f>
        <v>#REF!</v>
      </c>
      <c r="H19" s="38" t="e">
        <f t="shared" ca="1" si="0"/>
        <v>#REF!</v>
      </c>
      <c r="I19" s="105" t="e">
        <f t="shared" ca="1" si="1"/>
        <v>#REF!</v>
      </c>
      <c r="J19" s="44">
        <f ca="1">SUM(J16:J18)</f>
        <v>1855953.5899999999</v>
      </c>
      <c r="K19" s="44">
        <f ca="1">SUM(K16:K18)</f>
        <v>1879750.7199999997</v>
      </c>
      <c r="L19" s="38"/>
      <c r="M19" s="38" t="e">
        <f t="shared" ca="1" si="2"/>
        <v>#REF!</v>
      </c>
      <c r="N19" s="38">
        <f t="shared" ca="1" si="3"/>
        <v>1.2822050146199986E-2</v>
      </c>
      <c r="O19" s="15"/>
      <c r="P19" s="12"/>
      <c r="R19" s="14"/>
      <c r="T19" s="14"/>
      <c r="V19" s="14"/>
      <c r="W19" s="14"/>
    </row>
    <row r="20" spans="1:23" ht="14.1" customHeight="1">
      <c r="A20" s="37"/>
      <c r="B20" s="38"/>
      <c r="C20" s="11"/>
      <c r="D20" s="34"/>
      <c r="E20" s="38"/>
      <c r="F20" s="35"/>
      <c r="G20" s="42"/>
      <c r="H20" s="26"/>
      <c r="I20" s="104"/>
      <c r="J20" s="44"/>
      <c r="K20" s="42"/>
      <c r="L20" s="38"/>
      <c r="M20" s="26"/>
      <c r="N20" s="26"/>
      <c r="O20" s="15"/>
      <c r="P20" s="12"/>
      <c r="R20" s="14"/>
      <c r="T20" s="14"/>
      <c r="V20" s="14"/>
      <c r="W20" s="14"/>
    </row>
    <row r="21" spans="1:23" ht="14.1" customHeight="1">
      <c r="A21" s="12" t="s">
        <v>10</v>
      </c>
      <c r="B21" s="56">
        <f ca="1">Diff!D21</f>
        <v>139327.18</v>
      </c>
      <c r="C21" s="11">
        <f ca="1">Diff!F21</f>
        <v>138734.67000000001</v>
      </c>
      <c r="D21" s="14"/>
      <c r="E21" s="26">
        <f ca="1">(C21-B21)/B21</f>
        <v>-4.2526519233359941E-3</v>
      </c>
      <c r="F21" s="8"/>
      <c r="G21" s="42" t="e">
        <f ca="1">Diff!H21</f>
        <v>#REF!</v>
      </c>
      <c r="H21" s="26" t="e">
        <f t="shared" ca="1" si="0"/>
        <v>#REF!</v>
      </c>
      <c r="I21" s="104" t="e">
        <f t="shared" ca="1" si="1"/>
        <v>#REF!</v>
      </c>
      <c r="J21" s="42">
        <f ca="1">Diff!K21</f>
        <v>139249.65999999997</v>
      </c>
      <c r="K21" s="42">
        <f ca="1">Diff!L21</f>
        <v>139389.24999999991</v>
      </c>
      <c r="L21" s="26"/>
      <c r="M21" s="26" t="e">
        <f t="shared" ca="1" si="2"/>
        <v>#REF!</v>
      </c>
      <c r="N21" s="26">
        <f t="shared" ca="1" si="3"/>
        <v>1.0024440993244674E-3</v>
      </c>
      <c r="O21" s="15"/>
      <c r="P21" s="12"/>
      <c r="R21" s="14"/>
      <c r="T21" s="14"/>
      <c r="V21" s="14"/>
      <c r="W21" s="14"/>
    </row>
    <row r="22" spans="1:23" ht="14.1" customHeight="1">
      <c r="A22" s="12" t="s">
        <v>11</v>
      </c>
      <c r="B22" s="56">
        <f ca="1">Diff!D22</f>
        <v>219283.77999999997</v>
      </c>
      <c r="C22" s="11">
        <f ca="1">Diff!F22</f>
        <v>218878.55000000002</v>
      </c>
      <c r="D22" s="14"/>
      <c r="E22" s="26">
        <f ca="1">(C22-B22)/B22</f>
        <v>-1.847970698060533E-3</v>
      </c>
      <c r="F22" s="8"/>
      <c r="G22" s="42" t="e">
        <f ca="1">Diff!H22</f>
        <v>#REF!</v>
      </c>
      <c r="H22" s="26" t="e">
        <f t="shared" ca="1" si="0"/>
        <v>#REF!</v>
      </c>
      <c r="I22" s="104" t="e">
        <f t="shared" ca="1" si="1"/>
        <v>#REF!</v>
      </c>
      <c r="J22" s="42">
        <f ca="1">Diff!K22</f>
        <v>218834.13999999996</v>
      </c>
      <c r="K22" s="42">
        <f ca="1">Diff!L22</f>
        <v>218927.08</v>
      </c>
      <c r="L22" s="26"/>
      <c r="M22" s="26" t="e">
        <f t="shared" ca="1" si="2"/>
        <v>#REF!</v>
      </c>
      <c r="N22" s="26">
        <f t="shared" ca="1" si="3"/>
        <v>4.2470521281565778E-4</v>
      </c>
      <c r="O22" s="15"/>
      <c r="P22" s="12"/>
      <c r="R22" s="14"/>
      <c r="T22" s="14"/>
      <c r="V22" s="14"/>
      <c r="W22" s="14"/>
    </row>
    <row r="23" spans="1:23" ht="14.1" customHeight="1">
      <c r="A23" s="12" t="s">
        <v>12</v>
      </c>
      <c r="B23" s="56">
        <f ca="1">Diff!D23</f>
        <v>132924.03999999998</v>
      </c>
      <c r="C23" s="11">
        <f ca="1">Diff!F23</f>
        <v>132012.16999999998</v>
      </c>
      <c r="D23" s="8"/>
      <c r="E23" s="26">
        <f ca="1">(C23-B23)/B23</f>
        <v>-6.8600833980068275E-3</v>
      </c>
      <c r="F23" s="8"/>
      <c r="G23" s="42" t="e">
        <f ca="1">Diff!H23</f>
        <v>#REF!</v>
      </c>
      <c r="H23" s="26" t="e">
        <f t="shared" ca="1" si="0"/>
        <v>#REF!</v>
      </c>
      <c r="I23" s="104" t="e">
        <f t="shared" ca="1" si="1"/>
        <v>#REF!</v>
      </c>
      <c r="J23" s="42">
        <f ca="1">Diff!K23</f>
        <v>129960.94999999997</v>
      </c>
      <c r="K23" s="42">
        <f ca="1">Diff!L23</f>
        <v>132437.33999999994</v>
      </c>
      <c r="L23" s="26"/>
      <c r="M23" s="26" t="e">
        <f t="shared" ca="1" si="2"/>
        <v>#REF!</v>
      </c>
      <c r="N23" s="26">
        <f t="shared" ca="1" si="3"/>
        <v>1.9054877638244188E-2</v>
      </c>
      <c r="O23" s="15"/>
      <c r="P23" s="12"/>
      <c r="R23" s="14"/>
      <c r="T23" s="14"/>
      <c r="V23" s="14"/>
      <c r="W23" s="14"/>
    </row>
    <row r="24" spans="1:23" ht="14.1" customHeight="1">
      <c r="A24" s="37" t="str">
        <f>Diff!B24</f>
        <v>Total ESE Basic</v>
      </c>
      <c r="B24" s="44">
        <f ca="1">SUM(B21:B23)</f>
        <v>491534.99999999994</v>
      </c>
      <c r="C24" s="100">
        <f ca="1">SUM(C21:C23)</f>
        <v>489625.39</v>
      </c>
      <c r="D24" s="100">
        <f t="shared" ref="D24:G24" si="4">SUM(D21:D23)</f>
        <v>0</v>
      </c>
      <c r="E24" s="38">
        <f ca="1">(C24-B24)/B24</f>
        <v>-3.8849929303100047E-3</v>
      </c>
      <c r="F24" s="100">
        <f t="shared" si="4"/>
        <v>0</v>
      </c>
      <c r="G24" s="100" t="e">
        <f t="shared" ca="1" si="4"/>
        <v>#REF!</v>
      </c>
      <c r="H24" s="38" t="e">
        <f t="shared" ca="1" si="0"/>
        <v>#REF!</v>
      </c>
      <c r="I24" s="105" t="e">
        <f t="shared" ca="1" si="1"/>
        <v>#REF!</v>
      </c>
      <c r="J24" s="44">
        <f ca="1">SUM(J21:J23)</f>
        <v>488044.74999999988</v>
      </c>
      <c r="K24" s="44">
        <f ca="1">SUM(K21:K23)</f>
        <v>490753.66999999981</v>
      </c>
      <c r="L24" s="38"/>
      <c r="M24" s="38" t="e">
        <f t="shared" ca="1" si="2"/>
        <v>#REF!</v>
      </c>
      <c r="N24" s="38">
        <f t="shared" ca="1" si="3"/>
        <v>5.550556583182026E-3</v>
      </c>
      <c r="O24" s="15"/>
      <c r="P24" s="12"/>
      <c r="R24" s="14"/>
      <c r="T24" s="14"/>
      <c r="V24" s="14"/>
      <c r="W24" s="14"/>
    </row>
    <row r="25" spans="1:23" ht="14.1" customHeight="1">
      <c r="A25" s="37"/>
      <c r="B25" s="38"/>
      <c r="C25" s="11"/>
      <c r="D25" s="34"/>
      <c r="E25" s="38"/>
      <c r="F25" s="35"/>
      <c r="G25" s="42"/>
      <c r="H25" s="26"/>
      <c r="I25" s="104"/>
      <c r="J25" s="44"/>
      <c r="K25" s="42"/>
      <c r="L25" s="38"/>
      <c r="M25" s="26"/>
      <c r="N25" s="26"/>
      <c r="O25" s="15"/>
      <c r="P25" s="12"/>
      <c r="R25" s="14"/>
      <c r="T25" s="14"/>
      <c r="V25" s="14"/>
      <c r="W25" s="14"/>
    </row>
    <row r="26" spans="1:23" ht="14.1" customHeight="1">
      <c r="A26" s="37" t="str">
        <f>Diff!B26</f>
        <v>Total K-12 Basic</v>
      </c>
      <c r="B26" s="44">
        <f ca="1">B19+B24</f>
        <v>2360595.5299999998</v>
      </c>
      <c r="C26" s="100">
        <f ca="1">C24+C19</f>
        <v>2345756.3400000003</v>
      </c>
      <c r="D26" s="100">
        <f t="shared" ref="D26:G26" si="5">D24+D19</f>
        <v>0</v>
      </c>
      <c r="E26" s="38">
        <f ca="1">(C26-B26)/B26</f>
        <v>-6.286206091392319E-3</v>
      </c>
      <c r="F26" s="100">
        <f t="shared" si="5"/>
        <v>0</v>
      </c>
      <c r="G26" s="100" t="e">
        <f t="shared" ca="1" si="5"/>
        <v>#REF!</v>
      </c>
      <c r="H26" s="38" t="e">
        <f t="shared" ca="1" si="0"/>
        <v>#REF!</v>
      </c>
      <c r="I26" s="105" t="e">
        <f t="shared" ca="1" si="1"/>
        <v>#REF!</v>
      </c>
      <c r="J26" s="44">
        <f t="shared" ref="J26:K26" ca="1" si="6">J24+J19</f>
        <v>2343998.34</v>
      </c>
      <c r="K26" s="44">
        <f t="shared" ca="1" si="6"/>
        <v>2370504.3899999997</v>
      </c>
      <c r="L26" s="38"/>
      <c r="M26" s="38" t="e">
        <f t="shared" ca="1" si="2"/>
        <v>#REF!</v>
      </c>
      <c r="N26" s="38">
        <f t="shared" ca="1" si="3"/>
        <v>1.1308049817134177E-2</v>
      </c>
      <c r="O26" s="15"/>
      <c r="P26" s="12"/>
      <c r="R26" s="14"/>
      <c r="T26" s="14"/>
      <c r="V26" s="14"/>
      <c r="W26" s="14"/>
    </row>
    <row r="27" spans="1:23" ht="12" customHeight="1">
      <c r="B27" s="8"/>
      <c r="C27" s="101"/>
      <c r="E27" s="8"/>
      <c r="F27" s="8"/>
      <c r="G27" s="42"/>
      <c r="H27" s="26"/>
      <c r="I27" s="104"/>
      <c r="J27" s="42"/>
      <c r="K27" s="42"/>
      <c r="L27" s="8"/>
      <c r="M27" s="26"/>
      <c r="N27" s="26"/>
      <c r="O27" s="15"/>
      <c r="V27" s="14"/>
    </row>
    <row r="28" spans="1:23" ht="14.1" customHeight="1">
      <c r="A28" s="12" t="s">
        <v>4</v>
      </c>
      <c r="B28" s="56">
        <f ca="1">Diff!D28</f>
        <v>157451.90999999992</v>
      </c>
      <c r="C28" s="11">
        <f ca="1">Diff!F28</f>
        <v>163110.12999999995</v>
      </c>
      <c r="E28" s="26">
        <f ca="1">(C28-B28)/B28</f>
        <v>3.5936178862485908E-2</v>
      </c>
      <c r="F28" s="8"/>
      <c r="G28" s="42" t="e">
        <f ca="1">Diff!H28</f>
        <v>#REF!</v>
      </c>
      <c r="H28" s="26" t="e">
        <f t="shared" ca="1" si="0"/>
        <v>#REF!</v>
      </c>
      <c r="I28" s="104" t="e">
        <f t="shared" ca="1" si="1"/>
        <v>#REF!</v>
      </c>
      <c r="J28" s="42">
        <f ca="1">Diff!K28</f>
        <v>163060.55999999997</v>
      </c>
      <c r="K28" s="42">
        <f ca="1">Diff!L28</f>
        <v>166608.37999999995</v>
      </c>
      <c r="L28" s="26"/>
      <c r="M28" s="26" t="e">
        <f t="shared" ca="1" si="2"/>
        <v>#REF!</v>
      </c>
      <c r="N28" s="26">
        <f t="shared" ca="1" si="3"/>
        <v>2.1757683157717467E-2</v>
      </c>
      <c r="O28" s="15"/>
      <c r="P28" s="12"/>
      <c r="R28" s="14"/>
      <c r="T28" s="14"/>
      <c r="V28" s="14"/>
      <c r="W28" s="14"/>
    </row>
    <row r="29" spans="1:23" ht="12" customHeight="1">
      <c r="B29" s="8"/>
      <c r="C29" s="101"/>
      <c r="E29" s="8"/>
      <c r="F29" s="8"/>
      <c r="G29" s="42"/>
      <c r="H29" s="26"/>
      <c r="I29" s="104"/>
      <c r="J29" s="42"/>
      <c r="K29" s="42"/>
      <c r="L29" s="8"/>
      <c r="M29" s="26"/>
      <c r="N29" s="26"/>
      <c r="O29" s="15"/>
      <c r="V29" s="14"/>
    </row>
    <row r="30" spans="1:23" ht="14.1" customHeight="1">
      <c r="A30" s="12" t="s">
        <v>5</v>
      </c>
      <c r="B30" s="8"/>
      <c r="C30" s="101"/>
      <c r="E30" s="8"/>
      <c r="F30" s="8"/>
      <c r="G30" s="42"/>
      <c r="H30" s="26"/>
      <c r="I30" s="104"/>
      <c r="J30" s="42"/>
      <c r="K30" s="42"/>
      <c r="L30" s="8"/>
      <c r="M30" s="26"/>
      <c r="N30" s="26"/>
      <c r="O30" s="15"/>
      <c r="P30" s="12"/>
      <c r="V30" s="14"/>
    </row>
    <row r="31" spans="1:23" ht="14.1" customHeight="1">
      <c r="A31" s="18" t="s">
        <v>6</v>
      </c>
      <c r="B31" s="56">
        <f ca="1">Diff!D31</f>
        <v>20314.64</v>
      </c>
      <c r="C31" s="11">
        <f ca="1">Diff!F31</f>
        <v>20481.900000000005</v>
      </c>
      <c r="E31" s="26">
        <f ca="1">(C31-B31)/B31</f>
        <v>8.2334710336981441E-3</v>
      </c>
      <c r="F31" s="8"/>
      <c r="G31" s="42" t="e">
        <f ca="1">Diff!H31</f>
        <v>#REF!</v>
      </c>
      <c r="H31" s="26" t="e">
        <f t="shared" ca="1" si="0"/>
        <v>#REF!</v>
      </c>
      <c r="I31" s="104" t="e">
        <f t="shared" ca="1" si="1"/>
        <v>#REF!</v>
      </c>
      <c r="J31" s="42">
        <f ca="1">Diff!K31</f>
        <v>20446.080000000002</v>
      </c>
      <c r="K31" s="42">
        <f ca="1">Diff!L31</f>
        <v>18950.579999999998</v>
      </c>
      <c r="L31" s="26"/>
      <c r="M31" s="26" t="e">
        <f t="shared" ca="1" si="2"/>
        <v>#REF!</v>
      </c>
      <c r="N31" s="26">
        <f t="shared" ca="1" si="3"/>
        <v>-7.3143605033336639E-2</v>
      </c>
      <c r="O31" s="15"/>
      <c r="P31" s="18"/>
      <c r="V31" s="14"/>
    </row>
    <row r="32" spans="1:23" ht="14.1" customHeight="1">
      <c r="A32" s="18" t="s">
        <v>8</v>
      </c>
      <c r="B32" s="56">
        <f ca="1">Diff!D32</f>
        <v>6014.0499999999993</v>
      </c>
      <c r="C32" s="11">
        <f ca="1">Diff!F32</f>
        <v>6118.409999999998</v>
      </c>
      <c r="D32" s="14"/>
      <c r="E32" s="26">
        <f ca="1">(C32-B32)/B32</f>
        <v>1.7352699096282669E-2</v>
      </c>
      <c r="F32" s="8"/>
      <c r="G32" s="42" t="e">
        <f ca="1">Diff!H32</f>
        <v>#REF!</v>
      </c>
      <c r="H32" s="26" t="e">
        <f t="shared" ca="1" si="0"/>
        <v>#REF!</v>
      </c>
      <c r="I32" s="104" t="e">
        <f t="shared" ca="1" si="1"/>
        <v>#REF!</v>
      </c>
      <c r="J32" s="42">
        <f ca="1">Diff!K32</f>
        <v>6103.8300000000008</v>
      </c>
      <c r="K32" s="42">
        <f ca="1">Diff!L32</f>
        <v>5722.07</v>
      </c>
      <c r="L32" s="26"/>
      <c r="M32" s="26" t="e">
        <f t="shared" ca="1" si="2"/>
        <v>#REF!</v>
      </c>
      <c r="N32" s="26">
        <f t="shared" ca="1" si="3"/>
        <v>-6.2544336916329754E-2</v>
      </c>
      <c r="O32" s="15"/>
      <c r="P32" s="18"/>
      <c r="V32" s="14"/>
    </row>
    <row r="33" spans="1:23" ht="14.1" customHeight="1">
      <c r="A33" s="36" t="s">
        <v>15</v>
      </c>
      <c r="B33" s="44">
        <f ca="1">SUM(B31:B32)</f>
        <v>26328.69</v>
      </c>
      <c r="C33" s="102">
        <f ca="1">SUM(C31:C32)</f>
        <v>26600.310000000005</v>
      </c>
      <c r="D33" s="102">
        <f t="shared" ref="D33:G33" si="7">SUM(D31:D32)</f>
        <v>0</v>
      </c>
      <c r="E33" s="38">
        <f ca="1">(C33-B33)/B33</f>
        <v>1.031650264407406E-2</v>
      </c>
      <c r="F33" s="102">
        <f t="shared" si="7"/>
        <v>0</v>
      </c>
      <c r="G33" s="102" t="e">
        <f t="shared" ca="1" si="7"/>
        <v>#REF!</v>
      </c>
      <c r="H33" s="38" t="e">
        <f t="shared" ca="1" si="0"/>
        <v>#REF!</v>
      </c>
      <c r="I33" s="105" t="e">
        <f t="shared" ca="1" si="1"/>
        <v>#REF!</v>
      </c>
      <c r="J33" s="44">
        <f t="shared" ref="J33:K33" ca="1" si="8">SUM(J31:J32)</f>
        <v>26549.910000000003</v>
      </c>
      <c r="K33" s="44">
        <f t="shared" ca="1" si="8"/>
        <v>24672.649999999998</v>
      </c>
      <c r="L33" s="38"/>
      <c r="M33" s="38" t="e">
        <f t="shared" ca="1" si="2"/>
        <v>#REF!</v>
      </c>
      <c r="N33" s="38">
        <f t="shared" ca="1" si="3"/>
        <v>-7.0706831021272967E-2</v>
      </c>
      <c r="O33" s="15"/>
      <c r="P33" s="18"/>
    </row>
    <row r="34" spans="1:23" ht="12" customHeight="1">
      <c r="B34" s="8"/>
      <c r="C34" s="101"/>
      <c r="D34" s="14"/>
      <c r="E34" s="8"/>
      <c r="F34" s="8"/>
      <c r="G34" s="42"/>
      <c r="H34" s="26"/>
      <c r="I34" s="104"/>
      <c r="J34" s="42"/>
      <c r="K34" s="42"/>
      <c r="L34" s="8"/>
      <c r="M34" s="26"/>
      <c r="N34" s="26"/>
      <c r="O34" s="15"/>
      <c r="P34" s="18"/>
      <c r="R34" s="14"/>
      <c r="T34" s="14"/>
      <c r="W34" s="14"/>
    </row>
    <row r="35" spans="1:23" ht="14.1" customHeight="1">
      <c r="A35" s="36" t="s">
        <v>87</v>
      </c>
      <c r="B35" s="44">
        <f ca="1">B24+B33</f>
        <v>517863.68999999994</v>
      </c>
      <c r="C35" s="102">
        <f ca="1">C33+C24</f>
        <v>516225.7</v>
      </c>
      <c r="D35" s="102">
        <f t="shared" ref="D35:G35" si="9">D33+D24</f>
        <v>0</v>
      </c>
      <c r="E35" s="38">
        <f ca="1">(C35-B35)/B35</f>
        <v>-3.1629751836818923E-3</v>
      </c>
      <c r="F35" s="102">
        <f t="shared" si="9"/>
        <v>0</v>
      </c>
      <c r="G35" s="102" t="e">
        <f t="shared" ca="1" si="9"/>
        <v>#REF!</v>
      </c>
      <c r="H35" s="38" t="e">
        <f t="shared" ca="1" si="0"/>
        <v>#REF!</v>
      </c>
      <c r="I35" s="105" t="e">
        <f t="shared" ca="1" si="1"/>
        <v>#REF!</v>
      </c>
      <c r="J35" s="44">
        <f t="shared" ref="J35:K35" ca="1" si="10">J33+J24</f>
        <v>514594.65999999992</v>
      </c>
      <c r="K35" s="44">
        <f t="shared" ca="1" si="10"/>
        <v>515426.31999999983</v>
      </c>
      <c r="L35" s="38"/>
      <c r="M35" s="38" t="e">
        <f t="shared" ca="1" si="2"/>
        <v>#REF!</v>
      </c>
      <c r="N35" s="38">
        <f t="shared" ca="1" si="3"/>
        <v>1.6161458029897091E-3</v>
      </c>
      <c r="O35" s="15"/>
      <c r="P35" s="18"/>
      <c r="R35" s="14"/>
      <c r="T35" s="14"/>
      <c r="W35" s="14"/>
    </row>
    <row r="36" spans="1:23" ht="12" customHeight="1">
      <c r="B36" s="8"/>
      <c r="C36" s="101"/>
      <c r="E36" s="8"/>
      <c r="F36" s="8"/>
      <c r="G36" s="42"/>
      <c r="H36" s="26"/>
      <c r="I36" s="104"/>
      <c r="J36" s="42"/>
      <c r="K36" s="42"/>
      <c r="L36" s="8"/>
      <c r="M36" s="26"/>
      <c r="N36" s="26"/>
      <c r="O36" s="15"/>
      <c r="R36" s="14"/>
      <c r="T36" s="14"/>
      <c r="W36" s="14"/>
    </row>
    <row r="37" spans="1:23" ht="14.1" customHeight="1">
      <c r="A37" s="12" t="s">
        <v>186</v>
      </c>
      <c r="B37" s="56">
        <f ca="1">Diff!D37</f>
        <v>72995.39</v>
      </c>
      <c r="C37" s="11">
        <f ca="1">Diff!F37</f>
        <v>72539.949999999968</v>
      </c>
      <c r="E37" s="26">
        <f ca="1">(C37-B37)/B37</f>
        <v>-6.2392981255395916E-3</v>
      </c>
      <c r="F37" s="8"/>
      <c r="G37" s="42" t="e">
        <f ca="1">Diff!H37</f>
        <v>#REF!</v>
      </c>
      <c r="H37" s="26" t="e">
        <f t="shared" ca="1" si="0"/>
        <v>#REF!</v>
      </c>
      <c r="I37" s="104" t="e">
        <f t="shared" ca="1" si="1"/>
        <v>#REF!</v>
      </c>
      <c r="J37" s="42">
        <f ca="1">Diff!K37</f>
        <v>71720.349999999962</v>
      </c>
      <c r="K37" s="42">
        <f ca="1">Diff!L37</f>
        <v>72471.329999999987</v>
      </c>
      <c r="L37" s="26"/>
      <c r="M37" s="26" t="e">
        <f t="shared" ca="1" si="2"/>
        <v>#REF!</v>
      </c>
      <c r="N37" s="26">
        <f t="shared" ca="1" si="3"/>
        <v>1.0470947227670047E-2</v>
      </c>
      <c r="O37" s="15"/>
    </row>
    <row r="38" spans="1:23" ht="12" customHeight="1">
      <c r="B38" s="8"/>
      <c r="C38" s="101"/>
      <c r="D38" s="14"/>
      <c r="E38" s="8"/>
      <c r="F38" s="8"/>
      <c r="G38" s="42"/>
      <c r="H38" s="26"/>
      <c r="I38" s="104"/>
      <c r="J38" s="42"/>
      <c r="K38" s="42"/>
      <c r="L38" s="8"/>
      <c r="M38" s="26"/>
      <c r="N38" s="26"/>
      <c r="R38" s="14"/>
      <c r="T38" s="14"/>
      <c r="W38" s="14"/>
    </row>
    <row r="39" spans="1:23" ht="14.1" customHeight="1">
      <c r="A39" s="36" t="s">
        <v>9</v>
      </c>
      <c r="B39" s="44">
        <f ca="1">B28+B33+B37</f>
        <v>256775.98999999993</v>
      </c>
      <c r="C39" s="102">
        <f ca="1">C37+C33+C28</f>
        <v>262250.3899999999</v>
      </c>
      <c r="D39" s="102">
        <f t="shared" ref="D39:G39" si="11">D37+D33+D28</f>
        <v>0</v>
      </c>
      <c r="E39" s="38">
        <f ca="1">(C39-B39)/B39</f>
        <v>2.1319750339585747E-2</v>
      </c>
      <c r="F39" s="102">
        <f t="shared" si="11"/>
        <v>0</v>
      </c>
      <c r="G39" s="102" t="e">
        <f t="shared" ca="1" si="11"/>
        <v>#REF!</v>
      </c>
      <c r="H39" s="38" t="e">
        <f t="shared" ca="1" si="0"/>
        <v>#REF!</v>
      </c>
      <c r="I39" s="105" t="e">
        <f t="shared" ca="1" si="1"/>
        <v>#REF!</v>
      </c>
      <c r="J39" s="44">
        <f t="shared" ref="J39:K39" ca="1" si="12">J37+J33+J28</f>
        <v>261330.81999999995</v>
      </c>
      <c r="K39" s="44">
        <f t="shared" ca="1" si="12"/>
        <v>263752.35999999993</v>
      </c>
      <c r="L39" s="38"/>
      <c r="M39" s="38" t="e">
        <f t="shared" ca="1" si="2"/>
        <v>#REF!</v>
      </c>
      <c r="N39" s="38">
        <f t="shared" ca="1" si="3"/>
        <v>9.2661860549015217E-3</v>
      </c>
    </row>
    <row r="40" spans="1:23" ht="12" customHeight="1">
      <c r="B40" s="8"/>
      <c r="C40" s="102"/>
      <c r="D40" s="14"/>
      <c r="E40" s="8"/>
      <c r="F40" s="8"/>
      <c r="G40" s="42"/>
      <c r="H40" s="26"/>
      <c r="I40" s="104"/>
      <c r="J40" s="42"/>
      <c r="K40" s="42"/>
      <c r="L40" s="8"/>
      <c r="M40" s="26"/>
      <c r="N40" s="26"/>
      <c r="P40" s="12"/>
      <c r="R40" s="14"/>
      <c r="T40" s="14"/>
      <c r="W40" s="14"/>
    </row>
    <row r="41" spans="1:23" ht="14.1" customHeight="1">
      <c r="A41" s="37" t="s">
        <v>7</v>
      </c>
      <c r="B41" s="44">
        <f ca="1">B26+B39</f>
        <v>2617371.5199999996</v>
      </c>
      <c r="C41" s="102">
        <f ca="1">C39+C26</f>
        <v>2608006.7300000004</v>
      </c>
      <c r="D41" s="102">
        <f t="shared" ref="D41:G41" si="13">D39+D26</f>
        <v>0</v>
      </c>
      <c r="E41" s="38">
        <f ca="1">(C41-B41)/B41</f>
        <v>-3.5779368455874034E-3</v>
      </c>
      <c r="F41" s="102">
        <f t="shared" si="13"/>
        <v>0</v>
      </c>
      <c r="G41" s="102" t="e">
        <f t="shared" ca="1" si="13"/>
        <v>#REF!</v>
      </c>
      <c r="H41" s="38" t="e">
        <f t="shared" ca="1" si="0"/>
        <v>#REF!</v>
      </c>
      <c r="I41" s="105" t="e">
        <f t="shared" ca="1" si="1"/>
        <v>#REF!</v>
      </c>
      <c r="J41" s="44">
        <f t="shared" ref="J41:K41" ca="1" si="14">J39+J26</f>
        <v>2605329.1599999997</v>
      </c>
      <c r="K41" s="44">
        <f t="shared" ca="1" si="14"/>
        <v>2634256.7499999995</v>
      </c>
      <c r="L41" s="38"/>
      <c r="M41" s="38" t="e">
        <f t="shared" ca="1" si="2"/>
        <v>#REF!</v>
      </c>
      <c r="N41" s="38">
        <f t="shared" ca="1" si="3"/>
        <v>1.1103238102935084E-2</v>
      </c>
    </row>
    <row r="42" spans="1:23" ht="14.1" customHeight="1">
      <c r="A42" s="12"/>
      <c r="B42" s="8"/>
      <c r="C42" s="8"/>
      <c r="D42" s="14"/>
      <c r="E42" s="26"/>
      <c r="F42" s="8"/>
      <c r="H42" s="26"/>
      <c r="I42" s="26"/>
      <c r="J42" s="8"/>
      <c r="K42" s="8"/>
      <c r="L42" s="26"/>
      <c r="M42" s="26"/>
      <c r="N42" s="26"/>
    </row>
    <row r="43" spans="1:23" ht="14.1" customHeight="1">
      <c r="A43" s="4" t="s">
        <v>0</v>
      </c>
      <c r="B43" s="19"/>
      <c r="C43" s="14"/>
      <c r="D43" s="11"/>
      <c r="F43" s="14"/>
      <c r="G43" s="15"/>
      <c r="H43" s="14"/>
      <c r="I43" s="14"/>
      <c r="J43" s="14"/>
    </row>
    <row r="44" spans="1:23" ht="14.1" customHeight="1">
      <c r="D44" s="14"/>
      <c r="F44" s="14"/>
      <c r="G44" s="32"/>
      <c r="H44" s="14"/>
      <c r="I44" s="14"/>
      <c r="J44" s="14"/>
      <c r="K44" s="5"/>
      <c r="L44" s="6"/>
      <c r="M44" s="6"/>
      <c r="N44" s="103" t="str">
        <f>Diff!O44</f>
        <v>DOE 12/11/09</v>
      </c>
    </row>
    <row r="45" spans="1:23" ht="14.1" customHeight="1">
      <c r="D45" s="14"/>
      <c r="F45" s="14"/>
      <c r="G45" s="40"/>
      <c r="H45" s="14"/>
      <c r="I45" s="14"/>
      <c r="J45" s="14"/>
      <c r="K45" s="5"/>
    </row>
    <row r="46" spans="1:23" ht="14.1" customHeight="1">
      <c r="A46" s="12"/>
      <c r="B46" s="20"/>
      <c r="C46" s="20"/>
      <c r="D46" s="20"/>
      <c r="F46" s="20"/>
      <c r="G46" s="20"/>
    </row>
    <row r="47" spans="1:23" ht="14.1" customHeight="1">
      <c r="A47" s="12"/>
      <c r="B47" s="20"/>
      <c r="C47" s="20"/>
      <c r="D47" s="20"/>
      <c r="F47" s="20"/>
      <c r="G47" s="20"/>
    </row>
    <row r="48" spans="1:23" ht="14.1" customHeight="1">
      <c r="A48" s="12"/>
      <c r="B48" s="20"/>
      <c r="C48" s="20"/>
      <c r="D48" s="20"/>
      <c r="F48" s="20"/>
    </row>
    <row r="49" spans="1:6" ht="14.1" customHeight="1">
      <c r="A49" s="12"/>
      <c r="B49" s="20"/>
      <c r="C49" s="20"/>
      <c r="D49" s="20"/>
      <c r="F49" s="20"/>
    </row>
    <row r="50" spans="1:6" ht="14.1" customHeight="1">
      <c r="A50" s="12"/>
      <c r="B50" s="20"/>
      <c r="C50" s="20"/>
      <c r="D50" s="20"/>
      <c r="F50" s="20"/>
    </row>
    <row r="51" spans="1:6" ht="14.1" customHeight="1">
      <c r="A51" s="12"/>
      <c r="B51" s="20"/>
      <c r="C51" s="20"/>
      <c r="D51" s="20"/>
      <c r="F51" s="20"/>
    </row>
    <row r="52" spans="1:6" ht="14.1" customHeight="1">
      <c r="A52" s="12"/>
      <c r="B52" s="20"/>
      <c r="C52" s="20"/>
      <c r="D52" s="20"/>
      <c r="F52" s="20"/>
    </row>
    <row r="53" spans="1:6" ht="14.1" customHeight="1">
      <c r="A53" s="12"/>
      <c r="B53" s="20"/>
      <c r="C53" s="20"/>
      <c r="D53" s="20"/>
      <c r="F53" s="20"/>
    </row>
    <row r="54" spans="1:6" ht="14.1" customHeight="1">
      <c r="A54" s="12"/>
      <c r="B54" s="20"/>
      <c r="C54" s="20"/>
      <c r="D54" s="20"/>
      <c r="F54" s="20"/>
    </row>
    <row r="55" spans="1:6" ht="14.1" customHeight="1">
      <c r="A55" s="12"/>
      <c r="B55" s="20"/>
      <c r="C55" s="20"/>
      <c r="D55" s="20"/>
      <c r="F55" s="20"/>
    </row>
    <row r="56" spans="1:6" ht="14.1" customHeight="1">
      <c r="A56" s="12"/>
      <c r="B56" s="20"/>
      <c r="C56" s="20"/>
      <c r="D56" s="20"/>
      <c r="F56" s="20"/>
    </row>
    <row r="57" spans="1:6" ht="14.1" customHeight="1">
      <c r="A57" s="12"/>
      <c r="B57" s="20"/>
      <c r="C57" s="20"/>
      <c r="D57" s="20"/>
      <c r="F57" s="20"/>
    </row>
    <row r="58" spans="1:6" ht="14.1" customHeight="1">
      <c r="A58" s="12"/>
      <c r="B58" s="20"/>
      <c r="C58" s="20"/>
      <c r="D58" s="20"/>
      <c r="F58" s="20"/>
    </row>
    <row r="59" spans="1:6" ht="14.1" customHeight="1">
      <c r="B59" s="8"/>
    </row>
    <row r="60" spans="1:6" ht="14.1" customHeight="1">
      <c r="A60" s="18"/>
      <c r="B60" s="21"/>
      <c r="C60" s="14"/>
      <c r="D60" s="14"/>
      <c r="F60" s="14"/>
    </row>
    <row r="61" spans="1:6" ht="14.1" customHeight="1">
      <c r="A61" s="18"/>
      <c r="B61" s="21"/>
      <c r="C61" s="14"/>
      <c r="D61" s="14"/>
      <c r="F61" s="14"/>
    </row>
    <row r="62" spans="1:6" ht="14.1" customHeight="1">
      <c r="A62" s="18"/>
      <c r="B62" s="21"/>
      <c r="C62" s="14"/>
      <c r="D62" s="14"/>
      <c r="F62" s="14"/>
    </row>
    <row r="63" spans="1:6" ht="14.1" customHeight="1">
      <c r="A63" s="18"/>
      <c r="B63" s="21"/>
      <c r="C63" s="14"/>
      <c r="D63" s="14"/>
      <c r="F63" s="14"/>
    </row>
    <row r="64" spans="1:6" ht="14.1" customHeight="1">
      <c r="A64" s="18"/>
      <c r="B64" s="21"/>
      <c r="C64" s="14"/>
      <c r="D64" s="14"/>
      <c r="F64" s="14"/>
    </row>
    <row r="65" spans="1:7" ht="14.1" customHeight="1">
      <c r="A65" s="12"/>
      <c r="B65" s="21"/>
      <c r="C65" s="14"/>
      <c r="D65" s="14"/>
      <c r="F65" s="14"/>
    </row>
    <row r="66" spans="1:7" ht="14.1" customHeight="1">
      <c r="A66" s="12"/>
      <c r="B66" s="21"/>
    </row>
    <row r="67" spans="1:7" ht="14.1" customHeight="1">
      <c r="B67" s="8"/>
      <c r="C67" s="14"/>
      <c r="D67" s="14"/>
      <c r="F67" s="14"/>
    </row>
    <row r="68" spans="1:7" ht="14.1" customHeight="1">
      <c r="A68" s="5"/>
      <c r="B68" s="5"/>
      <c r="C68" s="5"/>
      <c r="D68" s="5"/>
      <c r="F68" s="5"/>
    </row>
    <row r="69" spans="1:7" ht="14.1" customHeight="1">
      <c r="A69" s="5"/>
      <c r="B69" s="5"/>
      <c r="C69" s="5"/>
      <c r="D69" s="5"/>
      <c r="F69" s="5"/>
    </row>
    <row r="70" spans="1:7" ht="14.1" customHeight="1">
      <c r="A70" s="5"/>
      <c r="B70" s="5"/>
      <c r="C70" s="5"/>
      <c r="D70" s="5"/>
      <c r="F70" s="5"/>
    </row>
    <row r="71" spans="1:7" ht="14.1" customHeight="1">
      <c r="A71" s="5"/>
      <c r="B71" s="5"/>
      <c r="C71" s="5"/>
      <c r="D71" s="5"/>
      <c r="F71" s="5"/>
    </row>
    <row r="72" spans="1:7" ht="14.1" customHeight="1">
      <c r="A72" s="12"/>
      <c r="B72" s="5"/>
      <c r="C72" s="5"/>
      <c r="D72" s="5"/>
      <c r="F72" s="5"/>
    </row>
    <row r="73" spans="1:7" ht="14.1" customHeight="1"/>
    <row r="74" spans="1:7" ht="14.1" customHeight="1">
      <c r="B74" s="6"/>
      <c r="C74" s="6"/>
      <c r="D74" s="6"/>
      <c r="E74" s="6"/>
      <c r="F74" s="6"/>
    </row>
    <row r="75" spans="1:7" ht="14.1" customHeight="1">
      <c r="B75" s="6"/>
      <c r="C75" s="6"/>
      <c r="D75" s="6"/>
      <c r="E75" s="6"/>
      <c r="F75" s="6"/>
      <c r="G75" s="6"/>
    </row>
    <row r="76" spans="1:7" ht="14.1" customHeight="1">
      <c r="B76" s="6"/>
      <c r="C76" s="6"/>
      <c r="D76" s="6"/>
      <c r="E76" s="6"/>
      <c r="F76" s="6"/>
      <c r="G76" s="6"/>
    </row>
    <row r="77" spans="1:7" ht="14.1" customHeight="1">
      <c r="B77" s="13"/>
      <c r="C77" s="6"/>
      <c r="D77" s="6"/>
      <c r="E77" s="6"/>
      <c r="F77" s="6"/>
      <c r="G77" s="6"/>
    </row>
    <row r="78" spans="1:7" ht="14.1" customHeight="1">
      <c r="A78" s="12"/>
      <c r="B78" s="6"/>
      <c r="C78" s="6"/>
      <c r="D78" s="6"/>
      <c r="E78" s="6"/>
      <c r="F78" s="6"/>
      <c r="G78" s="6"/>
    </row>
    <row r="79" spans="1:7" ht="14.1" customHeight="1">
      <c r="B79" s="8"/>
    </row>
    <row r="80" spans="1:7" ht="14.1" customHeight="1">
      <c r="A80" s="12"/>
      <c r="B80" s="22"/>
    </row>
    <row r="81" spans="1:7" ht="14.1" customHeight="1">
      <c r="A81" s="12"/>
      <c r="B81" s="21"/>
      <c r="C81" s="20"/>
      <c r="D81" s="20"/>
      <c r="E81" s="20"/>
      <c r="F81" s="20"/>
      <c r="G81" s="20"/>
    </row>
    <row r="82" spans="1:7" ht="14.1" customHeight="1">
      <c r="A82" s="12"/>
      <c r="B82" s="21"/>
      <c r="C82" s="20"/>
      <c r="D82" s="20"/>
      <c r="E82" s="20"/>
      <c r="F82" s="20"/>
      <c r="G82" s="20"/>
    </row>
    <row r="83" spans="1:7" ht="14.1" customHeight="1">
      <c r="A83" s="12"/>
      <c r="B83" s="8"/>
      <c r="C83" s="14"/>
      <c r="D83" s="14"/>
      <c r="E83" s="14"/>
      <c r="F83" s="14"/>
      <c r="G83" s="14"/>
    </row>
    <row r="84" spans="1:7" ht="14.1" customHeight="1">
      <c r="A84" s="12"/>
      <c r="B84" s="21"/>
      <c r="C84" s="14"/>
      <c r="D84" s="14"/>
      <c r="E84" s="14"/>
      <c r="F84" s="14"/>
      <c r="G84" s="14"/>
    </row>
    <row r="85" spans="1:7" ht="14.1" customHeight="1">
      <c r="A85" s="12"/>
      <c r="B85" s="8"/>
      <c r="C85" s="8"/>
      <c r="D85" s="8"/>
      <c r="E85" s="8"/>
      <c r="F85" s="8"/>
      <c r="G85" s="8"/>
    </row>
    <row r="86" spans="1:7" ht="14.1" customHeight="1">
      <c r="A86" s="12"/>
      <c r="B86" s="8"/>
      <c r="C86" s="8"/>
      <c r="D86" s="8"/>
      <c r="E86" s="8"/>
      <c r="F86" s="8"/>
      <c r="G86" s="8"/>
    </row>
    <row r="87" spans="1:7" ht="14.1" customHeight="1">
      <c r="A87" s="12"/>
      <c r="B87" s="21"/>
      <c r="C87" s="20"/>
      <c r="D87" s="20"/>
      <c r="E87" s="20"/>
      <c r="F87" s="20"/>
      <c r="G87" s="20"/>
    </row>
    <row r="88" spans="1:7" ht="14.1" customHeight="1">
      <c r="A88" s="12"/>
      <c r="B88" s="21"/>
      <c r="C88" s="20"/>
      <c r="D88" s="20"/>
      <c r="E88" s="20"/>
      <c r="F88" s="20"/>
      <c r="G88" s="20"/>
    </row>
    <row r="89" spans="1:7" ht="14.1" customHeight="1">
      <c r="A89" s="12"/>
      <c r="B89" s="21"/>
      <c r="C89" s="20"/>
      <c r="D89" s="20"/>
      <c r="E89" s="20"/>
      <c r="F89" s="20"/>
      <c r="G89" s="20"/>
    </row>
    <row r="90" spans="1:7" ht="14.1" customHeight="1">
      <c r="A90" s="12"/>
      <c r="B90" s="8"/>
      <c r="C90" s="14"/>
      <c r="D90" s="14"/>
      <c r="E90" s="14"/>
      <c r="F90" s="14"/>
      <c r="G90" s="14"/>
    </row>
    <row r="91" spans="1:7" ht="14.1" customHeight="1">
      <c r="A91" s="12"/>
      <c r="B91" s="21"/>
      <c r="C91" s="8"/>
      <c r="D91" s="8"/>
      <c r="E91" s="8"/>
      <c r="F91" s="8"/>
      <c r="G91" s="8"/>
    </row>
    <row r="92" spans="1:7" ht="14.1" customHeight="1">
      <c r="B92" s="8"/>
    </row>
    <row r="93" spans="1:7" ht="14.1" customHeight="1">
      <c r="A93" s="12"/>
      <c r="B93" s="8"/>
    </row>
    <row r="94" spans="1:7" ht="14.1" customHeight="1">
      <c r="A94" s="12"/>
      <c r="B94" s="21"/>
      <c r="C94" s="20"/>
      <c r="D94" s="20"/>
      <c r="E94" s="20"/>
      <c r="F94" s="20"/>
      <c r="G94" s="20"/>
    </row>
    <row r="95" spans="1:7" ht="14.1" customHeight="1">
      <c r="A95" s="12"/>
      <c r="B95" s="21"/>
      <c r="C95" s="20"/>
      <c r="D95" s="20"/>
      <c r="E95" s="20"/>
      <c r="F95" s="20"/>
      <c r="G95" s="20"/>
    </row>
    <row r="96" spans="1:7" ht="14.1" customHeight="1">
      <c r="A96" s="12"/>
      <c r="B96" s="21"/>
      <c r="C96" s="20"/>
      <c r="D96" s="20"/>
      <c r="E96" s="20"/>
      <c r="F96" s="20"/>
      <c r="G96" s="20"/>
    </row>
    <row r="97" spans="1:7" ht="14.1" customHeight="1">
      <c r="A97" s="12"/>
      <c r="B97" s="21"/>
      <c r="C97" s="20"/>
      <c r="D97" s="20"/>
      <c r="E97" s="20"/>
      <c r="F97" s="20"/>
      <c r="G97" s="20"/>
    </row>
    <row r="98" spans="1:7" ht="14.1" customHeight="1">
      <c r="A98" s="12"/>
      <c r="B98" s="21"/>
      <c r="C98" s="20"/>
      <c r="D98" s="20"/>
      <c r="E98" s="20"/>
      <c r="F98" s="20"/>
      <c r="G98" s="20"/>
    </row>
    <row r="99" spans="1:7" ht="14.1" customHeight="1">
      <c r="A99" s="12"/>
      <c r="B99" s="21"/>
      <c r="C99" s="20"/>
      <c r="D99" s="20"/>
      <c r="E99" s="20"/>
      <c r="F99" s="20"/>
      <c r="G99" s="20"/>
    </row>
    <row r="100" spans="1:7" ht="14.1" customHeight="1">
      <c r="A100" s="12"/>
      <c r="B100" s="21"/>
      <c r="C100" s="20"/>
      <c r="D100" s="20"/>
      <c r="E100" s="20"/>
      <c r="F100" s="20"/>
      <c r="G100" s="20"/>
    </row>
    <row r="101" spans="1:7" ht="14.1" customHeight="1">
      <c r="A101" s="12"/>
      <c r="B101" s="21"/>
      <c r="C101" s="20"/>
      <c r="D101" s="20"/>
      <c r="E101" s="20"/>
      <c r="F101" s="20"/>
      <c r="G101" s="20"/>
    </row>
    <row r="102" spans="1:7" ht="14.1" customHeight="1">
      <c r="A102" s="12"/>
      <c r="B102" s="21"/>
      <c r="C102" s="20"/>
      <c r="D102" s="20"/>
      <c r="E102" s="20"/>
      <c r="F102" s="20"/>
      <c r="G102" s="20"/>
    </row>
    <row r="103" spans="1:7" ht="14.1" customHeight="1">
      <c r="A103" s="12"/>
      <c r="B103" s="8"/>
      <c r="C103" s="20"/>
      <c r="D103" s="20"/>
      <c r="E103" s="20"/>
      <c r="F103" s="20"/>
      <c r="G103" s="20"/>
    </row>
    <row r="104" spans="1:7" ht="14.1" customHeight="1">
      <c r="A104" s="12"/>
      <c r="B104" s="21"/>
      <c r="C104" s="14"/>
      <c r="D104" s="14"/>
      <c r="E104" s="14"/>
      <c r="F104" s="14"/>
      <c r="G104" s="14"/>
    </row>
    <row r="105" spans="1:7" ht="14.1" customHeight="1">
      <c r="B105" s="8"/>
    </row>
    <row r="106" spans="1:7" ht="14.1" customHeight="1">
      <c r="B106" s="21"/>
    </row>
    <row r="107" spans="1:7" ht="14.1" customHeight="1"/>
    <row r="108" spans="1:7" ht="14.1" customHeight="1">
      <c r="A108" s="12"/>
    </row>
    <row r="109" spans="1:7" ht="14.1" customHeight="1"/>
    <row r="110" spans="1:7" ht="14.1" customHeight="1"/>
    <row r="111" spans="1:7" ht="14.1" customHeight="1"/>
    <row r="112" spans="1:7" ht="14.1" customHeight="1"/>
    <row r="113" spans="1:10" ht="14.1" customHeight="1">
      <c r="A113" s="5"/>
      <c r="B113" s="5"/>
      <c r="C113" s="5"/>
      <c r="D113" s="5"/>
      <c r="E113" s="5"/>
      <c r="F113" s="5"/>
      <c r="G113" s="5"/>
    </row>
    <row r="114" spans="1:10" ht="14.1" customHeight="1">
      <c r="A114" s="5"/>
      <c r="B114" s="5"/>
      <c r="C114" s="5"/>
      <c r="D114" s="5"/>
      <c r="E114" s="5"/>
      <c r="F114" s="5"/>
      <c r="G114" s="5"/>
    </row>
    <row r="115" spans="1:10" ht="14.1" customHeight="1">
      <c r="A115" s="5"/>
      <c r="B115" s="5"/>
      <c r="C115" s="5"/>
      <c r="D115" s="5"/>
      <c r="E115" s="5"/>
      <c r="F115" s="5"/>
      <c r="G115" s="5"/>
    </row>
    <row r="116" spans="1:10" ht="14.1" customHeight="1">
      <c r="A116" s="5"/>
      <c r="B116" s="5"/>
      <c r="C116" s="5"/>
      <c r="D116" s="5"/>
      <c r="E116" s="5"/>
      <c r="F116" s="5"/>
      <c r="G116" s="5"/>
    </row>
    <row r="117" spans="1:10" ht="14.1" customHeight="1">
      <c r="A117" s="12"/>
      <c r="B117" s="5"/>
      <c r="C117" s="5"/>
      <c r="D117" s="5"/>
      <c r="E117" s="5"/>
      <c r="F117" s="5"/>
      <c r="G117" s="5"/>
    </row>
    <row r="118" spans="1:10" ht="14.1" customHeight="1">
      <c r="A118" s="12"/>
      <c r="B118" s="5"/>
      <c r="C118" s="5"/>
      <c r="D118" s="5"/>
      <c r="E118" s="5"/>
      <c r="F118" s="5"/>
      <c r="G118" s="5"/>
    </row>
    <row r="119" spans="1:10" ht="14.1" customHeight="1">
      <c r="A119" s="5"/>
      <c r="B119" s="5"/>
      <c r="C119" s="5"/>
      <c r="D119" s="5"/>
      <c r="E119" s="5"/>
      <c r="F119" s="5"/>
      <c r="G119" s="5"/>
    </row>
    <row r="120" spans="1:10" ht="14.1" customHeight="1">
      <c r="A120" s="5"/>
      <c r="B120" s="5"/>
      <c r="C120" s="5"/>
      <c r="D120" s="5"/>
      <c r="E120" s="5"/>
      <c r="F120" s="5"/>
      <c r="G120" s="5"/>
    </row>
    <row r="121" spans="1:10" ht="14.1" customHeight="1">
      <c r="A121" s="12"/>
      <c r="B121" s="23"/>
      <c r="C121" s="24"/>
      <c r="D121" s="24"/>
      <c r="E121" s="24"/>
      <c r="F121" s="24"/>
      <c r="G121" s="24"/>
      <c r="H121" s="24"/>
      <c r="I121" s="24"/>
      <c r="J121" s="24"/>
    </row>
    <row r="122" spans="1:10" ht="14.1" customHeight="1">
      <c r="A122" s="12"/>
      <c r="B122" s="23"/>
      <c r="C122" s="24"/>
      <c r="D122" s="24"/>
      <c r="E122" s="24"/>
      <c r="F122" s="24"/>
      <c r="G122" s="24"/>
      <c r="H122" s="24"/>
      <c r="I122" s="24"/>
      <c r="J122" s="24"/>
    </row>
    <row r="123" spans="1:10" ht="14.1" customHeight="1">
      <c r="B123" s="23"/>
      <c r="C123" s="24"/>
      <c r="D123" s="24"/>
      <c r="E123" s="24"/>
      <c r="F123" s="24"/>
      <c r="G123" s="24"/>
      <c r="H123" s="24"/>
      <c r="I123" s="24"/>
      <c r="J123" s="24"/>
    </row>
    <row r="124" spans="1:10" ht="14.1" customHeight="1">
      <c r="A124" s="12"/>
      <c r="B124" s="23"/>
      <c r="C124" s="24"/>
      <c r="D124" s="24"/>
      <c r="E124" s="24"/>
      <c r="F124" s="24"/>
      <c r="G124" s="24"/>
      <c r="H124" s="24"/>
      <c r="I124" s="24"/>
      <c r="J124" s="24"/>
    </row>
    <row r="125" spans="1:10" ht="14.1" customHeight="1">
      <c r="A125" s="12"/>
      <c r="B125" s="23"/>
      <c r="C125" s="24"/>
      <c r="D125" s="24"/>
      <c r="E125" s="24"/>
      <c r="F125" s="24"/>
      <c r="G125" s="24"/>
      <c r="H125" s="24"/>
      <c r="I125" s="24"/>
      <c r="J125" s="24"/>
    </row>
    <row r="126" spans="1:10" ht="14.1" customHeight="1">
      <c r="A126" s="12"/>
      <c r="B126" s="23"/>
      <c r="C126" s="24"/>
      <c r="D126" s="24"/>
      <c r="E126" s="24"/>
      <c r="F126" s="24"/>
      <c r="G126" s="24"/>
      <c r="H126" s="24"/>
      <c r="I126" s="24"/>
      <c r="J126" s="24"/>
    </row>
    <row r="127" spans="1:10" ht="14.1" customHeight="1">
      <c r="A127" s="12"/>
      <c r="B127" s="23"/>
      <c r="C127" s="24"/>
      <c r="D127" s="24"/>
      <c r="E127" s="24"/>
      <c r="F127" s="24"/>
      <c r="G127" s="24"/>
      <c r="H127" s="24"/>
      <c r="I127" s="24"/>
      <c r="J127" s="24"/>
    </row>
    <row r="128" spans="1:10" ht="14.1" customHeight="1">
      <c r="A128" s="12"/>
      <c r="B128" s="23"/>
      <c r="C128" s="24"/>
      <c r="D128" s="24"/>
      <c r="E128" s="24"/>
      <c r="F128" s="24"/>
      <c r="G128" s="24"/>
      <c r="H128" s="24"/>
      <c r="I128" s="24"/>
      <c r="J128" s="24"/>
    </row>
    <row r="129" spans="1:10" ht="14.1" customHeight="1">
      <c r="A129" s="12"/>
      <c r="B129" s="23"/>
      <c r="C129" s="24"/>
      <c r="D129" s="24"/>
      <c r="E129" s="24"/>
      <c r="F129" s="24"/>
      <c r="G129" s="24"/>
      <c r="H129" s="24"/>
      <c r="I129" s="24"/>
      <c r="J129" s="24"/>
    </row>
    <row r="130" spans="1:10" ht="14.1" customHeight="1">
      <c r="A130" s="12"/>
      <c r="B130" s="23"/>
      <c r="C130" s="24"/>
      <c r="D130" s="24"/>
      <c r="E130" s="24"/>
      <c r="F130" s="24"/>
      <c r="G130" s="24"/>
      <c r="H130" s="24"/>
      <c r="I130" s="24"/>
      <c r="J130" s="24"/>
    </row>
    <row r="131" spans="1:10" ht="14.1" customHeight="1">
      <c r="A131" s="12"/>
      <c r="B131" s="23"/>
      <c r="C131" s="24"/>
      <c r="D131" s="24"/>
      <c r="E131" s="24"/>
      <c r="F131" s="24"/>
      <c r="G131" s="24"/>
      <c r="H131" s="24"/>
      <c r="I131" s="24"/>
      <c r="J131" s="24"/>
    </row>
    <row r="132" spans="1:10" ht="14.1" customHeight="1">
      <c r="A132" s="12"/>
      <c r="B132" s="23"/>
      <c r="C132" s="24"/>
      <c r="D132" s="24"/>
      <c r="E132" s="24"/>
      <c r="F132" s="24"/>
      <c r="G132" s="24"/>
      <c r="H132" s="24"/>
      <c r="I132" s="24"/>
      <c r="J132" s="24"/>
    </row>
    <row r="133" spans="1:10" ht="14.1" customHeight="1">
      <c r="B133" s="23"/>
      <c r="C133" s="24"/>
      <c r="D133" s="24"/>
      <c r="E133" s="24"/>
      <c r="F133" s="24"/>
      <c r="G133" s="24"/>
      <c r="H133" s="24"/>
      <c r="I133" s="24"/>
      <c r="J133" s="24"/>
    </row>
    <row r="134" spans="1:10" ht="14.1" customHeight="1">
      <c r="A134" s="12"/>
      <c r="B134" s="23"/>
      <c r="C134" s="24"/>
      <c r="D134" s="24"/>
      <c r="E134" s="24"/>
      <c r="F134" s="24"/>
      <c r="G134" s="24"/>
      <c r="H134" s="24"/>
      <c r="I134" s="24"/>
      <c r="J134" s="24"/>
    </row>
    <row r="135" spans="1:10" ht="14.1" customHeight="1">
      <c r="B135" s="23"/>
      <c r="C135" s="24"/>
      <c r="D135" s="24"/>
      <c r="E135" s="24"/>
      <c r="F135" s="24"/>
      <c r="G135" s="24"/>
      <c r="H135" s="24"/>
      <c r="I135" s="24"/>
      <c r="J135" s="24"/>
    </row>
    <row r="136" spans="1:10" ht="14.1" customHeight="1">
      <c r="A136" s="12"/>
      <c r="B136" s="23"/>
      <c r="C136" s="24"/>
      <c r="D136" s="24"/>
      <c r="E136" s="24"/>
      <c r="F136" s="24"/>
      <c r="G136" s="24"/>
      <c r="H136" s="24"/>
      <c r="I136" s="24"/>
      <c r="J136" s="24"/>
    </row>
    <row r="137" spans="1:10" ht="14.1" customHeight="1">
      <c r="A137" s="12"/>
      <c r="B137" s="23"/>
      <c r="C137" s="24"/>
      <c r="D137" s="24"/>
      <c r="E137" s="24"/>
      <c r="F137" s="24"/>
      <c r="G137" s="24"/>
      <c r="H137" s="24"/>
      <c r="I137" s="24"/>
      <c r="J137" s="24"/>
    </row>
    <row r="138" spans="1:10" ht="14.1" customHeight="1">
      <c r="A138" s="12"/>
      <c r="B138" s="23"/>
      <c r="C138" s="24"/>
      <c r="D138" s="24"/>
      <c r="E138" s="24"/>
      <c r="F138" s="24"/>
      <c r="G138" s="24"/>
      <c r="H138" s="24"/>
      <c r="I138" s="24"/>
      <c r="J138" s="24"/>
    </row>
    <row r="139" spans="1:10" ht="14.1" customHeight="1">
      <c r="B139" s="23"/>
      <c r="C139" s="24"/>
      <c r="D139" s="24"/>
      <c r="E139" s="24"/>
      <c r="F139" s="24"/>
      <c r="G139" s="24"/>
      <c r="H139" s="24"/>
      <c r="I139" s="24"/>
      <c r="J139" s="24"/>
    </row>
    <row r="140" spans="1:10" ht="14.1" customHeight="1">
      <c r="A140" s="12"/>
      <c r="B140" s="23"/>
      <c r="C140" s="24"/>
      <c r="D140" s="24"/>
      <c r="E140" s="24"/>
      <c r="F140" s="24"/>
      <c r="G140" s="24"/>
      <c r="H140" s="24"/>
      <c r="I140" s="24"/>
      <c r="J140" s="24"/>
    </row>
    <row r="141" spans="1:10" ht="14.1" customHeight="1">
      <c r="B141" s="23"/>
      <c r="C141" s="24"/>
      <c r="D141" s="24"/>
      <c r="E141" s="24"/>
      <c r="F141" s="24"/>
      <c r="G141" s="24"/>
      <c r="H141" s="24"/>
      <c r="I141" s="24"/>
      <c r="J141" s="24"/>
    </row>
    <row r="142" spans="1:10" ht="14.1" customHeight="1">
      <c r="A142" s="12"/>
      <c r="B142" s="23"/>
      <c r="C142" s="24"/>
      <c r="D142" s="24"/>
      <c r="E142" s="24"/>
      <c r="F142" s="24"/>
      <c r="G142" s="24"/>
      <c r="H142" s="24"/>
      <c r="I142" s="24"/>
      <c r="J142" s="24"/>
    </row>
    <row r="143" spans="1:10" ht="14.1" customHeight="1">
      <c r="B143" s="24"/>
      <c r="C143" s="24"/>
      <c r="D143" s="24"/>
      <c r="E143" s="24"/>
      <c r="F143" s="24"/>
      <c r="G143" s="24"/>
      <c r="H143" s="24"/>
      <c r="I143" s="24"/>
      <c r="J143" s="24"/>
    </row>
    <row r="144" spans="1:10" ht="14.1" customHeight="1">
      <c r="B144" s="24"/>
      <c r="C144" s="24"/>
      <c r="D144" s="24"/>
      <c r="E144" s="24"/>
      <c r="F144" s="24"/>
      <c r="G144" s="24"/>
      <c r="H144" s="24"/>
      <c r="I144" s="24"/>
      <c r="J144" s="24"/>
    </row>
    <row r="145" spans="2:10" ht="14.1" customHeight="1">
      <c r="B145" s="24"/>
      <c r="C145" s="24"/>
      <c r="D145" s="24"/>
      <c r="E145" s="24"/>
      <c r="F145" s="24"/>
      <c r="G145" s="24"/>
      <c r="H145" s="24"/>
      <c r="I145" s="24"/>
      <c r="J145" s="24"/>
    </row>
    <row r="146" spans="2:10" ht="14.1" customHeight="1">
      <c r="B146" s="24"/>
      <c r="C146" s="24"/>
      <c r="D146" s="24"/>
      <c r="E146" s="24"/>
      <c r="F146" s="24"/>
      <c r="G146" s="24"/>
      <c r="H146" s="24"/>
      <c r="I146" s="24"/>
      <c r="J146" s="24"/>
    </row>
    <row r="147" spans="2:10" ht="14.1" customHeight="1">
      <c r="B147" s="24"/>
      <c r="C147" s="24"/>
      <c r="D147" s="24"/>
      <c r="E147" s="24"/>
      <c r="F147" s="24"/>
      <c r="G147" s="24"/>
      <c r="H147" s="24"/>
      <c r="I147" s="24"/>
      <c r="J147" s="24"/>
    </row>
    <row r="148" spans="2:10" ht="14.1" customHeight="1">
      <c r="B148" s="24"/>
      <c r="C148" s="24"/>
      <c r="D148" s="24"/>
      <c r="E148" s="24"/>
      <c r="F148" s="24"/>
      <c r="G148" s="24"/>
      <c r="H148" s="24"/>
      <c r="I148" s="24"/>
      <c r="J148" s="24"/>
    </row>
    <row r="149" spans="2:10" ht="14.1" customHeight="1">
      <c r="B149" s="24"/>
      <c r="C149" s="24"/>
      <c r="D149" s="24"/>
      <c r="E149" s="24"/>
      <c r="F149" s="24"/>
      <c r="G149" s="24"/>
      <c r="H149" s="24"/>
      <c r="I149" s="24"/>
      <c r="J149" s="24"/>
    </row>
    <row r="150" spans="2:10" ht="14.1" customHeight="1">
      <c r="B150" s="24"/>
      <c r="C150" s="24"/>
      <c r="D150" s="24"/>
      <c r="E150" s="24"/>
      <c r="F150" s="24"/>
      <c r="G150" s="24"/>
      <c r="H150" s="24"/>
      <c r="I150" s="24"/>
      <c r="J150" s="24"/>
    </row>
    <row r="151" spans="2:10" ht="14.1" customHeight="1"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2:10" ht="14.1" customHeight="1">
      <c r="B152" s="24"/>
      <c r="C152" s="24"/>
      <c r="D152" s="24"/>
      <c r="E152" s="24"/>
      <c r="F152" s="24"/>
      <c r="G152" s="24"/>
      <c r="H152" s="24"/>
      <c r="I152" s="24"/>
      <c r="J152" s="24"/>
    </row>
    <row r="153" spans="2:10">
      <c r="B153" s="24"/>
      <c r="C153" s="24"/>
      <c r="D153" s="24"/>
      <c r="E153" s="24"/>
      <c r="F153" s="24"/>
      <c r="G153" s="24"/>
      <c r="H153" s="24"/>
      <c r="I153" s="24"/>
      <c r="J153" s="24"/>
    </row>
    <row r="154" spans="2:10">
      <c r="B154" s="24"/>
      <c r="C154" s="24"/>
      <c r="D154" s="24"/>
      <c r="E154" s="24"/>
      <c r="F154" s="24"/>
      <c r="G154" s="24"/>
      <c r="H154" s="24"/>
      <c r="I154" s="24"/>
      <c r="J154" s="24"/>
    </row>
    <row r="155" spans="2:10">
      <c r="B155" s="24"/>
      <c r="C155" s="24"/>
      <c r="D155" s="24"/>
      <c r="E155" s="24"/>
      <c r="F155" s="24"/>
      <c r="G155" s="24"/>
      <c r="H155" s="24"/>
      <c r="I155" s="24"/>
      <c r="J155" s="24"/>
    </row>
    <row r="156" spans="2:10">
      <c r="B156" s="24"/>
      <c r="C156" s="24"/>
      <c r="D156" s="24"/>
      <c r="E156" s="24"/>
      <c r="F156" s="24"/>
      <c r="G156" s="24"/>
      <c r="H156" s="24"/>
      <c r="I156" s="24"/>
      <c r="J156" s="24"/>
    </row>
    <row r="157" spans="2:10">
      <c r="B157" s="24"/>
      <c r="C157" s="24"/>
      <c r="D157" s="24"/>
      <c r="E157" s="24"/>
      <c r="F157" s="24"/>
      <c r="G157" s="24"/>
      <c r="H157" s="24"/>
      <c r="I157" s="24"/>
      <c r="J157" s="24"/>
    </row>
    <row r="158" spans="2:10">
      <c r="B158" s="24"/>
      <c r="C158" s="24"/>
      <c r="D158" s="24"/>
      <c r="E158" s="24"/>
      <c r="F158" s="24"/>
      <c r="G158" s="24"/>
      <c r="H158" s="24"/>
      <c r="I158" s="24"/>
      <c r="J158" s="24"/>
    </row>
    <row r="159" spans="2:10">
      <c r="B159" s="24"/>
      <c r="C159" s="24"/>
      <c r="D159" s="24"/>
      <c r="E159" s="24"/>
      <c r="F159" s="24"/>
      <c r="G159" s="24"/>
      <c r="H159" s="24"/>
      <c r="I159" s="24"/>
      <c r="J159" s="24"/>
    </row>
    <row r="160" spans="2:10">
      <c r="B160" s="24"/>
      <c r="C160" s="24"/>
      <c r="D160" s="24"/>
      <c r="E160" s="24"/>
      <c r="F160" s="24"/>
      <c r="G160" s="24"/>
      <c r="H160" s="24"/>
      <c r="I160" s="24"/>
      <c r="J160" s="24"/>
    </row>
    <row r="161" spans="2:10">
      <c r="B161" s="24"/>
      <c r="C161" s="24"/>
      <c r="D161" s="24"/>
      <c r="E161" s="24"/>
      <c r="F161" s="24"/>
      <c r="G161" s="24"/>
      <c r="H161" s="24"/>
      <c r="I161" s="24"/>
      <c r="J161" s="24"/>
    </row>
    <row r="162" spans="2:10">
      <c r="B162" s="24"/>
      <c r="C162" s="24"/>
      <c r="D162" s="24"/>
      <c r="E162" s="24"/>
      <c r="F162" s="24"/>
      <c r="G162" s="24"/>
      <c r="H162" s="24"/>
      <c r="I162" s="24"/>
      <c r="J162" s="24"/>
    </row>
    <row r="163" spans="2:10">
      <c r="B163" s="24"/>
      <c r="C163" s="24"/>
      <c r="D163" s="24"/>
      <c r="E163" s="24"/>
      <c r="F163" s="24"/>
      <c r="G163" s="24"/>
      <c r="H163" s="24"/>
      <c r="I163" s="24"/>
      <c r="J163" s="24"/>
    </row>
    <row r="164" spans="2:10">
      <c r="B164" s="24"/>
      <c r="C164" s="24"/>
      <c r="D164" s="24"/>
      <c r="E164" s="24"/>
      <c r="F164" s="24"/>
      <c r="G164" s="24"/>
      <c r="H164" s="24"/>
      <c r="I164" s="24"/>
      <c r="J164" s="24"/>
    </row>
    <row r="165" spans="2:10">
      <c r="B165" s="24"/>
      <c r="C165" s="24"/>
      <c r="D165" s="24"/>
      <c r="E165" s="24"/>
      <c r="F165" s="24"/>
      <c r="G165" s="24"/>
      <c r="H165" s="24"/>
      <c r="I165" s="24"/>
      <c r="J165" s="24"/>
    </row>
    <row r="166" spans="2:10">
      <c r="B166" s="24"/>
      <c r="C166" s="24"/>
      <c r="D166" s="24"/>
      <c r="E166" s="24"/>
      <c r="F166" s="24"/>
      <c r="G166" s="24"/>
      <c r="H166" s="24"/>
      <c r="I166" s="24"/>
      <c r="J166" s="24"/>
    </row>
    <row r="167" spans="2:10">
      <c r="B167" s="24"/>
      <c r="C167" s="24"/>
      <c r="D167" s="24"/>
      <c r="E167" s="24"/>
      <c r="F167" s="24"/>
      <c r="G167" s="24"/>
      <c r="H167" s="24"/>
      <c r="I167" s="24"/>
      <c r="J167" s="24"/>
    </row>
    <row r="168" spans="2:10">
      <c r="B168" s="24"/>
      <c r="C168" s="24"/>
      <c r="D168" s="24"/>
      <c r="E168" s="24"/>
      <c r="F168" s="24"/>
      <c r="G168" s="24"/>
      <c r="H168" s="24"/>
      <c r="I168" s="24"/>
      <c r="J168" s="24"/>
    </row>
    <row r="169" spans="2:10">
      <c r="B169" s="24"/>
      <c r="C169" s="24"/>
      <c r="D169" s="24"/>
      <c r="E169" s="24"/>
      <c r="F169" s="24"/>
      <c r="G169" s="24"/>
      <c r="H169" s="24"/>
      <c r="I169" s="24"/>
      <c r="J169" s="24"/>
    </row>
    <row r="170" spans="2:10">
      <c r="B170" s="24"/>
      <c r="C170" s="24"/>
      <c r="D170" s="24"/>
      <c r="E170" s="24"/>
      <c r="F170" s="24"/>
      <c r="G170" s="24"/>
      <c r="H170" s="24"/>
      <c r="I170" s="24"/>
      <c r="J170" s="24"/>
    </row>
    <row r="171" spans="2:10">
      <c r="B171" s="24"/>
      <c r="C171" s="24"/>
      <c r="D171" s="24"/>
      <c r="E171" s="24"/>
      <c r="F171" s="24"/>
      <c r="G171" s="24"/>
      <c r="H171" s="24"/>
      <c r="I171" s="24"/>
      <c r="J171" s="24"/>
    </row>
    <row r="172" spans="2:10">
      <c r="B172" s="24"/>
      <c r="C172" s="24"/>
      <c r="D172" s="24"/>
      <c r="E172" s="24"/>
      <c r="F172" s="24"/>
      <c r="G172" s="24"/>
      <c r="H172" s="24"/>
      <c r="I172" s="24"/>
      <c r="J172" s="24"/>
    </row>
    <row r="173" spans="2:10">
      <c r="B173" s="24"/>
      <c r="C173" s="24"/>
      <c r="D173" s="24"/>
      <c r="E173" s="24"/>
      <c r="F173" s="24"/>
      <c r="G173" s="24"/>
      <c r="H173" s="24"/>
      <c r="I173" s="24"/>
      <c r="J173" s="24"/>
    </row>
    <row r="174" spans="2:10">
      <c r="B174" s="24"/>
      <c r="C174" s="24"/>
      <c r="D174" s="24"/>
      <c r="E174" s="24"/>
      <c r="F174" s="24"/>
      <c r="G174" s="24"/>
      <c r="H174" s="24"/>
      <c r="I174" s="24"/>
      <c r="J174" s="24"/>
    </row>
    <row r="175" spans="2:10">
      <c r="B175" s="24"/>
      <c r="C175" s="24"/>
      <c r="D175" s="24"/>
      <c r="E175" s="24"/>
      <c r="F175" s="24"/>
      <c r="G175" s="24"/>
      <c r="H175" s="24"/>
      <c r="I175" s="24"/>
      <c r="J175" s="24"/>
    </row>
    <row r="176" spans="2:10">
      <c r="B176" s="24"/>
      <c r="C176" s="24"/>
      <c r="D176" s="24"/>
      <c r="E176" s="24"/>
      <c r="F176" s="24"/>
      <c r="G176" s="24"/>
      <c r="H176" s="24"/>
      <c r="I176" s="24"/>
      <c r="J176" s="24"/>
    </row>
    <row r="177" spans="2:10">
      <c r="B177" s="24"/>
      <c r="C177" s="24"/>
      <c r="D177" s="24"/>
      <c r="E177" s="24"/>
      <c r="F177" s="24"/>
      <c r="G177" s="24"/>
      <c r="H177" s="24"/>
      <c r="I177" s="24"/>
      <c r="J177" s="24"/>
    </row>
    <row r="178" spans="2:10">
      <c r="B178" s="24"/>
      <c r="C178" s="24"/>
      <c r="D178" s="24"/>
      <c r="E178" s="24"/>
      <c r="F178" s="24"/>
      <c r="G178" s="24"/>
      <c r="H178" s="24"/>
      <c r="I178" s="24"/>
      <c r="J178" s="24"/>
    </row>
    <row r="179" spans="2:10">
      <c r="B179" s="24"/>
      <c r="C179" s="24"/>
      <c r="D179" s="24"/>
      <c r="E179" s="24"/>
      <c r="F179" s="24"/>
      <c r="G179" s="24"/>
      <c r="H179" s="24"/>
      <c r="I179" s="24"/>
      <c r="J179" s="24"/>
    </row>
    <row r="180" spans="2:10">
      <c r="B180" s="24"/>
      <c r="C180" s="24"/>
      <c r="D180" s="24"/>
      <c r="E180" s="24"/>
      <c r="F180" s="24"/>
      <c r="G180" s="24"/>
      <c r="H180" s="24"/>
      <c r="I180" s="24"/>
      <c r="J180" s="24"/>
    </row>
    <row r="181" spans="2:10">
      <c r="B181" s="24"/>
      <c r="C181" s="24"/>
      <c r="D181" s="24"/>
      <c r="E181" s="24"/>
      <c r="F181" s="24"/>
      <c r="G181" s="24"/>
      <c r="H181" s="24"/>
      <c r="I181" s="24"/>
      <c r="J181" s="24"/>
    </row>
    <row r="182" spans="2:10">
      <c r="B182" s="24"/>
      <c r="C182" s="24"/>
      <c r="D182" s="24"/>
      <c r="E182" s="24"/>
      <c r="F182" s="24"/>
      <c r="G182" s="24"/>
      <c r="H182" s="24"/>
      <c r="I182" s="24"/>
      <c r="J182" s="24"/>
    </row>
    <row r="183" spans="2:10">
      <c r="B183" s="24"/>
      <c r="C183" s="24"/>
      <c r="D183" s="24"/>
      <c r="E183" s="24"/>
      <c r="F183" s="24"/>
      <c r="G183" s="24"/>
      <c r="H183" s="24"/>
      <c r="I183" s="24"/>
      <c r="J183" s="24"/>
    </row>
    <row r="184" spans="2:10">
      <c r="B184" s="24"/>
      <c r="C184" s="24"/>
      <c r="D184" s="24"/>
      <c r="E184" s="24"/>
      <c r="F184" s="24"/>
      <c r="G184" s="24"/>
      <c r="H184" s="24"/>
      <c r="I184" s="24"/>
      <c r="J184" s="24"/>
    </row>
    <row r="185" spans="2:10">
      <c r="B185" s="24"/>
      <c r="C185" s="24"/>
      <c r="D185" s="24"/>
      <c r="E185" s="24"/>
      <c r="F185" s="24"/>
      <c r="G185" s="24"/>
      <c r="H185" s="24"/>
      <c r="I185" s="24"/>
      <c r="J185" s="24"/>
    </row>
    <row r="186" spans="2:10">
      <c r="B186" s="24"/>
      <c r="C186" s="24"/>
      <c r="D186" s="24"/>
      <c r="E186" s="24"/>
      <c r="F186" s="24"/>
      <c r="G186" s="24"/>
      <c r="H186" s="24"/>
      <c r="I186" s="24"/>
      <c r="J186" s="24"/>
    </row>
    <row r="187" spans="2:10">
      <c r="B187" s="24"/>
      <c r="C187" s="24"/>
      <c r="D187" s="24"/>
      <c r="E187" s="24"/>
      <c r="F187" s="24"/>
      <c r="G187" s="24"/>
      <c r="H187" s="24"/>
      <c r="I187" s="24"/>
      <c r="J187" s="24"/>
    </row>
    <row r="188" spans="2:10">
      <c r="B188" s="24"/>
      <c r="C188" s="24"/>
      <c r="D188" s="24"/>
      <c r="E188" s="24"/>
      <c r="F188" s="24"/>
      <c r="G188" s="24"/>
      <c r="H188" s="24"/>
      <c r="I188" s="24"/>
      <c r="J188" s="24"/>
    </row>
    <row r="189" spans="2:10">
      <c r="B189" s="24"/>
      <c r="C189" s="24"/>
      <c r="D189" s="24"/>
      <c r="E189" s="24"/>
      <c r="F189" s="24"/>
      <c r="G189" s="24"/>
      <c r="H189" s="24"/>
      <c r="I189" s="24"/>
      <c r="J189" s="24"/>
    </row>
    <row r="190" spans="2:10">
      <c r="B190" s="24"/>
      <c r="C190" s="24"/>
      <c r="D190" s="24"/>
      <c r="E190" s="24"/>
      <c r="F190" s="24"/>
      <c r="G190" s="24"/>
      <c r="H190" s="24"/>
      <c r="I190" s="24"/>
      <c r="J190" s="24"/>
    </row>
    <row r="191" spans="2:10">
      <c r="B191" s="24"/>
      <c r="C191" s="24"/>
      <c r="D191" s="24"/>
      <c r="E191" s="24"/>
      <c r="F191" s="24"/>
      <c r="G191" s="24"/>
      <c r="H191" s="24"/>
      <c r="I191" s="24"/>
      <c r="J191" s="24"/>
    </row>
    <row r="192" spans="2:10">
      <c r="B192" s="24"/>
      <c r="C192" s="24"/>
      <c r="D192" s="24"/>
      <c r="E192" s="24"/>
      <c r="F192" s="24"/>
      <c r="G192" s="24"/>
      <c r="H192" s="24"/>
      <c r="I192" s="24"/>
      <c r="J192" s="24"/>
    </row>
    <row r="193" spans="2:10">
      <c r="B193" s="24"/>
      <c r="C193" s="24"/>
      <c r="D193" s="24"/>
      <c r="E193" s="24"/>
      <c r="F193" s="24"/>
      <c r="G193" s="24"/>
      <c r="H193" s="24"/>
      <c r="I193" s="24"/>
      <c r="J193" s="24"/>
    </row>
    <row r="194" spans="2:10">
      <c r="B194" s="24"/>
      <c r="C194" s="24"/>
      <c r="D194" s="24"/>
      <c r="E194" s="24"/>
      <c r="F194" s="24"/>
      <c r="G194" s="24"/>
      <c r="H194" s="24"/>
      <c r="I194" s="24"/>
      <c r="J194" s="24"/>
    </row>
    <row r="195" spans="2:10">
      <c r="B195" s="24"/>
      <c r="C195" s="24"/>
      <c r="D195" s="24"/>
      <c r="E195" s="24"/>
      <c r="F195" s="24"/>
      <c r="G195" s="24"/>
      <c r="H195" s="24"/>
      <c r="I195" s="24"/>
      <c r="J195" s="24"/>
    </row>
    <row r="196" spans="2:10">
      <c r="B196" s="24"/>
      <c r="C196" s="24"/>
      <c r="D196" s="24"/>
      <c r="E196" s="24"/>
      <c r="F196" s="24"/>
      <c r="G196" s="24"/>
      <c r="H196" s="24"/>
      <c r="I196" s="24"/>
      <c r="J196" s="24"/>
    </row>
    <row r="197" spans="2:10">
      <c r="B197" s="24"/>
      <c r="C197" s="24"/>
      <c r="D197" s="24"/>
      <c r="E197" s="24"/>
      <c r="F197" s="24"/>
      <c r="G197" s="24"/>
      <c r="H197" s="24"/>
      <c r="I197" s="24"/>
      <c r="J197" s="24"/>
    </row>
    <row r="198" spans="2:10">
      <c r="B198" s="24"/>
      <c r="C198" s="24"/>
      <c r="D198" s="24"/>
      <c r="E198" s="24"/>
      <c r="F198" s="24"/>
      <c r="G198" s="24"/>
      <c r="H198" s="24"/>
      <c r="I198" s="24"/>
      <c r="J198" s="24"/>
    </row>
    <row r="199" spans="2:10">
      <c r="B199" s="24"/>
      <c r="C199" s="24"/>
      <c r="D199" s="24"/>
      <c r="E199" s="24"/>
      <c r="F199" s="24"/>
      <c r="G199" s="24"/>
      <c r="H199" s="24"/>
      <c r="I199" s="24"/>
      <c r="J199" s="24"/>
    </row>
    <row r="200" spans="2:10">
      <c r="B200" s="24"/>
      <c r="C200" s="24"/>
      <c r="D200" s="24"/>
      <c r="E200" s="24"/>
      <c r="F200" s="24"/>
      <c r="G200" s="24"/>
      <c r="H200" s="24"/>
      <c r="I200" s="24"/>
      <c r="J200" s="24"/>
    </row>
    <row r="201" spans="2:10">
      <c r="B201" s="24"/>
      <c r="C201" s="24"/>
      <c r="D201" s="24"/>
      <c r="E201" s="24"/>
      <c r="F201" s="24"/>
      <c r="G201" s="24"/>
      <c r="H201" s="24"/>
      <c r="I201" s="24"/>
      <c r="J201" s="24"/>
    </row>
    <row r="202" spans="2:10">
      <c r="B202" s="24"/>
      <c r="C202" s="24"/>
      <c r="D202" s="24"/>
      <c r="E202" s="24"/>
      <c r="F202" s="24"/>
      <c r="G202" s="24"/>
      <c r="H202" s="24"/>
      <c r="I202" s="24"/>
      <c r="J202" s="24"/>
    </row>
    <row r="203" spans="2:10">
      <c r="B203" s="24"/>
      <c r="C203" s="24"/>
      <c r="D203" s="24"/>
      <c r="E203" s="24"/>
      <c r="F203" s="24"/>
      <c r="G203" s="24"/>
      <c r="H203" s="24"/>
      <c r="I203" s="24"/>
      <c r="J203" s="24"/>
    </row>
    <row r="204" spans="2:10">
      <c r="B204" s="24"/>
      <c r="C204" s="24"/>
      <c r="D204" s="24"/>
      <c r="E204" s="24"/>
      <c r="F204" s="24"/>
      <c r="G204" s="24"/>
      <c r="H204" s="24"/>
      <c r="I204" s="24"/>
      <c r="J204" s="24"/>
    </row>
    <row r="205" spans="2:10">
      <c r="B205" s="24"/>
      <c r="C205" s="24"/>
      <c r="D205" s="24"/>
      <c r="E205" s="24"/>
      <c r="F205" s="24"/>
      <c r="G205" s="24"/>
      <c r="H205" s="24"/>
      <c r="I205" s="24"/>
      <c r="J205" s="24"/>
    </row>
    <row r="206" spans="2:10">
      <c r="B206" s="24"/>
      <c r="C206" s="24"/>
      <c r="D206" s="24"/>
      <c r="E206" s="24"/>
      <c r="F206" s="24"/>
      <c r="G206" s="24"/>
      <c r="H206" s="24"/>
      <c r="I206" s="24"/>
      <c r="J206" s="24"/>
    </row>
    <row r="207" spans="2:10">
      <c r="B207" s="24"/>
      <c r="C207" s="24"/>
      <c r="D207" s="24"/>
      <c r="E207" s="24"/>
      <c r="F207" s="24"/>
      <c r="G207" s="24"/>
      <c r="H207" s="24"/>
      <c r="I207" s="24"/>
      <c r="J207" s="24"/>
    </row>
    <row r="208" spans="2:10">
      <c r="B208" s="24"/>
      <c r="C208" s="24"/>
      <c r="D208" s="24"/>
      <c r="E208" s="24"/>
      <c r="F208" s="24"/>
      <c r="G208" s="24"/>
      <c r="H208" s="24"/>
      <c r="I208" s="24"/>
      <c r="J208" s="24"/>
    </row>
    <row r="209" spans="2:10">
      <c r="B209" s="24"/>
      <c r="C209" s="24"/>
      <c r="D209" s="24"/>
      <c r="E209" s="24"/>
      <c r="F209" s="24"/>
      <c r="G209" s="24"/>
      <c r="H209" s="24"/>
      <c r="I209" s="24"/>
      <c r="J209" s="24"/>
    </row>
    <row r="210" spans="2:10">
      <c r="B210" s="24"/>
      <c r="C210" s="24"/>
      <c r="D210" s="24"/>
      <c r="E210" s="24"/>
      <c r="F210" s="24"/>
      <c r="G210" s="24"/>
      <c r="H210" s="24"/>
      <c r="I210" s="24"/>
      <c r="J210" s="24"/>
    </row>
    <row r="211" spans="2:10">
      <c r="B211" s="24"/>
      <c r="C211" s="24"/>
      <c r="D211" s="24"/>
      <c r="E211" s="24"/>
      <c r="F211" s="24"/>
      <c r="G211" s="24"/>
      <c r="H211" s="24"/>
      <c r="I211" s="24"/>
      <c r="J211" s="24"/>
    </row>
    <row r="212" spans="2:10">
      <c r="B212" s="24"/>
      <c r="C212" s="24"/>
      <c r="D212" s="24"/>
      <c r="E212" s="24"/>
      <c r="F212" s="24"/>
      <c r="G212" s="24"/>
      <c r="H212" s="24"/>
      <c r="I212" s="24"/>
      <c r="J212" s="24"/>
    </row>
    <row r="213" spans="2:10">
      <c r="B213" s="24"/>
      <c r="C213" s="24"/>
      <c r="D213" s="24"/>
      <c r="E213" s="24"/>
      <c r="F213" s="24"/>
      <c r="G213" s="24"/>
      <c r="H213" s="24"/>
      <c r="I213" s="24"/>
      <c r="J213" s="24"/>
    </row>
    <row r="214" spans="2:10">
      <c r="B214" s="24"/>
      <c r="C214" s="24"/>
      <c r="D214" s="24"/>
      <c r="E214" s="24"/>
      <c r="F214" s="24"/>
      <c r="G214" s="24"/>
      <c r="H214" s="24"/>
      <c r="I214" s="24"/>
      <c r="J214" s="24"/>
    </row>
    <row r="215" spans="2:10">
      <c r="B215" s="24"/>
      <c r="C215" s="24"/>
      <c r="D215" s="24"/>
      <c r="E215" s="24"/>
      <c r="F215" s="24"/>
      <c r="G215" s="24"/>
      <c r="H215" s="24"/>
      <c r="I215" s="24"/>
      <c r="J215" s="24"/>
    </row>
    <row r="216" spans="2:10">
      <c r="B216" s="24"/>
      <c r="C216" s="24"/>
      <c r="D216" s="24"/>
      <c r="E216" s="24"/>
      <c r="F216" s="24"/>
      <c r="G216" s="24"/>
      <c r="H216" s="24"/>
      <c r="I216" s="24"/>
      <c r="J216" s="24"/>
    </row>
    <row r="217" spans="2:10">
      <c r="B217" s="24"/>
      <c r="C217" s="24"/>
      <c r="D217" s="24"/>
      <c r="E217" s="24"/>
      <c r="F217" s="24"/>
      <c r="G217" s="24"/>
      <c r="H217" s="24"/>
      <c r="I217" s="24"/>
      <c r="J217" s="24"/>
    </row>
    <row r="218" spans="2:10">
      <c r="B218" s="24"/>
      <c r="C218" s="24"/>
      <c r="D218" s="24"/>
      <c r="E218" s="24"/>
      <c r="F218" s="24"/>
      <c r="G218" s="24"/>
      <c r="H218" s="24"/>
      <c r="I218" s="24"/>
      <c r="J218" s="24"/>
    </row>
    <row r="219" spans="2:10">
      <c r="B219" s="24"/>
      <c r="C219" s="24"/>
      <c r="D219" s="24"/>
      <c r="E219" s="24"/>
      <c r="F219" s="24"/>
      <c r="G219" s="24"/>
      <c r="H219" s="24"/>
      <c r="I219" s="24"/>
      <c r="J219" s="24"/>
    </row>
    <row r="220" spans="2:10">
      <c r="B220" s="24"/>
      <c r="C220" s="24"/>
      <c r="D220" s="24"/>
      <c r="E220" s="24"/>
      <c r="F220" s="24"/>
      <c r="G220" s="24"/>
      <c r="H220" s="24"/>
      <c r="I220" s="24"/>
      <c r="J220" s="24"/>
    </row>
    <row r="221" spans="2:10">
      <c r="B221" s="24"/>
      <c r="C221" s="24"/>
      <c r="D221" s="24"/>
      <c r="E221" s="24"/>
      <c r="F221" s="24"/>
      <c r="G221" s="24"/>
      <c r="H221" s="24"/>
      <c r="I221" s="24"/>
      <c r="J221" s="24"/>
    </row>
    <row r="222" spans="2:10">
      <c r="B222" s="24"/>
      <c r="C222" s="24"/>
      <c r="D222" s="24"/>
      <c r="E222" s="24"/>
      <c r="F222" s="24"/>
      <c r="G222" s="24"/>
      <c r="H222" s="24"/>
      <c r="I222" s="24"/>
      <c r="J222" s="24"/>
    </row>
    <row r="223" spans="2:10">
      <c r="B223" s="24"/>
      <c r="C223" s="24"/>
      <c r="D223" s="24"/>
      <c r="E223" s="24"/>
      <c r="F223" s="24"/>
      <c r="G223" s="24"/>
      <c r="H223" s="24"/>
      <c r="I223" s="24"/>
      <c r="J223" s="24"/>
    </row>
  </sheetData>
  <mergeCells count="3">
    <mergeCell ref="A6:N6"/>
    <mergeCell ref="A5:N5"/>
    <mergeCell ref="A3:N3"/>
  </mergeCells>
  <phoneticPr fontId="0" type="noConversion"/>
  <printOptions horizontalCentered="1" verticalCentered="1"/>
  <pageMargins left="0.6" right="0.35" top="0" bottom="0" header="0.17" footer="0.31"/>
  <pageSetup scale="72" fitToHeight="2" orientation="landscape" horizontalDpi="4294967294" verticalDpi="300" r:id="rId1"/>
  <headerFooter alignWithMargins="0"/>
  <ignoredErrors>
    <ignoredError sqref="E33 E35:E41 E24:E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HG224"/>
  <sheetViews>
    <sheetView topLeftCell="B1" zoomScale="70" zoomScaleNormal="80" zoomScaleSheetLayoutView="80" workbookViewId="0">
      <selection activeCell="A19" sqref="A19"/>
    </sheetView>
  </sheetViews>
  <sheetFormatPr defaultColWidth="9.83203125" defaultRowHeight="14.25"/>
  <cols>
    <col min="1" max="1" width="0" style="133" hidden="1" customWidth="1"/>
    <col min="2" max="2" width="36" style="133" customWidth="1"/>
    <col min="3" max="3" width="19" style="133" customWidth="1"/>
    <col min="4" max="4" width="17.1640625" style="133" customWidth="1"/>
    <col min="5" max="5" width="16.6640625" style="133" customWidth="1"/>
    <col min="6" max="6" width="17.5" style="133" customWidth="1"/>
    <col min="7" max="7" width="18.6640625" style="133" bestFit="1" customWidth="1"/>
    <col min="8" max="8" width="18.33203125" style="133" customWidth="1"/>
    <col min="9" max="9" width="17" style="133" customWidth="1"/>
    <col min="10" max="10" width="17.33203125" style="133" bestFit="1" customWidth="1"/>
    <col min="11" max="11" width="9.83203125" style="133"/>
    <col min="12" max="12" width="14.5" style="133" bestFit="1" customWidth="1"/>
    <col min="13" max="13" width="9.83203125" style="133"/>
    <col min="14" max="14" width="14.5" style="133" bestFit="1" customWidth="1"/>
    <col min="15" max="15" width="11.6640625" style="133" bestFit="1" customWidth="1"/>
    <col min="16" max="256" width="9.83203125" style="133"/>
    <col min="257" max="257" width="0" style="133" hidden="1" customWidth="1"/>
    <col min="258" max="258" width="36" style="133" customWidth="1"/>
    <col min="259" max="259" width="19" style="133" customWidth="1"/>
    <col min="260" max="260" width="17.1640625" style="133" customWidth="1"/>
    <col min="261" max="261" width="16.6640625" style="133" customWidth="1"/>
    <col min="262" max="262" width="17.5" style="133" customWidth="1"/>
    <col min="263" max="263" width="18.6640625" style="133" bestFit="1" customWidth="1"/>
    <col min="264" max="264" width="18.33203125" style="133" customWidth="1"/>
    <col min="265" max="265" width="17" style="133" customWidth="1"/>
    <col min="266" max="266" width="14" style="133" bestFit="1" customWidth="1"/>
    <col min="267" max="267" width="9.83203125" style="133"/>
    <col min="268" max="268" width="14.5" style="133" bestFit="1" customWidth="1"/>
    <col min="269" max="269" width="9.83203125" style="133"/>
    <col min="270" max="270" width="14.5" style="133" bestFit="1" customWidth="1"/>
    <col min="271" max="271" width="11.6640625" style="133" bestFit="1" customWidth="1"/>
    <col min="272" max="512" width="9.83203125" style="133"/>
    <col min="513" max="513" width="0" style="133" hidden="1" customWidth="1"/>
    <col min="514" max="514" width="36" style="133" customWidth="1"/>
    <col min="515" max="515" width="19" style="133" customWidth="1"/>
    <col min="516" max="516" width="17.1640625" style="133" customWidth="1"/>
    <col min="517" max="517" width="16.6640625" style="133" customWidth="1"/>
    <col min="518" max="518" width="17.5" style="133" customWidth="1"/>
    <col min="519" max="519" width="18.6640625" style="133" bestFit="1" customWidth="1"/>
    <col min="520" max="520" width="18.33203125" style="133" customWidth="1"/>
    <col min="521" max="521" width="17" style="133" customWidth="1"/>
    <col min="522" max="522" width="14" style="133" bestFit="1" customWidth="1"/>
    <col min="523" max="523" width="9.83203125" style="133"/>
    <col min="524" max="524" width="14.5" style="133" bestFit="1" customWidth="1"/>
    <col min="525" max="525" width="9.83203125" style="133"/>
    <col min="526" max="526" width="14.5" style="133" bestFit="1" customWidth="1"/>
    <col min="527" max="527" width="11.6640625" style="133" bestFit="1" customWidth="1"/>
    <col min="528" max="768" width="9.83203125" style="133"/>
    <col min="769" max="769" width="0" style="133" hidden="1" customWidth="1"/>
    <col min="770" max="770" width="36" style="133" customWidth="1"/>
    <col min="771" max="771" width="19" style="133" customWidth="1"/>
    <col min="772" max="772" width="17.1640625" style="133" customWidth="1"/>
    <col min="773" max="773" width="16.6640625" style="133" customWidth="1"/>
    <col min="774" max="774" width="17.5" style="133" customWidth="1"/>
    <col min="775" max="775" width="18.6640625" style="133" bestFit="1" customWidth="1"/>
    <col min="776" max="776" width="18.33203125" style="133" customWidth="1"/>
    <col min="777" max="777" width="17" style="133" customWidth="1"/>
    <col min="778" max="778" width="14" style="133" bestFit="1" customWidth="1"/>
    <col min="779" max="779" width="9.83203125" style="133"/>
    <col min="780" max="780" width="14.5" style="133" bestFit="1" customWidth="1"/>
    <col min="781" max="781" width="9.83203125" style="133"/>
    <col min="782" max="782" width="14.5" style="133" bestFit="1" customWidth="1"/>
    <col min="783" max="783" width="11.6640625" style="133" bestFit="1" customWidth="1"/>
    <col min="784" max="1024" width="9.83203125" style="133"/>
    <col min="1025" max="1025" width="0" style="133" hidden="1" customWidth="1"/>
    <col min="1026" max="1026" width="36" style="133" customWidth="1"/>
    <col min="1027" max="1027" width="19" style="133" customWidth="1"/>
    <col min="1028" max="1028" width="17.1640625" style="133" customWidth="1"/>
    <col min="1029" max="1029" width="16.6640625" style="133" customWidth="1"/>
    <col min="1030" max="1030" width="17.5" style="133" customWidth="1"/>
    <col min="1031" max="1031" width="18.6640625" style="133" bestFit="1" customWidth="1"/>
    <col min="1032" max="1032" width="18.33203125" style="133" customWidth="1"/>
    <col min="1033" max="1033" width="17" style="133" customWidth="1"/>
    <col min="1034" max="1034" width="14" style="133" bestFit="1" customWidth="1"/>
    <col min="1035" max="1035" width="9.83203125" style="133"/>
    <col min="1036" max="1036" width="14.5" style="133" bestFit="1" customWidth="1"/>
    <col min="1037" max="1037" width="9.83203125" style="133"/>
    <col min="1038" max="1038" width="14.5" style="133" bestFit="1" customWidth="1"/>
    <col min="1039" max="1039" width="11.6640625" style="133" bestFit="1" customWidth="1"/>
    <col min="1040" max="1280" width="9.83203125" style="133"/>
    <col min="1281" max="1281" width="0" style="133" hidden="1" customWidth="1"/>
    <col min="1282" max="1282" width="36" style="133" customWidth="1"/>
    <col min="1283" max="1283" width="19" style="133" customWidth="1"/>
    <col min="1284" max="1284" width="17.1640625" style="133" customWidth="1"/>
    <col min="1285" max="1285" width="16.6640625" style="133" customWidth="1"/>
    <col min="1286" max="1286" width="17.5" style="133" customWidth="1"/>
    <col min="1287" max="1287" width="18.6640625" style="133" bestFit="1" customWidth="1"/>
    <col min="1288" max="1288" width="18.33203125" style="133" customWidth="1"/>
    <col min="1289" max="1289" width="17" style="133" customWidth="1"/>
    <col min="1290" max="1290" width="14" style="133" bestFit="1" customWidth="1"/>
    <col min="1291" max="1291" width="9.83203125" style="133"/>
    <col min="1292" max="1292" width="14.5" style="133" bestFit="1" customWidth="1"/>
    <col min="1293" max="1293" width="9.83203125" style="133"/>
    <col min="1294" max="1294" width="14.5" style="133" bestFit="1" customWidth="1"/>
    <col min="1295" max="1295" width="11.6640625" style="133" bestFit="1" customWidth="1"/>
    <col min="1296" max="1536" width="9.83203125" style="133"/>
    <col min="1537" max="1537" width="0" style="133" hidden="1" customWidth="1"/>
    <col min="1538" max="1538" width="36" style="133" customWidth="1"/>
    <col min="1539" max="1539" width="19" style="133" customWidth="1"/>
    <col min="1540" max="1540" width="17.1640625" style="133" customWidth="1"/>
    <col min="1541" max="1541" width="16.6640625" style="133" customWidth="1"/>
    <col min="1542" max="1542" width="17.5" style="133" customWidth="1"/>
    <col min="1543" max="1543" width="18.6640625" style="133" bestFit="1" customWidth="1"/>
    <col min="1544" max="1544" width="18.33203125" style="133" customWidth="1"/>
    <col min="1545" max="1545" width="17" style="133" customWidth="1"/>
    <col min="1546" max="1546" width="14" style="133" bestFit="1" customWidth="1"/>
    <col min="1547" max="1547" width="9.83203125" style="133"/>
    <col min="1548" max="1548" width="14.5" style="133" bestFit="1" customWidth="1"/>
    <col min="1549" max="1549" width="9.83203125" style="133"/>
    <col min="1550" max="1550" width="14.5" style="133" bestFit="1" customWidth="1"/>
    <col min="1551" max="1551" width="11.6640625" style="133" bestFit="1" customWidth="1"/>
    <col min="1552" max="1792" width="9.83203125" style="133"/>
    <col min="1793" max="1793" width="0" style="133" hidden="1" customWidth="1"/>
    <col min="1794" max="1794" width="36" style="133" customWidth="1"/>
    <col min="1795" max="1795" width="19" style="133" customWidth="1"/>
    <col min="1796" max="1796" width="17.1640625" style="133" customWidth="1"/>
    <col min="1797" max="1797" width="16.6640625" style="133" customWidth="1"/>
    <col min="1798" max="1798" width="17.5" style="133" customWidth="1"/>
    <col min="1799" max="1799" width="18.6640625" style="133" bestFit="1" customWidth="1"/>
    <col min="1800" max="1800" width="18.33203125" style="133" customWidth="1"/>
    <col min="1801" max="1801" width="17" style="133" customWidth="1"/>
    <col min="1802" max="1802" width="14" style="133" bestFit="1" customWidth="1"/>
    <col min="1803" max="1803" width="9.83203125" style="133"/>
    <col min="1804" max="1804" width="14.5" style="133" bestFit="1" customWidth="1"/>
    <col min="1805" max="1805" width="9.83203125" style="133"/>
    <col min="1806" max="1806" width="14.5" style="133" bestFit="1" customWidth="1"/>
    <col min="1807" max="1807" width="11.6640625" style="133" bestFit="1" customWidth="1"/>
    <col min="1808" max="2048" width="9.83203125" style="133"/>
    <col min="2049" max="2049" width="0" style="133" hidden="1" customWidth="1"/>
    <col min="2050" max="2050" width="36" style="133" customWidth="1"/>
    <col min="2051" max="2051" width="19" style="133" customWidth="1"/>
    <col min="2052" max="2052" width="17.1640625" style="133" customWidth="1"/>
    <col min="2053" max="2053" width="16.6640625" style="133" customWidth="1"/>
    <col min="2054" max="2054" width="17.5" style="133" customWidth="1"/>
    <col min="2055" max="2055" width="18.6640625" style="133" bestFit="1" customWidth="1"/>
    <col min="2056" max="2056" width="18.33203125" style="133" customWidth="1"/>
    <col min="2057" max="2057" width="17" style="133" customWidth="1"/>
    <col min="2058" max="2058" width="14" style="133" bestFit="1" customWidth="1"/>
    <col min="2059" max="2059" width="9.83203125" style="133"/>
    <col min="2060" max="2060" width="14.5" style="133" bestFit="1" customWidth="1"/>
    <col min="2061" max="2061" width="9.83203125" style="133"/>
    <col min="2062" max="2062" width="14.5" style="133" bestFit="1" customWidth="1"/>
    <col min="2063" max="2063" width="11.6640625" style="133" bestFit="1" customWidth="1"/>
    <col min="2064" max="2304" width="9.83203125" style="133"/>
    <col min="2305" max="2305" width="0" style="133" hidden="1" customWidth="1"/>
    <col min="2306" max="2306" width="36" style="133" customWidth="1"/>
    <col min="2307" max="2307" width="19" style="133" customWidth="1"/>
    <col min="2308" max="2308" width="17.1640625" style="133" customWidth="1"/>
    <col min="2309" max="2309" width="16.6640625" style="133" customWidth="1"/>
    <col min="2310" max="2310" width="17.5" style="133" customWidth="1"/>
    <col min="2311" max="2311" width="18.6640625" style="133" bestFit="1" customWidth="1"/>
    <col min="2312" max="2312" width="18.33203125" style="133" customWidth="1"/>
    <col min="2313" max="2313" width="17" style="133" customWidth="1"/>
    <col min="2314" max="2314" width="14" style="133" bestFit="1" customWidth="1"/>
    <col min="2315" max="2315" width="9.83203125" style="133"/>
    <col min="2316" max="2316" width="14.5" style="133" bestFit="1" customWidth="1"/>
    <col min="2317" max="2317" width="9.83203125" style="133"/>
    <col min="2318" max="2318" width="14.5" style="133" bestFit="1" customWidth="1"/>
    <col min="2319" max="2319" width="11.6640625" style="133" bestFit="1" customWidth="1"/>
    <col min="2320" max="2560" width="9.83203125" style="133"/>
    <col min="2561" max="2561" width="0" style="133" hidden="1" customWidth="1"/>
    <col min="2562" max="2562" width="36" style="133" customWidth="1"/>
    <col min="2563" max="2563" width="19" style="133" customWidth="1"/>
    <col min="2564" max="2564" width="17.1640625" style="133" customWidth="1"/>
    <col min="2565" max="2565" width="16.6640625" style="133" customWidth="1"/>
    <col min="2566" max="2566" width="17.5" style="133" customWidth="1"/>
    <col min="2567" max="2567" width="18.6640625" style="133" bestFit="1" customWidth="1"/>
    <col min="2568" max="2568" width="18.33203125" style="133" customWidth="1"/>
    <col min="2569" max="2569" width="17" style="133" customWidth="1"/>
    <col min="2570" max="2570" width="14" style="133" bestFit="1" customWidth="1"/>
    <col min="2571" max="2571" width="9.83203125" style="133"/>
    <col min="2572" max="2572" width="14.5" style="133" bestFit="1" customWidth="1"/>
    <col min="2573" max="2573" width="9.83203125" style="133"/>
    <col min="2574" max="2574" width="14.5" style="133" bestFit="1" customWidth="1"/>
    <col min="2575" max="2575" width="11.6640625" style="133" bestFit="1" customWidth="1"/>
    <col min="2576" max="2816" width="9.83203125" style="133"/>
    <col min="2817" max="2817" width="0" style="133" hidden="1" customWidth="1"/>
    <col min="2818" max="2818" width="36" style="133" customWidth="1"/>
    <col min="2819" max="2819" width="19" style="133" customWidth="1"/>
    <col min="2820" max="2820" width="17.1640625" style="133" customWidth="1"/>
    <col min="2821" max="2821" width="16.6640625" style="133" customWidth="1"/>
    <col min="2822" max="2822" width="17.5" style="133" customWidth="1"/>
    <col min="2823" max="2823" width="18.6640625" style="133" bestFit="1" customWidth="1"/>
    <col min="2824" max="2824" width="18.33203125" style="133" customWidth="1"/>
    <col min="2825" max="2825" width="17" style="133" customWidth="1"/>
    <col min="2826" max="2826" width="14" style="133" bestFit="1" customWidth="1"/>
    <col min="2827" max="2827" width="9.83203125" style="133"/>
    <col min="2828" max="2828" width="14.5" style="133" bestFit="1" customWidth="1"/>
    <col min="2829" max="2829" width="9.83203125" style="133"/>
    <col min="2830" max="2830" width="14.5" style="133" bestFit="1" customWidth="1"/>
    <col min="2831" max="2831" width="11.6640625" style="133" bestFit="1" customWidth="1"/>
    <col min="2832" max="3072" width="9.83203125" style="133"/>
    <col min="3073" max="3073" width="0" style="133" hidden="1" customWidth="1"/>
    <col min="3074" max="3074" width="36" style="133" customWidth="1"/>
    <col min="3075" max="3075" width="19" style="133" customWidth="1"/>
    <col min="3076" max="3076" width="17.1640625" style="133" customWidth="1"/>
    <col min="3077" max="3077" width="16.6640625" style="133" customWidth="1"/>
    <col min="3078" max="3078" width="17.5" style="133" customWidth="1"/>
    <col min="3079" max="3079" width="18.6640625" style="133" bestFit="1" customWidth="1"/>
    <col min="3080" max="3080" width="18.33203125" style="133" customWidth="1"/>
    <col min="3081" max="3081" width="17" style="133" customWidth="1"/>
    <col min="3082" max="3082" width="14" style="133" bestFit="1" customWidth="1"/>
    <col min="3083" max="3083" width="9.83203125" style="133"/>
    <col min="3084" max="3084" width="14.5" style="133" bestFit="1" customWidth="1"/>
    <col min="3085" max="3085" width="9.83203125" style="133"/>
    <col min="3086" max="3086" width="14.5" style="133" bestFit="1" customWidth="1"/>
    <col min="3087" max="3087" width="11.6640625" style="133" bestFit="1" customWidth="1"/>
    <col min="3088" max="3328" width="9.83203125" style="133"/>
    <col min="3329" max="3329" width="0" style="133" hidden="1" customWidth="1"/>
    <col min="3330" max="3330" width="36" style="133" customWidth="1"/>
    <col min="3331" max="3331" width="19" style="133" customWidth="1"/>
    <col min="3332" max="3332" width="17.1640625" style="133" customWidth="1"/>
    <col min="3333" max="3333" width="16.6640625" style="133" customWidth="1"/>
    <col min="3334" max="3334" width="17.5" style="133" customWidth="1"/>
    <col min="3335" max="3335" width="18.6640625" style="133" bestFit="1" customWidth="1"/>
    <col min="3336" max="3336" width="18.33203125" style="133" customWidth="1"/>
    <col min="3337" max="3337" width="17" style="133" customWidth="1"/>
    <col min="3338" max="3338" width="14" style="133" bestFit="1" customWidth="1"/>
    <col min="3339" max="3339" width="9.83203125" style="133"/>
    <col min="3340" max="3340" width="14.5" style="133" bestFit="1" customWidth="1"/>
    <col min="3341" max="3341" width="9.83203125" style="133"/>
    <col min="3342" max="3342" width="14.5" style="133" bestFit="1" customWidth="1"/>
    <col min="3343" max="3343" width="11.6640625" style="133" bestFit="1" customWidth="1"/>
    <col min="3344" max="3584" width="9.83203125" style="133"/>
    <col min="3585" max="3585" width="0" style="133" hidden="1" customWidth="1"/>
    <col min="3586" max="3586" width="36" style="133" customWidth="1"/>
    <col min="3587" max="3587" width="19" style="133" customWidth="1"/>
    <col min="3588" max="3588" width="17.1640625" style="133" customWidth="1"/>
    <col min="3589" max="3589" width="16.6640625" style="133" customWidth="1"/>
    <col min="3590" max="3590" width="17.5" style="133" customWidth="1"/>
    <col min="3591" max="3591" width="18.6640625" style="133" bestFit="1" customWidth="1"/>
    <col min="3592" max="3592" width="18.33203125" style="133" customWidth="1"/>
    <col min="3593" max="3593" width="17" style="133" customWidth="1"/>
    <col min="3594" max="3594" width="14" style="133" bestFit="1" customWidth="1"/>
    <col min="3595" max="3595" width="9.83203125" style="133"/>
    <col min="3596" max="3596" width="14.5" style="133" bestFit="1" customWidth="1"/>
    <col min="3597" max="3597" width="9.83203125" style="133"/>
    <col min="3598" max="3598" width="14.5" style="133" bestFit="1" customWidth="1"/>
    <col min="3599" max="3599" width="11.6640625" style="133" bestFit="1" customWidth="1"/>
    <col min="3600" max="3840" width="9.83203125" style="133"/>
    <col min="3841" max="3841" width="0" style="133" hidden="1" customWidth="1"/>
    <col min="3842" max="3842" width="36" style="133" customWidth="1"/>
    <col min="3843" max="3843" width="19" style="133" customWidth="1"/>
    <col min="3844" max="3844" width="17.1640625" style="133" customWidth="1"/>
    <col min="3845" max="3845" width="16.6640625" style="133" customWidth="1"/>
    <col min="3846" max="3846" width="17.5" style="133" customWidth="1"/>
    <col min="3847" max="3847" width="18.6640625" style="133" bestFit="1" customWidth="1"/>
    <col min="3848" max="3848" width="18.33203125" style="133" customWidth="1"/>
    <col min="3849" max="3849" width="17" style="133" customWidth="1"/>
    <col min="3850" max="3850" width="14" style="133" bestFit="1" customWidth="1"/>
    <col min="3851" max="3851" width="9.83203125" style="133"/>
    <col min="3852" max="3852" width="14.5" style="133" bestFit="1" customWidth="1"/>
    <col min="3853" max="3853" width="9.83203125" style="133"/>
    <col min="3854" max="3854" width="14.5" style="133" bestFit="1" customWidth="1"/>
    <col min="3855" max="3855" width="11.6640625" style="133" bestFit="1" customWidth="1"/>
    <col min="3856" max="4096" width="9.83203125" style="133"/>
    <col min="4097" max="4097" width="0" style="133" hidden="1" customWidth="1"/>
    <col min="4098" max="4098" width="36" style="133" customWidth="1"/>
    <col min="4099" max="4099" width="19" style="133" customWidth="1"/>
    <col min="4100" max="4100" width="17.1640625" style="133" customWidth="1"/>
    <col min="4101" max="4101" width="16.6640625" style="133" customWidth="1"/>
    <col min="4102" max="4102" width="17.5" style="133" customWidth="1"/>
    <col min="4103" max="4103" width="18.6640625" style="133" bestFit="1" customWidth="1"/>
    <col min="4104" max="4104" width="18.33203125" style="133" customWidth="1"/>
    <col min="4105" max="4105" width="17" style="133" customWidth="1"/>
    <col min="4106" max="4106" width="14" style="133" bestFit="1" customWidth="1"/>
    <col min="4107" max="4107" width="9.83203125" style="133"/>
    <col min="4108" max="4108" width="14.5" style="133" bestFit="1" customWidth="1"/>
    <col min="4109" max="4109" width="9.83203125" style="133"/>
    <col min="4110" max="4110" width="14.5" style="133" bestFit="1" customWidth="1"/>
    <col min="4111" max="4111" width="11.6640625" style="133" bestFit="1" customWidth="1"/>
    <col min="4112" max="4352" width="9.83203125" style="133"/>
    <col min="4353" max="4353" width="0" style="133" hidden="1" customWidth="1"/>
    <col min="4354" max="4354" width="36" style="133" customWidth="1"/>
    <col min="4355" max="4355" width="19" style="133" customWidth="1"/>
    <col min="4356" max="4356" width="17.1640625" style="133" customWidth="1"/>
    <col min="4357" max="4357" width="16.6640625" style="133" customWidth="1"/>
    <col min="4358" max="4358" width="17.5" style="133" customWidth="1"/>
    <col min="4359" max="4359" width="18.6640625" style="133" bestFit="1" customWidth="1"/>
    <col min="4360" max="4360" width="18.33203125" style="133" customWidth="1"/>
    <col min="4361" max="4361" width="17" style="133" customWidth="1"/>
    <col min="4362" max="4362" width="14" style="133" bestFit="1" customWidth="1"/>
    <col min="4363" max="4363" width="9.83203125" style="133"/>
    <col min="4364" max="4364" width="14.5" style="133" bestFit="1" customWidth="1"/>
    <col min="4365" max="4365" width="9.83203125" style="133"/>
    <col min="4366" max="4366" width="14.5" style="133" bestFit="1" customWidth="1"/>
    <col min="4367" max="4367" width="11.6640625" style="133" bestFit="1" customWidth="1"/>
    <col min="4368" max="4608" width="9.83203125" style="133"/>
    <col min="4609" max="4609" width="0" style="133" hidden="1" customWidth="1"/>
    <col min="4610" max="4610" width="36" style="133" customWidth="1"/>
    <col min="4611" max="4611" width="19" style="133" customWidth="1"/>
    <col min="4612" max="4612" width="17.1640625" style="133" customWidth="1"/>
    <col min="4613" max="4613" width="16.6640625" style="133" customWidth="1"/>
    <col min="4614" max="4614" width="17.5" style="133" customWidth="1"/>
    <col min="4615" max="4615" width="18.6640625" style="133" bestFit="1" customWidth="1"/>
    <col min="4616" max="4616" width="18.33203125" style="133" customWidth="1"/>
    <col min="4617" max="4617" width="17" style="133" customWidth="1"/>
    <col min="4618" max="4618" width="14" style="133" bestFit="1" customWidth="1"/>
    <col min="4619" max="4619" width="9.83203125" style="133"/>
    <col min="4620" max="4620" width="14.5" style="133" bestFit="1" customWidth="1"/>
    <col min="4621" max="4621" width="9.83203125" style="133"/>
    <col min="4622" max="4622" width="14.5" style="133" bestFit="1" customWidth="1"/>
    <col min="4623" max="4623" width="11.6640625" style="133" bestFit="1" customWidth="1"/>
    <col min="4624" max="4864" width="9.83203125" style="133"/>
    <col min="4865" max="4865" width="0" style="133" hidden="1" customWidth="1"/>
    <col min="4866" max="4866" width="36" style="133" customWidth="1"/>
    <col min="4867" max="4867" width="19" style="133" customWidth="1"/>
    <col min="4868" max="4868" width="17.1640625" style="133" customWidth="1"/>
    <col min="4869" max="4869" width="16.6640625" style="133" customWidth="1"/>
    <col min="4870" max="4870" width="17.5" style="133" customWidth="1"/>
    <col min="4871" max="4871" width="18.6640625" style="133" bestFit="1" customWidth="1"/>
    <col min="4872" max="4872" width="18.33203125" style="133" customWidth="1"/>
    <col min="4873" max="4873" width="17" style="133" customWidth="1"/>
    <col min="4874" max="4874" width="14" style="133" bestFit="1" customWidth="1"/>
    <col min="4875" max="4875" width="9.83203125" style="133"/>
    <col min="4876" max="4876" width="14.5" style="133" bestFit="1" customWidth="1"/>
    <col min="4877" max="4877" width="9.83203125" style="133"/>
    <col min="4878" max="4878" width="14.5" style="133" bestFit="1" customWidth="1"/>
    <col min="4879" max="4879" width="11.6640625" style="133" bestFit="1" customWidth="1"/>
    <col min="4880" max="5120" width="9.83203125" style="133"/>
    <col min="5121" max="5121" width="0" style="133" hidden="1" customWidth="1"/>
    <col min="5122" max="5122" width="36" style="133" customWidth="1"/>
    <col min="5123" max="5123" width="19" style="133" customWidth="1"/>
    <col min="5124" max="5124" width="17.1640625" style="133" customWidth="1"/>
    <col min="5125" max="5125" width="16.6640625" style="133" customWidth="1"/>
    <col min="5126" max="5126" width="17.5" style="133" customWidth="1"/>
    <col min="5127" max="5127" width="18.6640625" style="133" bestFit="1" customWidth="1"/>
    <col min="5128" max="5128" width="18.33203125" style="133" customWidth="1"/>
    <col min="5129" max="5129" width="17" style="133" customWidth="1"/>
    <col min="5130" max="5130" width="14" style="133" bestFit="1" customWidth="1"/>
    <col min="5131" max="5131" width="9.83203125" style="133"/>
    <col min="5132" max="5132" width="14.5" style="133" bestFit="1" customWidth="1"/>
    <col min="5133" max="5133" width="9.83203125" style="133"/>
    <col min="5134" max="5134" width="14.5" style="133" bestFit="1" customWidth="1"/>
    <col min="5135" max="5135" width="11.6640625" style="133" bestFit="1" customWidth="1"/>
    <col min="5136" max="5376" width="9.83203125" style="133"/>
    <col min="5377" max="5377" width="0" style="133" hidden="1" customWidth="1"/>
    <col min="5378" max="5378" width="36" style="133" customWidth="1"/>
    <col min="5379" max="5379" width="19" style="133" customWidth="1"/>
    <col min="5380" max="5380" width="17.1640625" style="133" customWidth="1"/>
    <col min="5381" max="5381" width="16.6640625" style="133" customWidth="1"/>
    <col min="5382" max="5382" width="17.5" style="133" customWidth="1"/>
    <col min="5383" max="5383" width="18.6640625" style="133" bestFit="1" customWidth="1"/>
    <col min="5384" max="5384" width="18.33203125" style="133" customWidth="1"/>
    <col min="5385" max="5385" width="17" style="133" customWidth="1"/>
    <col min="5386" max="5386" width="14" style="133" bestFit="1" customWidth="1"/>
    <col min="5387" max="5387" width="9.83203125" style="133"/>
    <col min="5388" max="5388" width="14.5" style="133" bestFit="1" customWidth="1"/>
    <col min="5389" max="5389" width="9.83203125" style="133"/>
    <col min="5390" max="5390" width="14.5" style="133" bestFit="1" customWidth="1"/>
    <col min="5391" max="5391" width="11.6640625" style="133" bestFit="1" customWidth="1"/>
    <col min="5392" max="5632" width="9.83203125" style="133"/>
    <col min="5633" max="5633" width="0" style="133" hidden="1" customWidth="1"/>
    <col min="5634" max="5634" width="36" style="133" customWidth="1"/>
    <col min="5635" max="5635" width="19" style="133" customWidth="1"/>
    <col min="5636" max="5636" width="17.1640625" style="133" customWidth="1"/>
    <col min="5637" max="5637" width="16.6640625" style="133" customWidth="1"/>
    <col min="5638" max="5638" width="17.5" style="133" customWidth="1"/>
    <col min="5639" max="5639" width="18.6640625" style="133" bestFit="1" customWidth="1"/>
    <col min="5640" max="5640" width="18.33203125" style="133" customWidth="1"/>
    <col min="5641" max="5641" width="17" style="133" customWidth="1"/>
    <col min="5642" max="5642" width="14" style="133" bestFit="1" customWidth="1"/>
    <col min="5643" max="5643" width="9.83203125" style="133"/>
    <col min="5644" max="5644" width="14.5" style="133" bestFit="1" customWidth="1"/>
    <col min="5645" max="5645" width="9.83203125" style="133"/>
    <col min="5646" max="5646" width="14.5" style="133" bestFit="1" customWidth="1"/>
    <col min="5647" max="5647" width="11.6640625" style="133" bestFit="1" customWidth="1"/>
    <col min="5648" max="5888" width="9.83203125" style="133"/>
    <col min="5889" max="5889" width="0" style="133" hidden="1" customWidth="1"/>
    <col min="5890" max="5890" width="36" style="133" customWidth="1"/>
    <col min="5891" max="5891" width="19" style="133" customWidth="1"/>
    <col min="5892" max="5892" width="17.1640625" style="133" customWidth="1"/>
    <col min="5893" max="5893" width="16.6640625" style="133" customWidth="1"/>
    <col min="5894" max="5894" width="17.5" style="133" customWidth="1"/>
    <col min="5895" max="5895" width="18.6640625" style="133" bestFit="1" customWidth="1"/>
    <col min="5896" max="5896" width="18.33203125" style="133" customWidth="1"/>
    <col min="5897" max="5897" width="17" style="133" customWidth="1"/>
    <col min="5898" max="5898" width="14" style="133" bestFit="1" customWidth="1"/>
    <col min="5899" max="5899" width="9.83203125" style="133"/>
    <col min="5900" max="5900" width="14.5" style="133" bestFit="1" customWidth="1"/>
    <col min="5901" max="5901" width="9.83203125" style="133"/>
    <col min="5902" max="5902" width="14.5" style="133" bestFit="1" customWidth="1"/>
    <col min="5903" max="5903" width="11.6640625" style="133" bestFit="1" customWidth="1"/>
    <col min="5904" max="6144" width="9.83203125" style="133"/>
    <col min="6145" max="6145" width="0" style="133" hidden="1" customWidth="1"/>
    <col min="6146" max="6146" width="36" style="133" customWidth="1"/>
    <col min="6147" max="6147" width="19" style="133" customWidth="1"/>
    <col min="6148" max="6148" width="17.1640625" style="133" customWidth="1"/>
    <col min="6149" max="6149" width="16.6640625" style="133" customWidth="1"/>
    <col min="6150" max="6150" width="17.5" style="133" customWidth="1"/>
    <col min="6151" max="6151" width="18.6640625" style="133" bestFit="1" customWidth="1"/>
    <col min="6152" max="6152" width="18.33203125" style="133" customWidth="1"/>
    <col min="6153" max="6153" width="17" style="133" customWidth="1"/>
    <col min="6154" max="6154" width="14" style="133" bestFit="1" customWidth="1"/>
    <col min="6155" max="6155" width="9.83203125" style="133"/>
    <col min="6156" max="6156" width="14.5" style="133" bestFit="1" customWidth="1"/>
    <col min="6157" max="6157" width="9.83203125" style="133"/>
    <col min="6158" max="6158" width="14.5" style="133" bestFit="1" customWidth="1"/>
    <col min="6159" max="6159" width="11.6640625" style="133" bestFit="1" customWidth="1"/>
    <col min="6160" max="6400" width="9.83203125" style="133"/>
    <col min="6401" max="6401" width="0" style="133" hidden="1" customWidth="1"/>
    <col min="6402" max="6402" width="36" style="133" customWidth="1"/>
    <col min="6403" max="6403" width="19" style="133" customWidth="1"/>
    <col min="6404" max="6404" width="17.1640625" style="133" customWidth="1"/>
    <col min="6405" max="6405" width="16.6640625" style="133" customWidth="1"/>
    <col min="6406" max="6406" width="17.5" style="133" customWidth="1"/>
    <col min="6407" max="6407" width="18.6640625" style="133" bestFit="1" customWidth="1"/>
    <col min="6408" max="6408" width="18.33203125" style="133" customWidth="1"/>
    <col min="6409" max="6409" width="17" style="133" customWidth="1"/>
    <col min="6410" max="6410" width="14" style="133" bestFit="1" customWidth="1"/>
    <col min="6411" max="6411" width="9.83203125" style="133"/>
    <col min="6412" max="6412" width="14.5" style="133" bestFit="1" customWidth="1"/>
    <col min="6413" max="6413" width="9.83203125" style="133"/>
    <col min="6414" max="6414" width="14.5" style="133" bestFit="1" customWidth="1"/>
    <col min="6415" max="6415" width="11.6640625" style="133" bestFit="1" customWidth="1"/>
    <col min="6416" max="6656" width="9.83203125" style="133"/>
    <col min="6657" max="6657" width="0" style="133" hidden="1" customWidth="1"/>
    <col min="6658" max="6658" width="36" style="133" customWidth="1"/>
    <col min="6659" max="6659" width="19" style="133" customWidth="1"/>
    <col min="6660" max="6660" width="17.1640625" style="133" customWidth="1"/>
    <col min="6661" max="6661" width="16.6640625" style="133" customWidth="1"/>
    <col min="6662" max="6662" width="17.5" style="133" customWidth="1"/>
    <col min="6663" max="6663" width="18.6640625" style="133" bestFit="1" customWidth="1"/>
    <col min="6664" max="6664" width="18.33203125" style="133" customWidth="1"/>
    <col min="6665" max="6665" width="17" style="133" customWidth="1"/>
    <col min="6666" max="6666" width="14" style="133" bestFit="1" customWidth="1"/>
    <col min="6667" max="6667" width="9.83203125" style="133"/>
    <col min="6668" max="6668" width="14.5" style="133" bestFit="1" customWidth="1"/>
    <col min="6669" max="6669" width="9.83203125" style="133"/>
    <col min="6670" max="6670" width="14.5" style="133" bestFit="1" customWidth="1"/>
    <col min="6671" max="6671" width="11.6640625" style="133" bestFit="1" customWidth="1"/>
    <col min="6672" max="6912" width="9.83203125" style="133"/>
    <col min="6913" max="6913" width="0" style="133" hidden="1" customWidth="1"/>
    <col min="6914" max="6914" width="36" style="133" customWidth="1"/>
    <col min="6915" max="6915" width="19" style="133" customWidth="1"/>
    <col min="6916" max="6916" width="17.1640625" style="133" customWidth="1"/>
    <col min="6917" max="6917" width="16.6640625" style="133" customWidth="1"/>
    <col min="6918" max="6918" width="17.5" style="133" customWidth="1"/>
    <col min="6919" max="6919" width="18.6640625" style="133" bestFit="1" customWidth="1"/>
    <col min="6920" max="6920" width="18.33203125" style="133" customWidth="1"/>
    <col min="6921" max="6921" width="17" style="133" customWidth="1"/>
    <col min="6922" max="6922" width="14" style="133" bestFit="1" customWidth="1"/>
    <col min="6923" max="6923" width="9.83203125" style="133"/>
    <col min="6924" max="6924" width="14.5" style="133" bestFit="1" customWidth="1"/>
    <col min="6925" max="6925" width="9.83203125" style="133"/>
    <col min="6926" max="6926" width="14.5" style="133" bestFit="1" customWidth="1"/>
    <col min="6927" max="6927" width="11.6640625" style="133" bestFit="1" customWidth="1"/>
    <col min="6928" max="7168" width="9.83203125" style="133"/>
    <col min="7169" max="7169" width="0" style="133" hidden="1" customWidth="1"/>
    <col min="7170" max="7170" width="36" style="133" customWidth="1"/>
    <col min="7171" max="7171" width="19" style="133" customWidth="1"/>
    <col min="7172" max="7172" width="17.1640625" style="133" customWidth="1"/>
    <col min="7173" max="7173" width="16.6640625" style="133" customWidth="1"/>
    <col min="7174" max="7174" width="17.5" style="133" customWidth="1"/>
    <col min="7175" max="7175" width="18.6640625" style="133" bestFit="1" customWidth="1"/>
    <col min="7176" max="7176" width="18.33203125" style="133" customWidth="1"/>
    <col min="7177" max="7177" width="17" style="133" customWidth="1"/>
    <col min="7178" max="7178" width="14" style="133" bestFit="1" customWidth="1"/>
    <col min="7179" max="7179" width="9.83203125" style="133"/>
    <col min="7180" max="7180" width="14.5" style="133" bestFit="1" customWidth="1"/>
    <col min="7181" max="7181" width="9.83203125" style="133"/>
    <col min="7182" max="7182" width="14.5" style="133" bestFit="1" customWidth="1"/>
    <col min="7183" max="7183" width="11.6640625" style="133" bestFit="1" customWidth="1"/>
    <col min="7184" max="7424" width="9.83203125" style="133"/>
    <col min="7425" max="7425" width="0" style="133" hidden="1" customWidth="1"/>
    <col min="7426" max="7426" width="36" style="133" customWidth="1"/>
    <col min="7427" max="7427" width="19" style="133" customWidth="1"/>
    <col min="7428" max="7428" width="17.1640625" style="133" customWidth="1"/>
    <col min="7429" max="7429" width="16.6640625" style="133" customWidth="1"/>
    <col min="7430" max="7430" width="17.5" style="133" customWidth="1"/>
    <col min="7431" max="7431" width="18.6640625" style="133" bestFit="1" customWidth="1"/>
    <col min="7432" max="7432" width="18.33203125" style="133" customWidth="1"/>
    <col min="7433" max="7433" width="17" style="133" customWidth="1"/>
    <col min="7434" max="7434" width="14" style="133" bestFit="1" customWidth="1"/>
    <col min="7435" max="7435" width="9.83203125" style="133"/>
    <col min="7436" max="7436" width="14.5" style="133" bestFit="1" customWidth="1"/>
    <col min="7437" max="7437" width="9.83203125" style="133"/>
    <col min="7438" max="7438" width="14.5" style="133" bestFit="1" customWidth="1"/>
    <col min="7439" max="7439" width="11.6640625" style="133" bestFit="1" customWidth="1"/>
    <col min="7440" max="7680" width="9.83203125" style="133"/>
    <col min="7681" max="7681" width="0" style="133" hidden="1" customWidth="1"/>
    <col min="7682" max="7682" width="36" style="133" customWidth="1"/>
    <col min="7683" max="7683" width="19" style="133" customWidth="1"/>
    <col min="7684" max="7684" width="17.1640625" style="133" customWidth="1"/>
    <col min="7685" max="7685" width="16.6640625" style="133" customWidth="1"/>
    <col min="7686" max="7686" width="17.5" style="133" customWidth="1"/>
    <col min="7687" max="7687" width="18.6640625" style="133" bestFit="1" customWidth="1"/>
    <col min="7688" max="7688" width="18.33203125" style="133" customWidth="1"/>
    <col min="7689" max="7689" width="17" style="133" customWidth="1"/>
    <col min="7690" max="7690" width="14" style="133" bestFit="1" customWidth="1"/>
    <col min="7691" max="7691" width="9.83203125" style="133"/>
    <col min="7692" max="7692" width="14.5" style="133" bestFit="1" customWidth="1"/>
    <col min="7693" max="7693" width="9.83203125" style="133"/>
    <col min="7694" max="7694" width="14.5" style="133" bestFit="1" customWidth="1"/>
    <col min="7695" max="7695" width="11.6640625" style="133" bestFit="1" customWidth="1"/>
    <col min="7696" max="7936" width="9.83203125" style="133"/>
    <col min="7937" max="7937" width="0" style="133" hidden="1" customWidth="1"/>
    <col min="7938" max="7938" width="36" style="133" customWidth="1"/>
    <col min="7939" max="7939" width="19" style="133" customWidth="1"/>
    <col min="7940" max="7940" width="17.1640625" style="133" customWidth="1"/>
    <col min="7941" max="7941" width="16.6640625" style="133" customWidth="1"/>
    <col min="7942" max="7942" width="17.5" style="133" customWidth="1"/>
    <col min="7943" max="7943" width="18.6640625" style="133" bestFit="1" customWidth="1"/>
    <col min="7944" max="7944" width="18.33203125" style="133" customWidth="1"/>
    <col min="7945" max="7945" width="17" style="133" customWidth="1"/>
    <col min="7946" max="7946" width="14" style="133" bestFit="1" customWidth="1"/>
    <col min="7947" max="7947" width="9.83203125" style="133"/>
    <col min="7948" max="7948" width="14.5" style="133" bestFit="1" customWidth="1"/>
    <col min="7949" max="7949" width="9.83203125" style="133"/>
    <col min="7950" max="7950" width="14.5" style="133" bestFit="1" customWidth="1"/>
    <col min="7951" max="7951" width="11.6640625" style="133" bestFit="1" customWidth="1"/>
    <col min="7952" max="8192" width="9.83203125" style="133"/>
    <col min="8193" max="8193" width="0" style="133" hidden="1" customWidth="1"/>
    <col min="8194" max="8194" width="36" style="133" customWidth="1"/>
    <col min="8195" max="8195" width="19" style="133" customWidth="1"/>
    <col min="8196" max="8196" width="17.1640625" style="133" customWidth="1"/>
    <col min="8197" max="8197" width="16.6640625" style="133" customWidth="1"/>
    <col min="8198" max="8198" width="17.5" style="133" customWidth="1"/>
    <col min="8199" max="8199" width="18.6640625" style="133" bestFit="1" customWidth="1"/>
    <col min="8200" max="8200" width="18.33203125" style="133" customWidth="1"/>
    <col min="8201" max="8201" width="17" style="133" customWidth="1"/>
    <col min="8202" max="8202" width="14" style="133" bestFit="1" customWidth="1"/>
    <col min="8203" max="8203" width="9.83203125" style="133"/>
    <col min="8204" max="8204" width="14.5" style="133" bestFit="1" customWidth="1"/>
    <col min="8205" max="8205" width="9.83203125" style="133"/>
    <col min="8206" max="8206" width="14.5" style="133" bestFit="1" customWidth="1"/>
    <col min="8207" max="8207" width="11.6640625" style="133" bestFit="1" customWidth="1"/>
    <col min="8208" max="8448" width="9.83203125" style="133"/>
    <col min="8449" max="8449" width="0" style="133" hidden="1" customWidth="1"/>
    <col min="8450" max="8450" width="36" style="133" customWidth="1"/>
    <col min="8451" max="8451" width="19" style="133" customWidth="1"/>
    <col min="8452" max="8452" width="17.1640625" style="133" customWidth="1"/>
    <col min="8453" max="8453" width="16.6640625" style="133" customWidth="1"/>
    <col min="8454" max="8454" width="17.5" style="133" customWidth="1"/>
    <col min="8455" max="8455" width="18.6640625" style="133" bestFit="1" customWidth="1"/>
    <col min="8456" max="8456" width="18.33203125" style="133" customWidth="1"/>
    <col min="8457" max="8457" width="17" style="133" customWidth="1"/>
    <col min="8458" max="8458" width="14" style="133" bestFit="1" customWidth="1"/>
    <col min="8459" max="8459" width="9.83203125" style="133"/>
    <col min="8460" max="8460" width="14.5" style="133" bestFit="1" customWidth="1"/>
    <col min="8461" max="8461" width="9.83203125" style="133"/>
    <col min="8462" max="8462" width="14.5" style="133" bestFit="1" customWidth="1"/>
    <col min="8463" max="8463" width="11.6640625" style="133" bestFit="1" customWidth="1"/>
    <col min="8464" max="8704" width="9.83203125" style="133"/>
    <col min="8705" max="8705" width="0" style="133" hidden="1" customWidth="1"/>
    <col min="8706" max="8706" width="36" style="133" customWidth="1"/>
    <col min="8707" max="8707" width="19" style="133" customWidth="1"/>
    <col min="8708" max="8708" width="17.1640625" style="133" customWidth="1"/>
    <col min="8709" max="8709" width="16.6640625" style="133" customWidth="1"/>
    <col min="8710" max="8710" width="17.5" style="133" customWidth="1"/>
    <col min="8711" max="8711" width="18.6640625" style="133" bestFit="1" customWidth="1"/>
    <col min="8712" max="8712" width="18.33203125" style="133" customWidth="1"/>
    <col min="8713" max="8713" width="17" style="133" customWidth="1"/>
    <col min="8714" max="8714" width="14" style="133" bestFit="1" customWidth="1"/>
    <col min="8715" max="8715" width="9.83203125" style="133"/>
    <col min="8716" max="8716" width="14.5" style="133" bestFit="1" customWidth="1"/>
    <col min="8717" max="8717" width="9.83203125" style="133"/>
    <col min="8718" max="8718" width="14.5" style="133" bestFit="1" customWidth="1"/>
    <col min="8719" max="8719" width="11.6640625" style="133" bestFit="1" customWidth="1"/>
    <col min="8720" max="8960" width="9.83203125" style="133"/>
    <col min="8961" max="8961" width="0" style="133" hidden="1" customWidth="1"/>
    <col min="8962" max="8962" width="36" style="133" customWidth="1"/>
    <col min="8963" max="8963" width="19" style="133" customWidth="1"/>
    <col min="8964" max="8964" width="17.1640625" style="133" customWidth="1"/>
    <col min="8965" max="8965" width="16.6640625" style="133" customWidth="1"/>
    <col min="8966" max="8966" width="17.5" style="133" customWidth="1"/>
    <col min="8967" max="8967" width="18.6640625" style="133" bestFit="1" customWidth="1"/>
    <col min="8968" max="8968" width="18.33203125" style="133" customWidth="1"/>
    <col min="8969" max="8969" width="17" style="133" customWidth="1"/>
    <col min="8970" max="8970" width="14" style="133" bestFit="1" customWidth="1"/>
    <col min="8971" max="8971" width="9.83203125" style="133"/>
    <col min="8972" max="8972" width="14.5" style="133" bestFit="1" customWidth="1"/>
    <col min="8973" max="8973" width="9.83203125" style="133"/>
    <col min="8974" max="8974" width="14.5" style="133" bestFit="1" customWidth="1"/>
    <col min="8975" max="8975" width="11.6640625" style="133" bestFit="1" customWidth="1"/>
    <col min="8976" max="9216" width="9.83203125" style="133"/>
    <col min="9217" max="9217" width="0" style="133" hidden="1" customWidth="1"/>
    <col min="9218" max="9218" width="36" style="133" customWidth="1"/>
    <col min="9219" max="9219" width="19" style="133" customWidth="1"/>
    <col min="9220" max="9220" width="17.1640625" style="133" customWidth="1"/>
    <col min="9221" max="9221" width="16.6640625" style="133" customWidth="1"/>
    <col min="9222" max="9222" width="17.5" style="133" customWidth="1"/>
    <col min="9223" max="9223" width="18.6640625" style="133" bestFit="1" customWidth="1"/>
    <col min="9224" max="9224" width="18.33203125" style="133" customWidth="1"/>
    <col min="9225" max="9225" width="17" style="133" customWidth="1"/>
    <col min="9226" max="9226" width="14" style="133" bestFit="1" customWidth="1"/>
    <col min="9227" max="9227" width="9.83203125" style="133"/>
    <col min="9228" max="9228" width="14.5" style="133" bestFit="1" customWidth="1"/>
    <col min="9229" max="9229" width="9.83203125" style="133"/>
    <col min="9230" max="9230" width="14.5" style="133" bestFit="1" customWidth="1"/>
    <col min="9231" max="9231" width="11.6640625" style="133" bestFit="1" customWidth="1"/>
    <col min="9232" max="9472" width="9.83203125" style="133"/>
    <col min="9473" max="9473" width="0" style="133" hidden="1" customWidth="1"/>
    <col min="9474" max="9474" width="36" style="133" customWidth="1"/>
    <col min="9475" max="9475" width="19" style="133" customWidth="1"/>
    <col min="9476" max="9476" width="17.1640625" style="133" customWidth="1"/>
    <col min="9477" max="9477" width="16.6640625" style="133" customWidth="1"/>
    <col min="9478" max="9478" width="17.5" style="133" customWidth="1"/>
    <col min="9479" max="9479" width="18.6640625" style="133" bestFit="1" customWidth="1"/>
    <col min="9480" max="9480" width="18.33203125" style="133" customWidth="1"/>
    <col min="9481" max="9481" width="17" style="133" customWidth="1"/>
    <col min="9482" max="9482" width="14" style="133" bestFit="1" customWidth="1"/>
    <col min="9483" max="9483" width="9.83203125" style="133"/>
    <col min="9484" max="9484" width="14.5" style="133" bestFit="1" customWidth="1"/>
    <col min="9485" max="9485" width="9.83203125" style="133"/>
    <col min="9486" max="9486" width="14.5" style="133" bestFit="1" customWidth="1"/>
    <col min="9487" max="9487" width="11.6640625" style="133" bestFit="1" customWidth="1"/>
    <col min="9488" max="9728" width="9.83203125" style="133"/>
    <col min="9729" max="9729" width="0" style="133" hidden="1" customWidth="1"/>
    <col min="9730" max="9730" width="36" style="133" customWidth="1"/>
    <col min="9731" max="9731" width="19" style="133" customWidth="1"/>
    <col min="9732" max="9732" width="17.1640625" style="133" customWidth="1"/>
    <col min="9733" max="9733" width="16.6640625" style="133" customWidth="1"/>
    <col min="9734" max="9734" width="17.5" style="133" customWidth="1"/>
    <col min="9735" max="9735" width="18.6640625" style="133" bestFit="1" customWidth="1"/>
    <col min="9736" max="9736" width="18.33203125" style="133" customWidth="1"/>
    <col min="9737" max="9737" width="17" style="133" customWidth="1"/>
    <col min="9738" max="9738" width="14" style="133" bestFit="1" customWidth="1"/>
    <col min="9739" max="9739" width="9.83203125" style="133"/>
    <col min="9740" max="9740" width="14.5" style="133" bestFit="1" customWidth="1"/>
    <col min="9741" max="9741" width="9.83203125" style="133"/>
    <col min="9742" max="9742" width="14.5" style="133" bestFit="1" customWidth="1"/>
    <col min="9743" max="9743" width="11.6640625" style="133" bestFit="1" customWidth="1"/>
    <col min="9744" max="9984" width="9.83203125" style="133"/>
    <col min="9985" max="9985" width="0" style="133" hidden="1" customWidth="1"/>
    <col min="9986" max="9986" width="36" style="133" customWidth="1"/>
    <col min="9987" max="9987" width="19" style="133" customWidth="1"/>
    <col min="9988" max="9988" width="17.1640625" style="133" customWidth="1"/>
    <col min="9989" max="9989" width="16.6640625" style="133" customWidth="1"/>
    <col min="9990" max="9990" width="17.5" style="133" customWidth="1"/>
    <col min="9991" max="9991" width="18.6640625" style="133" bestFit="1" customWidth="1"/>
    <col min="9992" max="9992" width="18.33203125" style="133" customWidth="1"/>
    <col min="9993" max="9993" width="17" style="133" customWidth="1"/>
    <col min="9994" max="9994" width="14" style="133" bestFit="1" customWidth="1"/>
    <col min="9995" max="9995" width="9.83203125" style="133"/>
    <col min="9996" max="9996" width="14.5" style="133" bestFit="1" customWidth="1"/>
    <col min="9997" max="9997" width="9.83203125" style="133"/>
    <col min="9998" max="9998" width="14.5" style="133" bestFit="1" customWidth="1"/>
    <col min="9999" max="9999" width="11.6640625" style="133" bestFit="1" customWidth="1"/>
    <col min="10000" max="10240" width="9.83203125" style="133"/>
    <col min="10241" max="10241" width="0" style="133" hidden="1" customWidth="1"/>
    <col min="10242" max="10242" width="36" style="133" customWidth="1"/>
    <col min="10243" max="10243" width="19" style="133" customWidth="1"/>
    <col min="10244" max="10244" width="17.1640625" style="133" customWidth="1"/>
    <col min="10245" max="10245" width="16.6640625" style="133" customWidth="1"/>
    <col min="10246" max="10246" width="17.5" style="133" customWidth="1"/>
    <col min="10247" max="10247" width="18.6640625" style="133" bestFit="1" customWidth="1"/>
    <col min="10248" max="10248" width="18.33203125" style="133" customWidth="1"/>
    <col min="10249" max="10249" width="17" style="133" customWidth="1"/>
    <col min="10250" max="10250" width="14" style="133" bestFit="1" customWidth="1"/>
    <col min="10251" max="10251" width="9.83203125" style="133"/>
    <col min="10252" max="10252" width="14.5" style="133" bestFit="1" customWidth="1"/>
    <col min="10253" max="10253" width="9.83203125" style="133"/>
    <col min="10254" max="10254" width="14.5" style="133" bestFit="1" customWidth="1"/>
    <col min="10255" max="10255" width="11.6640625" style="133" bestFit="1" customWidth="1"/>
    <col min="10256" max="10496" width="9.83203125" style="133"/>
    <col min="10497" max="10497" width="0" style="133" hidden="1" customWidth="1"/>
    <col min="10498" max="10498" width="36" style="133" customWidth="1"/>
    <col min="10499" max="10499" width="19" style="133" customWidth="1"/>
    <col min="10500" max="10500" width="17.1640625" style="133" customWidth="1"/>
    <col min="10501" max="10501" width="16.6640625" style="133" customWidth="1"/>
    <col min="10502" max="10502" width="17.5" style="133" customWidth="1"/>
    <col min="10503" max="10503" width="18.6640625" style="133" bestFit="1" customWidth="1"/>
    <col min="10504" max="10504" width="18.33203125" style="133" customWidth="1"/>
    <col min="10505" max="10505" width="17" style="133" customWidth="1"/>
    <col min="10506" max="10506" width="14" style="133" bestFit="1" customWidth="1"/>
    <col min="10507" max="10507" width="9.83203125" style="133"/>
    <col min="10508" max="10508" width="14.5" style="133" bestFit="1" customWidth="1"/>
    <col min="10509" max="10509" width="9.83203125" style="133"/>
    <col min="10510" max="10510" width="14.5" style="133" bestFit="1" customWidth="1"/>
    <col min="10511" max="10511" width="11.6640625" style="133" bestFit="1" customWidth="1"/>
    <col min="10512" max="10752" width="9.83203125" style="133"/>
    <col min="10753" max="10753" width="0" style="133" hidden="1" customWidth="1"/>
    <col min="10754" max="10754" width="36" style="133" customWidth="1"/>
    <col min="10755" max="10755" width="19" style="133" customWidth="1"/>
    <col min="10756" max="10756" width="17.1640625" style="133" customWidth="1"/>
    <col min="10757" max="10757" width="16.6640625" style="133" customWidth="1"/>
    <col min="10758" max="10758" width="17.5" style="133" customWidth="1"/>
    <col min="10759" max="10759" width="18.6640625" style="133" bestFit="1" customWidth="1"/>
    <col min="10760" max="10760" width="18.33203125" style="133" customWidth="1"/>
    <col min="10761" max="10761" width="17" style="133" customWidth="1"/>
    <col min="10762" max="10762" width="14" style="133" bestFit="1" customWidth="1"/>
    <col min="10763" max="10763" width="9.83203125" style="133"/>
    <col min="10764" max="10764" width="14.5" style="133" bestFit="1" customWidth="1"/>
    <col min="10765" max="10765" width="9.83203125" style="133"/>
    <col min="10766" max="10766" width="14.5" style="133" bestFit="1" customWidth="1"/>
    <col min="10767" max="10767" width="11.6640625" style="133" bestFit="1" customWidth="1"/>
    <col min="10768" max="11008" width="9.83203125" style="133"/>
    <col min="11009" max="11009" width="0" style="133" hidden="1" customWidth="1"/>
    <col min="11010" max="11010" width="36" style="133" customWidth="1"/>
    <col min="11011" max="11011" width="19" style="133" customWidth="1"/>
    <col min="11012" max="11012" width="17.1640625" style="133" customWidth="1"/>
    <col min="11013" max="11013" width="16.6640625" style="133" customWidth="1"/>
    <col min="11014" max="11014" width="17.5" style="133" customWidth="1"/>
    <col min="11015" max="11015" width="18.6640625" style="133" bestFit="1" customWidth="1"/>
    <col min="11016" max="11016" width="18.33203125" style="133" customWidth="1"/>
    <col min="11017" max="11017" width="17" style="133" customWidth="1"/>
    <col min="11018" max="11018" width="14" style="133" bestFit="1" customWidth="1"/>
    <col min="11019" max="11019" width="9.83203125" style="133"/>
    <col min="11020" max="11020" width="14.5" style="133" bestFit="1" customWidth="1"/>
    <col min="11021" max="11021" width="9.83203125" style="133"/>
    <col min="11022" max="11022" width="14.5" style="133" bestFit="1" customWidth="1"/>
    <col min="11023" max="11023" width="11.6640625" style="133" bestFit="1" customWidth="1"/>
    <col min="11024" max="11264" width="9.83203125" style="133"/>
    <col min="11265" max="11265" width="0" style="133" hidden="1" customWidth="1"/>
    <col min="11266" max="11266" width="36" style="133" customWidth="1"/>
    <col min="11267" max="11267" width="19" style="133" customWidth="1"/>
    <col min="11268" max="11268" width="17.1640625" style="133" customWidth="1"/>
    <col min="11269" max="11269" width="16.6640625" style="133" customWidth="1"/>
    <col min="11270" max="11270" width="17.5" style="133" customWidth="1"/>
    <col min="11271" max="11271" width="18.6640625" style="133" bestFit="1" customWidth="1"/>
    <col min="11272" max="11272" width="18.33203125" style="133" customWidth="1"/>
    <col min="11273" max="11273" width="17" style="133" customWidth="1"/>
    <col min="11274" max="11274" width="14" style="133" bestFit="1" customWidth="1"/>
    <col min="11275" max="11275" width="9.83203125" style="133"/>
    <col min="11276" max="11276" width="14.5" style="133" bestFit="1" customWidth="1"/>
    <col min="11277" max="11277" width="9.83203125" style="133"/>
    <col min="11278" max="11278" width="14.5" style="133" bestFit="1" customWidth="1"/>
    <col min="11279" max="11279" width="11.6640625" style="133" bestFit="1" customWidth="1"/>
    <col min="11280" max="11520" width="9.83203125" style="133"/>
    <col min="11521" max="11521" width="0" style="133" hidden="1" customWidth="1"/>
    <col min="11522" max="11522" width="36" style="133" customWidth="1"/>
    <col min="11523" max="11523" width="19" style="133" customWidth="1"/>
    <col min="11524" max="11524" width="17.1640625" style="133" customWidth="1"/>
    <col min="11525" max="11525" width="16.6640625" style="133" customWidth="1"/>
    <col min="11526" max="11526" width="17.5" style="133" customWidth="1"/>
    <col min="11527" max="11527" width="18.6640625" style="133" bestFit="1" customWidth="1"/>
    <col min="11528" max="11528" width="18.33203125" style="133" customWidth="1"/>
    <col min="11529" max="11529" width="17" style="133" customWidth="1"/>
    <col min="11530" max="11530" width="14" style="133" bestFit="1" customWidth="1"/>
    <col min="11531" max="11531" width="9.83203125" style="133"/>
    <col min="11532" max="11532" width="14.5" style="133" bestFit="1" customWidth="1"/>
    <col min="11533" max="11533" width="9.83203125" style="133"/>
    <col min="11534" max="11534" width="14.5" style="133" bestFit="1" customWidth="1"/>
    <col min="11535" max="11535" width="11.6640625" style="133" bestFit="1" customWidth="1"/>
    <col min="11536" max="11776" width="9.83203125" style="133"/>
    <col min="11777" max="11777" width="0" style="133" hidden="1" customWidth="1"/>
    <col min="11778" max="11778" width="36" style="133" customWidth="1"/>
    <col min="11779" max="11779" width="19" style="133" customWidth="1"/>
    <col min="11780" max="11780" width="17.1640625" style="133" customWidth="1"/>
    <col min="11781" max="11781" width="16.6640625" style="133" customWidth="1"/>
    <col min="11782" max="11782" width="17.5" style="133" customWidth="1"/>
    <col min="11783" max="11783" width="18.6640625" style="133" bestFit="1" customWidth="1"/>
    <col min="11784" max="11784" width="18.33203125" style="133" customWidth="1"/>
    <col min="11785" max="11785" width="17" style="133" customWidth="1"/>
    <col min="11786" max="11786" width="14" style="133" bestFit="1" customWidth="1"/>
    <col min="11787" max="11787" width="9.83203125" style="133"/>
    <col min="11788" max="11788" width="14.5" style="133" bestFit="1" customWidth="1"/>
    <col min="11789" max="11789" width="9.83203125" style="133"/>
    <col min="11790" max="11790" width="14.5" style="133" bestFit="1" customWidth="1"/>
    <col min="11791" max="11791" width="11.6640625" style="133" bestFit="1" customWidth="1"/>
    <col min="11792" max="12032" width="9.83203125" style="133"/>
    <col min="12033" max="12033" width="0" style="133" hidden="1" customWidth="1"/>
    <col min="12034" max="12034" width="36" style="133" customWidth="1"/>
    <col min="12035" max="12035" width="19" style="133" customWidth="1"/>
    <col min="12036" max="12036" width="17.1640625" style="133" customWidth="1"/>
    <col min="12037" max="12037" width="16.6640625" style="133" customWidth="1"/>
    <col min="12038" max="12038" width="17.5" style="133" customWidth="1"/>
    <col min="12039" max="12039" width="18.6640625" style="133" bestFit="1" customWidth="1"/>
    <col min="12040" max="12040" width="18.33203125" style="133" customWidth="1"/>
    <col min="12041" max="12041" width="17" style="133" customWidth="1"/>
    <col min="12042" max="12042" width="14" style="133" bestFit="1" customWidth="1"/>
    <col min="12043" max="12043" width="9.83203125" style="133"/>
    <col min="12044" max="12044" width="14.5" style="133" bestFit="1" customWidth="1"/>
    <col min="12045" max="12045" width="9.83203125" style="133"/>
    <col min="12046" max="12046" width="14.5" style="133" bestFit="1" customWidth="1"/>
    <col min="12047" max="12047" width="11.6640625" style="133" bestFit="1" customWidth="1"/>
    <col min="12048" max="12288" width="9.83203125" style="133"/>
    <col min="12289" max="12289" width="0" style="133" hidden="1" customWidth="1"/>
    <col min="12290" max="12290" width="36" style="133" customWidth="1"/>
    <col min="12291" max="12291" width="19" style="133" customWidth="1"/>
    <col min="12292" max="12292" width="17.1640625" style="133" customWidth="1"/>
    <col min="12293" max="12293" width="16.6640625" style="133" customWidth="1"/>
    <col min="12294" max="12294" width="17.5" style="133" customWidth="1"/>
    <col min="12295" max="12295" width="18.6640625" style="133" bestFit="1" customWidth="1"/>
    <col min="12296" max="12296" width="18.33203125" style="133" customWidth="1"/>
    <col min="12297" max="12297" width="17" style="133" customWidth="1"/>
    <col min="12298" max="12298" width="14" style="133" bestFit="1" customWidth="1"/>
    <col min="12299" max="12299" width="9.83203125" style="133"/>
    <col min="12300" max="12300" width="14.5" style="133" bestFit="1" customWidth="1"/>
    <col min="12301" max="12301" width="9.83203125" style="133"/>
    <col min="12302" max="12302" width="14.5" style="133" bestFit="1" customWidth="1"/>
    <col min="12303" max="12303" width="11.6640625" style="133" bestFit="1" customWidth="1"/>
    <col min="12304" max="12544" width="9.83203125" style="133"/>
    <col min="12545" max="12545" width="0" style="133" hidden="1" customWidth="1"/>
    <col min="12546" max="12546" width="36" style="133" customWidth="1"/>
    <col min="12547" max="12547" width="19" style="133" customWidth="1"/>
    <col min="12548" max="12548" width="17.1640625" style="133" customWidth="1"/>
    <col min="12549" max="12549" width="16.6640625" style="133" customWidth="1"/>
    <col min="12550" max="12550" width="17.5" style="133" customWidth="1"/>
    <col min="12551" max="12551" width="18.6640625" style="133" bestFit="1" customWidth="1"/>
    <col min="12552" max="12552" width="18.33203125" style="133" customWidth="1"/>
    <col min="12553" max="12553" width="17" style="133" customWidth="1"/>
    <col min="12554" max="12554" width="14" style="133" bestFit="1" customWidth="1"/>
    <col min="12555" max="12555" width="9.83203125" style="133"/>
    <col min="12556" max="12556" width="14.5" style="133" bestFit="1" customWidth="1"/>
    <col min="12557" max="12557" width="9.83203125" style="133"/>
    <col min="12558" max="12558" width="14.5" style="133" bestFit="1" customWidth="1"/>
    <col min="12559" max="12559" width="11.6640625" style="133" bestFit="1" customWidth="1"/>
    <col min="12560" max="12800" width="9.83203125" style="133"/>
    <col min="12801" max="12801" width="0" style="133" hidden="1" customWidth="1"/>
    <col min="12802" max="12802" width="36" style="133" customWidth="1"/>
    <col min="12803" max="12803" width="19" style="133" customWidth="1"/>
    <col min="12804" max="12804" width="17.1640625" style="133" customWidth="1"/>
    <col min="12805" max="12805" width="16.6640625" style="133" customWidth="1"/>
    <col min="12806" max="12806" width="17.5" style="133" customWidth="1"/>
    <col min="12807" max="12807" width="18.6640625" style="133" bestFit="1" customWidth="1"/>
    <col min="12808" max="12808" width="18.33203125" style="133" customWidth="1"/>
    <col min="12809" max="12809" width="17" style="133" customWidth="1"/>
    <col min="12810" max="12810" width="14" style="133" bestFit="1" customWidth="1"/>
    <col min="12811" max="12811" width="9.83203125" style="133"/>
    <col min="12812" max="12812" width="14.5" style="133" bestFit="1" customWidth="1"/>
    <col min="12813" max="12813" width="9.83203125" style="133"/>
    <col min="12814" max="12814" width="14.5" style="133" bestFit="1" customWidth="1"/>
    <col min="12815" max="12815" width="11.6640625" style="133" bestFit="1" customWidth="1"/>
    <col min="12816" max="13056" width="9.83203125" style="133"/>
    <col min="13057" max="13057" width="0" style="133" hidden="1" customWidth="1"/>
    <col min="13058" max="13058" width="36" style="133" customWidth="1"/>
    <col min="13059" max="13059" width="19" style="133" customWidth="1"/>
    <col min="13060" max="13060" width="17.1640625" style="133" customWidth="1"/>
    <col min="13061" max="13061" width="16.6640625" style="133" customWidth="1"/>
    <col min="13062" max="13062" width="17.5" style="133" customWidth="1"/>
    <col min="13063" max="13063" width="18.6640625" style="133" bestFit="1" customWidth="1"/>
    <col min="13064" max="13064" width="18.33203125" style="133" customWidth="1"/>
    <col min="13065" max="13065" width="17" style="133" customWidth="1"/>
    <col min="13066" max="13066" width="14" style="133" bestFit="1" customWidth="1"/>
    <col min="13067" max="13067" width="9.83203125" style="133"/>
    <col min="13068" max="13068" width="14.5" style="133" bestFit="1" customWidth="1"/>
    <col min="13069" max="13069" width="9.83203125" style="133"/>
    <col min="13070" max="13070" width="14.5" style="133" bestFit="1" customWidth="1"/>
    <col min="13071" max="13071" width="11.6640625" style="133" bestFit="1" customWidth="1"/>
    <col min="13072" max="13312" width="9.83203125" style="133"/>
    <col min="13313" max="13313" width="0" style="133" hidden="1" customWidth="1"/>
    <col min="13314" max="13314" width="36" style="133" customWidth="1"/>
    <col min="13315" max="13315" width="19" style="133" customWidth="1"/>
    <col min="13316" max="13316" width="17.1640625" style="133" customWidth="1"/>
    <col min="13317" max="13317" width="16.6640625" style="133" customWidth="1"/>
    <col min="13318" max="13318" width="17.5" style="133" customWidth="1"/>
    <col min="13319" max="13319" width="18.6640625" style="133" bestFit="1" customWidth="1"/>
    <col min="13320" max="13320" width="18.33203125" style="133" customWidth="1"/>
    <col min="13321" max="13321" width="17" style="133" customWidth="1"/>
    <col min="13322" max="13322" width="14" style="133" bestFit="1" customWidth="1"/>
    <col min="13323" max="13323" width="9.83203125" style="133"/>
    <col min="13324" max="13324" width="14.5" style="133" bestFit="1" customWidth="1"/>
    <col min="13325" max="13325" width="9.83203125" style="133"/>
    <col min="13326" max="13326" width="14.5" style="133" bestFit="1" customWidth="1"/>
    <col min="13327" max="13327" width="11.6640625" style="133" bestFit="1" customWidth="1"/>
    <col min="13328" max="13568" width="9.83203125" style="133"/>
    <col min="13569" max="13569" width="0" style="133" hidden="1" customWidth="1"/>
    <col min="13570" max="13570" width="36" style="133" customWidth="1"/>
    <col min="13571" max="13571" width="19" style="133" customWidth="1"/>
    <col min="13572" max="13572" width="17.1640625" style="133" customWidth="1"/>
    <col min="13573" max="13573" width="16.6640625" style="133" customWidth="1"/>
    <col min="13574" max="13574" width="17.5" style="133" customWidth="1"/>
    <col min="13575" max="13575" width="18.6640625" style="133" bestFit="1" customWidth="1"/>
    <col min="13576" max="13576" width="18.33203125" style="133" customWidth="1"/>
    <col min="13577" max="13577" width="17" style="133" customWidth="1"/>
    <col min="13578" max="13578" width="14" style="133" bestFit="1" customWidth="1"/>
    <col min="13579" max="13579" width="9.83203125" style="133"/>
    <col min="13580" max="13580" width="14.5" style="133" bestFit="1" customWidth="1"/>
    <col min="13581" max="13581" width="9.83203125" style="133"/>
    <col min="13582" max="13582" width="14.5" style="133" bestFit="1" customWidth="1"/>
    <col min="13583" max="13583" width="11.6640625" style="133" bestFit="1" customWidth="1"/>
    <col min="13584" max="13824" width="9.83203125" style="133"/>
    <col min="13825" max="13825" width="0" style="133" hidden="1" customWidth="1"/>
    <col min="13826" max="13826" width="36" style="133" customWidth="1"/>
    <col min="13827" max="13827" width="19" style="133" customWidth="1"/>
    <col min="13828" max="13828" width="17.1640625" style="133" customWidth="1"/>
    <col min="13829" max="13829" width="16.6640625" style="133" customWidth="1"/>
    <col min="13830" max="13830" width="17.5" style="133" customWidth="1"/>
    <col min="13831" max="13831" width="18.6640625" style="133" bestFit="1" customWidth="1"/>
    <col min="13832" max="13832" width="18.33203125" style="133" customWidth="1"/>
    <col min="13833" max="13833" width="17" style="133" customWidth="1"/>
    <col min="13834" max="13834" width="14" style="133" bestFit="1" customWidth="1"/>
    <col min="13835" max="13835" width="9.83203125" style="133"/>
    <col min="13836" max="13836" width="14.5" style="133" bestFit="1" customWidth="1"/>
    <col min="13837" max="13837" width="9.83203125" style="133"/>
    <col min="13838" max="13838" width="14.5" style="133" bestFit="1" customWidth="1"/>
    <col min="13839" max="13839" width="11.6640625" style="133" bestFit="1" customWidth="1"/>
    <col min="13840" max="14080" width="9.83203125" style="133"/>
    <col min="14081" max="14081" width="0" style="133" hidden="1" customWidth="1"/>
    <col min="14082" max="14082" width="36" style="133" customWidth="1"/>
    <col min="14083" max="14083" width="19" style="133" customWidth="1"/>
    <col min="14084" max="14084" width="17.1640625" style="133" customWidth="1"/>
    <col min="14085" max="14085" width="16.6640625" style="133" customWidth="1"/>
    <col min="14086" max="14086" width="17.5" style="133" customWidth="1"/>
    <col min="14087" max="14087" width="18.6640625" style="133" bestFit="1" customWidth="1"/>
    <col min="14088" max="14088" width="18.33203125" style="133" customWidth="1"/>
    <col min="14089" max="14089" width="17" style="133" customWidth="1"/>
    <col min="14090" max="14090" width="14" style="133" bestFit="1" customWidth="1"/>
    <col min="14091" max="14091" width="9.83203125" style="133"/>
    <col min="14092" max="14092" width="14.5" style="133" bestFit="1" customWidth="1"/>
    <col min="14093" max="14093" width="9.83203125" style="133"/>
    <col min="14094" max="14094" width="14.5" style="133" bestFit="1" customWidth="1"/>
    <col min="14095" max="14095" width="11.6640625" style="133" bestFit="1" customWidth="1"/>
    <col min="14096" max="14336" width="9.83203125" style="133"/>
    <col min="14337" max="14337" width="0" style="133" hidden="1" customWidth="1"/>
    <col min="14338" max="14338" width="36" style="133" customWidth="1"/>
    <col min="14339" max="14339" width="19" style="133" customWidth="1"/>
    <col min="14340" max="14340" width="17.1640625" style="133" customWidth="1"/>
    <col min="14341" max="14341" width="16.6640625" style="133" customWidth="1"/>
    <col min="14342" max="14342" width="17.5" style="133" customWidth="1"/>
    <col min="14343" max="14343" width="18.6640625" style="133" bestFit="1" customWidth="1"/>
    <col min="14344" max="14344" width="18.33203125" style="133" customWidth="1"/>
    <col min="14345" max="14345" width="17" style="133" customWidth="1"/>
    <col min="14346" max="14346" width="14" style="133" bestFit="1" customWidth="1"/>
    <col min="14347" max="14347" width="9.83203125" style="133"/>
    <col min="14348" max="14348" width="14.5" style="133" bestFit="1" customWidth="1"/>
    <col min="14349" max="14349" width="9.83203125" style="133"/>
    <col min="14350" max="14350" width="14.5" style="133" bestFit="1" customWidth="1"/>
    <col min="14351" max="14351" width="11.6640625" style="133" bestFit="1" customWidth="1"/>
    <col min="14352" max="14592" width="9.83203125" style="133"/>
    <col min="14593" max="14593" width="0" style="133" hidden="1" customWidth="1"/>
    <col min="14594" max="14594" width="36" style="133" customWidth="1"/>
    <col min="14595" max="14595" width="19" style="133" customWidth="1"/>
    <col min="14596" max="14596" width="17.1640625" style="133" customWidth="1"/>
    <col min="14597" max="14597" width="16.6640625" style="133" customWidth="1"/>
    <col min="14598" max="14598" width="17.5" style="133" customWidth="1"/>
    <col min="14599" max="14599" width="18.6640625" style="133" bestFit="1" customWidth="1"/>
    <col min="14600" max="14600" width="18.33203125" style="133" customWidth="1"/>
    <col min="14601" max="14601" width="17" style="133" customWidth="1"/>
    <col min="14602" max="14602" width="14" style="133" bestFit="1" customWidth="1"/>
    <col min="14603" max="14603" width="9.83203125" style="133"/>
    <col min="14604" max="14604" width="14.5" style="133" bestFit="1" customWidth="1"/>
    <col min="14605" max="14605" width="9.83203125" style="133"/>
    <col min="14606" max="14606" width="14.5" style="133" bestFit="1" customWidth="1"/>
    <col min="14607" max="14607" width="11.6640625" style="133" bestFit="1" customWidth="1"/>
    <col min="14608" max="14848" width="9.83203125" style="133"/>
    <col min="14849" max="14849" width="0" style="133" hidden="1" customWidth="1"/>
    <col min="14850" max="14850" width="36" style="133" customWidth="1"/>
    <col min="14851" max="14851" width="19" style="133" customWidth="1"/>
    <col min="14852" max="14852" width="17.1640625" style="133" customWidth="1"/>
    <col min="14853" max="14853" width="16.6640625" style="133" customWidth="1"/>
    <col min="14854" max="14854" width="17.5" style="133" customWidth="1"/>
    <col min="14855" max="14855" width="18.6640625" style="133" bestFit="1" customWidth="1"/>
    <col min="14856" max="14856" width="18.33203125" style="133" customWidth="1"/>
    <col min="14857" max="14857" width="17" style="133" customWidth="1"/>
    <col min="14858" max="14858" width="14" style="133" bestFit="1" customWidth="1"/>
    <col min="14859" max="14859" width="9.83203125" style="133"/>
    <col min="14860" max="14860" width="14.5" style="133" bestFit="1" customWidth="1"/>
    <col min="14861" max="14861" width="9.83203125" style="133"/>
    <col min="14862" max="14862" width="14.5" style="133" bestFit="1" customWidth="1"/>
    <col min="14863" max="14863" width="11.6640625" style="133" bestFit="1" customWidth="1"/>
    <col min="14864" max="15104" width="9.83203125" style="133"/>
    <col min="15105" max="15105" width="0" style="133" hidden="1" customWidth="1"/>
    <col min="15106" max="15106" width="36" style="133" customWidth="1"/>
    <col min="15107" max="15107" width="19" style="133" customWidth="1"/>
    <col min="15108" max="15108" width="17.1640625" style="133" customWidth="1"/>
    <col min="15109" max="15109" width="16.6640625" style="133" customWidth="1"/>
    <col min="15110" max="15110" width="17.5" style="133" customWidth="1"/>
    <col min="15111" max="15111" width="18.6640625" style="133" bestFit="1" customWidth="1"/>
    <col min="15112" max="15112" width="18.33203125" style="133" customWidth="1"/>
    <col min="15113" max="15113" width="17" style="133" customWidth="1"/>
    <col min="15114" max="15114" width="14" style="133" bestFit="1" customWidth="1"/>
    <col min="15115" max="15115" width="9.83203125" style="133"/>
    <col min="15116" max="15116" width="14.5" style="133" bestFit="1" customWidth="1"/>
    <col min="15117" max="15117" width="9.83203125" style="133"/>
    <col min="15118" max="15118" width="14.5" style="133" bestFit="1" customWidth="1"/>
    <col min="15119" max="15119" width="11.6640625" style="133" bestFit="1" customWidth="1"/>
    <col min="15120" max="15360" width="9.83203125" style="133"/>
    <col min="15361" max="15361" width="0" style="133" hidden="1" customWidth="1"/>
    <col min="15362" max="15362" width="36" style="133" customWidth="1"/>
    <col min="15363" max="15363" width="19" style="133" customWidth="1"/>
    <col min="15364" max="15364" width="17.1640625" style="133" customWidth="1"/>
    <col min="15365" max="15365" width="16.6640625" style="133" customWidth="1"/>
    <col min="15366" max="15366" width="17.5" style="133" customWidth="1"/>
    <col min="15367" max="15367" width="18.6640625" style="133" bestFit="1" customWidth="1"/>
    <col min="15368" max="15368" width="18.33203125" style="133" customWidth="1"/>
    <col min="15369" max="15369" width="17" style="133" customWidth="1"/>
    <col min="15370" max="15370" width="14" style="133" bestFit="1" customWidth="1"/>
    <col min="15371" max="15371" width="9.83203125" style="133"/>
    <col min="15372" max="15372" width="14.5" style="133" bestFit="1" customWidth="1"/>
    <col min="15373" max="15373" width="9.83203125" style="133"/>
    <col min="15374" max="15374" width="14.5" style="133" bestFit="1" customWidth="1"/>
    <col min="15375" max="15375" width="11.6640625" style="133" bestFit="1" customWidth="1"/>
    <col min="15376" max="15616" width="9.83203125" style="133"/>
    <col min="15617" max="15617" width="0" style="133" hidden="1" customWidth="1"/>
    <col min="15618" max="15618" width="36" style="133" customWidth="1"/>
    <col min="15619" max="15619" width="19" style="133" customWidth="1"/>
    <col min="15620" max="15620" width="17.1640625" style="133" customWidth="1"/>
    <col min="15621" max="15621" width="16.6640625" style="133" customWidth="1"/>
    <col min="15622" max="15622" width="17.5" style="133" customWidth="1"/>
    <col min="15623" max="15623" width="18.6640625" style="133" bestFit="1" customWidth="1"/>
    <col min="15624" max="15624" width="18.33203125" style="133" customWidth="1"/>
    <col min="15625" max="15625" width="17" style="133" customWidth="1"/>
    <col min="15626" max="15626" width="14" style="133" bestFit="1" customWidth="1"/>
    <col min="15627" max="15627" width="9.83203125" style="133"/>
    <col min="15628" max="15628" width="14.5" style="133" bestFit="1" customWidth="1"/>
    <col min="15629" max="15629" width="9.83203125" style="133"/>
    <col min="15630" max="15630" width="14.5" style="133" bestFit="1" customWidth="1"/>
    <col min="15631" max="15631" width="11.6640625" style="133" bestFit="1" customWidth="1"/>
    <col min="15632" max="15872" width="9.83203125" style="133"/>
    <col min="15873" max="15873" width="0" style="133" hidden="1" customWidth="1"/>
    <col min="15874" max="15874" width="36" style="133" customWidth="1"/>
    <col min="15875" max="15875" width="19" style="133" customWidth="1"/>
    <col min="15876" max="15876" width="17.1640625" style="133" customWidth="1"/>
    <col min="15877" max="15877" width="16.6640625" style="133" customWidth="1"/>
    <col min="15878" max="15878" width="17.5" style="133" customWidth="1"/>
    <col min="15879" max="15879" width="18.6640625" style="133" bestFit="1" customWidth="1"/>
    <col min="15880" max="15880" width="18.33203125" style="133" customWidth="1"/>
    <col min="15881" max="15881" width="17" style="133" customWidth="1"/>
    <col min="15882" max="15882" width="14" style="133" bestFit="1" customWidth="1"/>
    <col min="15883" max="15883" width="9.83203125" style="133"/>
    <col min="15884" max="15884" width="14.5" style="133" bestFit="1" customWidth="1"/>
    <col min="15885" max="15885" width="9.83203125" style="133"/>
    <col min="15886" max="15886" width="14.5" style="133" bestFit="1" customWidth="1"/>
    <col min="15887" max="15887" width="11.6640625" style="133" bestFit="1" customWidth="1"/>
    <col min="15888" max="16128" width="9.83203125" style="133"/>
    <col min="16129" max="16129" width="0" style="133" hidden="1" customWidth="1"/>
    <col min="16130" max="16130" width="36" style="133" customWidth="1"/>
    <col min="16131" max="16131" width="19" style="133" customWidth="1"/>
    <col min="16132" max="16132" width="17.1640625" style="133" customWidth="1"/>
    <col min="16133" max="16133" width="16.6640625" style="133" customWidth="1"/>
    <col min="16134" max="16134" width="17.5" style="133" customWidth="1"/>
    <col min="16135" max="16135" width="18.6640625" style="133" bestFit="1" customWidth="1"/>
    <col min="16136" max="16136" width="18.33203125" style="133" customWidth="1"/>
    <col min="16137" max="16137" width="17" style="133" customWidth="1"/>
    <col min="16138" max="16138" width="14" style="133" bestFit="1" customWidth="1"/>
    <col min="16139" max="16139" width="9.83203125" style="133"/>
    <col min="16140" max="16140" width="14.5" style="133" bestFit="1" customWidth="1"/>
    <col min="16141" max="16141" width="9.83203125" style="133"/>
    <col min="16142" max="16142" width="14.5" style="133" bestFit="1" customWidth="1"/>
    <col min="16143" max="16143" width="11.6640625" style="133" bestFit="1" customWidth="1"/>
    <col min="16144" max="16384" width="9.83203125" style="133"/>
  </cols>
  <sheetData>
    <row r="1" spans="2:14">
      <c r="G1" s="134"/>
    </row>
    <row r="2" spans="2:14">
      <c r="C2" s="135"/>
      <c r="D2" s="135"/>
      <c r="E2" s="135"/>
      <c r="F2" s="135"/>
    </row>
    <row r="3" spans="2:14" ht="18">
      <c r="B3" s="180" t="s">
        <v>180</v>
      </c>
      <c r="C3" s="180"/>
      <c r="D3" s="180"/>
      <c r="E3" s="180"/>
      <c r="F3" s="180"/>
      <c r="G3" s="180"/>
      <c r="H3" s="180"/>
    </row>
    <row r="4" spans="2:14" ht="18">
      <c r="B4" s="136"/>
      <c r="C4" s="136"/>
      <c r="D4" s="136"/>
      <c r="E4" s="136"/>
      <c r="F4" s="136"/>
      <c r="G4" s="136"/>
    </row>
    <row r="5" spans="2:14" ht="18">
      <c r="B5" s="181" t="s">
        <v>320</v>
      </c>
      <c r="C5" s="181"/>
      <c r="D5" s="181"/>
      <c r="E5" s="181"/>
      <c r="F5" s="181"/>
      <c r="G5" s="181"/>
      <c r="H5" s="181"/>
    </row>
    <row r="6" spans="2:14" ht="18">
      <c r="B6" s="181" t="s">
        <v>321</v>
      </c>
      <c r="C6" s="181"/>
      <c r="D6" s="181"/>
      <c r="E6" s="181"/>
      <c r="F6" s="181"/>
      <c r="G6" s="181"/>
      <c r="H6" s="181"/>
    </row>
    <row r="7" spans="2:14" ht="18">
      <c r="B7" s="182">
        <v>40158</v>
      </c>
      <c r="C7" s="182"/>
      <c r="D7" s="182"/>
      <c r="E7" s="182"/>
      <c r="F7" s="182"/>
      <c r="G7" s="182"/>
      <c r="H7" s="182"/>
    </row>
    <row r="8" spans="2:14" ht="16.5">
      <c r="B8" s="137"/>
      <c r="C8" s="138"/>
      <c r="D8" s="138"/>
      <c r="E8" s="138"/>
      <c r="F8" s="139"/>
      <c r="G8" s="139"/>
    </row>
    <row r="9" spans="2:14" ht="16.5">
      <c r="B9" s="137"/>
      <c r="C9" s="140"/>
      <c r="D9" s="141"/>
      <c r="E9" s="140"/>
      <c r="F9" s="139"/>
      <c r="G9" s="140"/>
    </row>
    <row r="10" spans="2:14" ht="16.5">
      <c r="B10" s="139"/>
      <c r="C10" s="142"/>
      <c r="D10" s="143"/>
      <c r="E10" s="142"/>
      <c r="F10" s="142" t="s">
        <v>322</v>
      </c>
      <c r="G10" s="142" t="s">
        <v>322</v>
      </c>
      <c r="H10" s="142" t="s">
        <v>322</v>
      </c>
      <c r="L10" s="144"/>
    </row>
    <row r="11" spans="2:14" ht="16.5">
      <c r="B11" s="139"/>
      <c r="C11" s="142" t="s">
        <v>211</v>
      </c>
      <c r="D11" s="142" t="s">
        <v>212</v>
      </c>
      <c r="E11" s="142" t="s">
        <v>213</v>
      </c>
      <c r="F11" s="142" t="s">
        <v>303</v>
      </c>
      <c r="G11" s="145" t="s">
        <v>328</v>
      </c>
      <c r="H11" s="145" t="s">
        <v>329</v>
      </c>
      <c r="L11" s="144"/>
    </row>
    <row r="12" spans="2:14" ht="16.5">
      <c r="B12" s="139"/>
      <c r="C12" s="143" t="s">
        <v>14</v>
      </c>
      <c r="D12" s="142" t="s">
        <v>14</v>
      </c>
      <c r="E12" s="142" t="s">
        <v>323</v>
      </c>
      <c r="F12" s="142" t="s">
        <v>324</v>
      </c>
      <c r="G12" s="142" t="s">
        <v>324</v>
      </c>
      <c r="H12" s="142" t="s">
        <v>324</v>
      </c>
      <c r="L12" s="144"/>
    </row>
    <row r="13" spans="2:14" ht="16.5">
      <c r="B13" s="139"/>
      <c r="C13" s="142" t="s">
        <v>325</v>
      </c>
      <c r="D13" s="142" t="s">
        <v>325</v>
      </c>
      <c r="E13" s="142" t="s">
        <v>325</v>
      </c>
      <c r="F13" s="146">
        <v>40158</v>
      </c>
      <c r="G13" s="146">
        <v>40158</v>
      </c>
      <c r="H13" s="146">
        <v>40158</v>
      </c>
      <c r="L13" s="144"/>
    </row>
    <row r="14" spans="2:14" ht="16.5">
      <c r="B14" s="139"/>
      <c r="C14" s="147">
        <v>1</v>
      </c>
      <c r="D14" s="148">
        <v>2</v>
      </c>
      <c r="E14" s="147">
        <v>3</v>
      </c>
      <c r="F14" s="148">
        <v>4</v>
      </c>
      <c r="G14" s="147">
        <v>5</v>
      </c>
      <c r="H14" s="148">
        <v>6</v>
      </c>
    </row>
    <row r="15" spans="2:14" ht="16.5">
      <c r="B15" s="139"/>
      <c r="C15" s="139"/>
      <c r="D15" s="140"/>
      <c r="E15" s="139"/>
      <c r="F15" s="139"/>
      <c r="G15" s="140"/>
    </row>
    <row r="16" spans="2:14" ht="16.5">
      <c r="B16" s="137" t="s">
        <v>13</v>
      </c>
      <c r="C16" s="139"/>
      <c r="D16" s="140"/>
      <c r="E16" s="139"/>
      <c r="F16" s="139"/>
      <c r="G16" s="140"/>
      <c r="N16" s="149"/>
    </row>
    <row r="17" spans="1:215" ht="16.5">
      <c r="A17" s="133">
        <v>1</v>
      </c>
      <c r="B17" s="137" t="s">
        <v>1</v>
      </c>
      <c r="C17" s="150">
        <f ca="1">Diff!C16</f>
        <v>603566.30000000016</v>
      </c>
      <c r="D17" s="150">
        <f ca="1">Diff!D16</f>
        <v>590090.78</v>
      </c>
      <c r="E17" s="150" t="e">
        <f ca="1">Diff!H16</f>
        <v>#REF!</v>
      </c>
      <c r="F17" s="150">
        <f ca="1">Diff!L16</f>
        <v>580377.21999999986</v>
      </c>
      <c r="G17" s="150">
        <f>'2011-12'!C77</f>
        <v>592143.31000000006</v>
      </c>
      <c r="H17" s="150">
        <f>'2012-13'!C77</f>
        <v>613022.30000000028</v>
      </c>
      <c r="I17" s="149"/>
      <c r="J17" s="11"/>
      <c r="K17" s="149"/>
      <c r="L17" s="144"/>
      <c r="M17" s="149"/>
      <c r="N17" s="144"/>
      <c r="O17" s="144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149"/>
      <c r="FE17" s="149"/>
      <c r="FF17" s="149"/>
      <c r="FG17" s="149"/>
      <c r="FH17" s="149"/>
      <c r="FI17" s="149"/>
      <c r="FJ17" s="149"/>
      <c r="FK17" s="149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149"/>
      <c r="FY17" s="149"/>
      <c r="FZ17" s="149"/>
      <c r="GA17" s="149"/>
      <c r="GB17" s="149"/>
      <c r="GC17" s="149"/>
      <c r="GD17" s="149"/>
      <c r="GE17" s="149"/>
      <c r="GF17" s="149"/>
      <c r="GG17" s="149"/>
      <c r="GH17" s="149"/>
      <c r="GI17" s="149"/>
      <c r="GJ17" s="149"/>
      <c r="GK17" s="149"/>
      <c r="GL17" s="149"/>
      <c r="GM17" s="149"/>
      <c r="GN17" s="149"/>
      <c r="GO17" s="149"/>
      <c r="GP17" s="149"/>
      <c r="GQ17" s="149"/>
      <c r="GR17" s="149"/>
      <c r="GS17" s="149"/>
      <c r="GT17" s="149"/>
      <c r="GU17" s="149"/>
      <c r="GV17" s="149"/>
      <c r="GW17" s="149"/>
      <c r="GX17" s="149"/>
      <c r="GY17" s="149"/>
      <c r="GZ17" s="149"/>
      <c r="HA17" s="149"/>
      <c r="HB17" s="149"/>
      <c r="HC17" s="149"/>
      <c r="HD17" s="149"/>
      <c r="HE17" s="149"/>
      <c r="HF17" s="149"/>
      <c r="HG17" s="149"/>
    </row>
    <row r="18" spans="1:215" ht="16.5">
      <c r="A18" s="133">
        <v>2</v>
      </c>
      <c r="B18" s="137" t="s">
        <v>2</v>
      </c>
      <c r="C18" s="150">
        <f ca="1">Diff!C17</f>
        <v>727253.14000000048</v>
      </c>
      <c r="D18" s="150">
        <f ca="1">Diff!D17</f>
        <v>733723.25</v>
      </c>
      <c r="E18" s="150" t="e">
        <f ca="1">Diff!H17</f>
        <v>#REF!</v>
      </c>
      <c r="F18" s="150">
        <f ca="1">Diff!L17</f>
        <v>744246.6399999999</v>
      </c>
      <c r="G18" s="150">
        <f>'2011-12'!D77</f>
        <v>746923.78</v>
      </c>
      <c r="H18" s="150">
        <f>'2012-13'!D77</f>
        <v>750543.77000000014</v>
      </c>
      <c r="J18" s="11"/>
      <c r="L18" s="144"/>
      <c r="N18" s="151"/>
      <c r="O18" s="151"/>
    </row>
    <row r="19" spans="1:215" ht="16.5">
      <c r="A19" s="133" t="s">
        <v>331</v>
      </c>
      <c r="B19" s="137" t="s">
        <v>3</v>
      </c>
      <c r="C19" s="150">
        <f ca="1">Diff!C18</f>
        <v>547304.94999999984</v>
      </c>
      <c r="D19" s="150">
        <f ca="1">Diff!D18</f>
        <v>545246.49999999965</v>
      </c>
      <c r="E19" s="150" t="e">
        <f ca="1">Diff!H18</f>
        <v>#REF!</v>
      </c>
      <c r="F19" s="150">
        <f ca="1">Diff!L18</f>
        <v>555126.86</v>
      </c>
      <c r="G19" s="150">
        <f>'2011-12'!E77</f>
        <v>560201.96000000008</v>
      </c>
      <c r="H19" s="150">
        <f>'2012-13'!E77</f>
        <v>568004.23999999987</v>
      </c>
      <c r="J19" s="11"/>
      <c r="L19" s="144"/>
      <c r="N19" s="151"/>
      <c r="O19" s="151"/>
    </row>
    <row r="20" spans="1:215" ht="16.5">
      <c r="B20" s="152" t="str">
        <f>Percent!A19</f>
        <v>Total K-12 (Non-ESE) Basic</v>
      </c>
      <c r="C20" s="153">
        <f t="shared" ref="C20:H20" ca="1" si="0">SUM(C17:C19)</f>
        <v>1878124.3900000006</v>
      </c>
      <c r="D20" s="153">
        <f t="shared" ca="1" si="0"/>
        <v>1869060.5299999998</v>
      </c>
      <c r="E20" s="153" t="e">
        <f t="shared" ca="1" si="0"/>
        <v>#REF!</v>
      </c>
      <c r="F20" s="153">
        <f t="shared" ca="1" si="0"/>
        <v>1879750.7199999997</v>
      </c>
      <c r="G20" s="153">
        <f t="shared" si="0"/>
        <v>1899269.0500000003</v>
      </c>
      <c r="H20" s="153">
        <f t="shared" si="0"/>
        <v>1931570.31</v>
      </c>
      <c r="J20" s="11"/>
      <c r="L20" s="151"/>
      <c r="N20" s="151"/>
      <c r="O20" s="151"/>
    </row>
    <row r="21" spans="1:215" ht="16.5">
      <c r="B21" s="152"/>
      <c r="C21" s="150"/>
      <c r="D21" s="150"/>
      <c r="E21" s="150"/>
      <c r="F21" s="150"/>
      <c r="G21" s="150"/>
      <c r="H21" s="150"/>
      <c r="J21" s="11"/>
      <c r="L21" s="151"/>
      <c r="N21" s="151"/>
      <c r="O21" s="151"/>
    </row>
    <row r="22" spans="1:215" ht="16.5">
      <c r="A22" s="133">
        <v>4</v>
      </c>
      <c r="B22" s="137" t="s">
        <v>10</v>
      </c>
      <c r="C22" s="150">
        <f ca="1">Diff!C21</f>
        <v>138818.50000000003</v>
      </c>
      <c r="D22" s="150">
        <f ca="1">Diff!D21</f>
        <v>139327.18</v>
      </c>
      <c r="E22" s="150" t="e">
        <f ca="1">Diff!H21</f>
        <v>#REF!</v>
      </c>
      <c r="F22" s="150">
        <f ca="1">Diff!L21</f>
        <v>139389.24999999991</v>
      </c>
      <c r="G22" s="150">
        <f>'2011-12'!F77</f>
        <v>141101.30999999997</v>
      </c>
      <c r="H22" s="150">
        <f>'2012-13'!F77</f>
        <v>144697.53999999995</v>
      </c>
      <c r="J22" s="11"/>
      <c r="L22" s="144"/>
      <c r="N22" s="151"/>
      <c r="O22" s="151"/>
    </row>
    <row r="23" spans="1:215" ht="16.5">
      <c r="A23" s="133">
        <v>5</v>
      </c>
      <c r="B23" s="137" t="s">
        <v>11</v>
      </c>
      <c r="C23" s="150">
        <f ca="1">Diff!C22</f>
        <v>217567.98999999996</v>
      </c>
      <c r="D23" s="150">
        <f ca="1">Diff!D22</f>
        <v>219283.77999999997</v>
      </c>
      <c r="E23" s="150" t="e">
        <f ca="1">Diff!H22</f>
        <v>#REF!</v>
      </c>
      <c r="F23" s="150">
        <f ca="1">Diff!L22</f>
        <v>218927.08</v>
      </c>
      <c r="G23" s="150">
        <f>'2011-12'!G77</f>
        <v>219418.56</v>
      </c>
      <c r="H23" s="150">
        <f>'2012-13'!G77</f>
        <v>219908.08</v>
      </c>
      <c r="J23" s="11"/>
      <c r="L23" s="144"/>
      <c r="N23" s="151"/>
      <c r="O23" s="151"/>
    </row>
    <row r="24" spans="1:215" ht="16.5">
      <c r="A24" s="133">
        <v>6</v>
      </c>
      <c r="B24" s="137" t="s">
        <v>12</v>
      </c>
      <c r="C24" s="150">
        <f ca="1">Diff!C23</f>
        <v>137302.00999999998</v>
      </c>
      <c r="D24" s="150">
        <f ca="1">Diff!D23</f>
        <v>132924.03999999998</v>
      </c>
      <c r="E24" s="150" t="e">
        <f ca="1">Diff!H23</f>
        <v>#REF!</v>
      </c>
      <c r="F24" s="150">
        <f ca="1">Diff!L23</f>
        <v>132437.33999999994</v>
      </c>
      <c r="G24" s="150">
        <f>'2011-12'!H77</f>
        <v>132180.78999999995</v>
      </c>
      <c r="H24" s="150">
        <f>'2012-13'!H77</f>
        <v>132658.28000000003</v>
      </c>
      <c r="J24" s="11"/>
      <c r="L24" s="144"/>
      <c r="N24" s="151"/>
      <c r="O24" s="151"/>
    </row>
    <row r="25" spans="1:215" ht="16.5">
      <c r="B25" s="152" t="s">
        <v>333</v>
      </c>
      <c r="C25" s="153">
        <f t="shared" ref="C25:H25" ca="1" si="1">SUM(C22:C24)</f>
        <v>493688.5</v>
      </c>
      <c r="D25" s="153">
        <f t="shared" ca="1" si="1"/>
        <v>491534.99999999994</v>
      </c>
      <c r="E25" s="153" t="e">
        <f t="shared" ca="1" si="1"/>
        <v>#REF!</v>
      </c>
      <c r="F25" s="153">
        <f t="shared" ca="1" si="1"/>
        <v>490753.66999999981</v>
      </c>
      <c r="G25" s="153">
        <f t="shared" si="1"/>
        <v>492700.65999999992</v>
      </c>
      <c r="H25" s="153">
        <f t="shared" si="1"/>
        <v>497263.89999999997</v>
      </c>
      <c r="J25" s="11"/>
      <c r="L25" s="151"/>
      <c r="N25" s="151"/>
      <c r="O25" s="151"/>
    </row>
    <row r="26" spans="1:215" ht="16.5">
      <c r="B26" s="152"/>
      <c r="C26" s="150"/>
      <c r="D26" s="150"/>
      <c r="E26" s="150"/>
      <c r="F26" s="150"/>
      <c r="G26" s="150"/>
      <c r="H26" s="150"/>
      <c r="J26" s="11"/>
      <c r="L26" s="151"/>
      <c r="N26" s="151"/>
      <c r="O26" s="151"/>
    </row>
    <row r="27" spans="1:215" ht="16.5">
      <c r="B27" s="152" t="s">
        <v>331</v>
      </c>
      <c r="C27" s="153">
        <f t="shared" ref="C27:H27" ca="1" si="2">C25+C20</f>
        <v>2371812.8900000006</v>
      </c>
      <c r="D27" s="153">
        <f t="shared" ca="1" si="2"/>
        <v>2360595.5299999998</v>
      </c>
      <c r="E27" s="153" t="e">
        <f t="shared" ca="1" si="2"/>
        <v>#REF!</v>
      </c>
      <c r="F27" s="153">
        <f t="shared" ca="1" si="2"/>
        <v>2370504.3899999997</v>
      </c>
      <c r="G27" s="153">
        <f t="shared" si="2"/>
        <v>2391969.71</v>
      </c>
      <c r="H27" s="153">
        <f t="shared" si="2"/>
        <v>2428834.21</v>
      </c>
      <c r="J27" s="11"/>
      <c r="L27" s="151"/>
      <c r="N27" s="151"/>
      <c r="O27" s="151"/>
    </row>
    <row r="28" spans="1:215" ht="16.5">
      <c r="B28" s="139"/>
      <c r="C28" s="150"/>
      <c r="D28" s="150"/>
      <c r="E28" s="150"/>
      <c r="F28" s="150"/>
      <c r="G28" s="150"/>
      <c r="H28" s="150"/>
      <c r="J28" s="11"/>
      <c r="N28" s="151"/>
    </row>
    <row r="29" spans="1:215" ht="16.5">
      <c r="A29" s="133">
        <v>7</v>
      </c>
      <c r="B29" s="137" t="s">
        <v>4</v>
      </c>
      <c r="C29" s="150">
        <f ca="1">Diff!C28</f>
        <v>158749.75000000009</v>
      </c>
      <c r="D29" s="150">
        <f ca="1">Diff!D28</f>
        <v>157451.90999999992</v>
      </c>
      <c r="E29" s="150" t="e">
        <f ca="1">Diff!H28</f>
        <v>#REF!</v>
      </c>
      <c r="F29" s="150">
        <f ca="1">Diff!L28</f>
        <v>166608.37999999995</v>
      </c>
      <c r="G29" s="150">
        <f>'2011-12'!I77</f>
        <v>168704.84000000003</v>
      </c>
      <c r="H29" s="150">
        <f>'2012-13'!I77</f>
        <v>172192.96000000008</v>
      </c>
      <c r="J29" s="11"/>
      <c r="L29" s="144"/>
      <c r="N29" s="151"/>
      <c r="O29" s="151"/>
    </row>
    <row r="30" spans="1:215" ht="16.5">
      <c r="B30" s="139"/>
      <c r="C30" s="150"/>
      <c r="D30" s="150"/>
      <c r="E30" s="150"/>
      <c r="F30" s="150"/>
      <c r="G30" s="150"/>
      <c r="H30" s="150"/>
      <c r="J30" s="11"/>
      <c r="L30" s="144"/>
      <c r="N30" s="151"/>
    </row>
    <row r="31" spans="1:215" ht="16.5">
      <c r="B31" s="137" t="s">
        <v>5</v>
      </c>
      <c r="C31" s="150"/>
      <c r="D31" s="150"/>
      <c r="E31" s="150"/>
      <c r="F31" s="150"/>
      <c r="G31" s="150"/>
      <c r="H31" s="150"/>
      <c r="J31" s="11"/>
      <c r="L31" s="144"/>
      <c r="N31" s="151"/>
    </row>
    <row r="32" spans="1:215" ht="16.5">
      <c r="A32" s="133">
        <v>8</v>
      </c>
      <c r="B32" s="154" t="s">
        <v>6</v>
      </c>
      <c r="C32" s="150">
        <f ca="1">Diff!C31</f>
        <v>19397.659999999996</v>
      </c>
      <c r="D32" s="150">
        <f ca="1">Diff!D31</f>
        <v>20314.64</v>
      </c>
      <c r="E32" s="150" t="e">
        <f ca="1">Diff!H31</f>
        <v>#REF!</v>
      </c>
      <c r="F32" s="150">
        <f ca="1">Diff!L31</f>
        <v>18950.579999999998</v>
      </c>
      <c r="G32" s="150">
        <f>'2011-12'!J77</f>
        <v>18999.180000000011</v>
      </c>
      <c r="H32" s="150">
        <f>'2012-13'!J77</f>
        <v>19152.560000000001</v>
      </c>
      <c r="J32" s="11"/>
      <c r="L32" s="144"/>
      <c r="N32" s="151"/>
    </row>
    <row r="33" spans="1:15" ht="16.5">
      <c r="A33" s="133">
        <v>9</v>
      </c>
      <c r="B33" s="154" t="s">
        <v>8</v>
      </c>
      <c r="C33" s="150">
        <f ca="1">Diff!C32</f>
        <v>6034.58</v>
      </c>
      <c r="D33" s="150">
        <f ca="1">Diff!D32</f>
        <v>6014.0499999999993</v>
      </c>
      <c r="E33" s="150" t="e">
        <f ca="1">Diff!H32</f>
        <v>#REF!</v>
      </c>
      <c r="F33" s="150">
        <f ca="1">Diff!L32</f>
        <v>5722.07</v>
      </c>
      <c r="G33" s="150">
        <f>'2011-12'!K77</f>
        <v>5721.04</v>
      </c>
      <c r="H33" s="150">
        <f>'2012-13'!K77</f>
        <v>5759.0600000000022</v>
      </c>
      <c r="J33" s="11"/>
      <c r="L33" s="144"/>
      <c r="N33" s="151"/>
    </row>
    <row r="34" spans="1:15" ht="16.5">
      <c r="B34" s="155" t="s">
        <v>15</v>
      </c>
      <c r="C34" s="153">
        <f t="shared" ref="C34:H34" ca="1" si="3">SUM(C32:C33)</f>
        <v>25432.239999999998</v>
      </c>
      <c r="D34" s="153">
        <f t="shared" ca="1" si="3"/>
        <v>26328.69</v>
      </c>
      <c r="E34" s="153" t="e">
        <f t="shared" ca="1" si="3"/>
        <v>#REF!</v>
      </c>
      <c r="F34" s="153">
        <f t="shared" ca="1" si="3"/>
        <v>24672.649999999998</v>
      </c>
      <c r="G34" s="153">
        <f t="shared" si="3"/>
        <v>24720.220000000012</v>
      </c>
      <c r="H34" s="153">
        <f t="shared" si="3"/>
        <v>24911.620000000003</v>
      </c>
      <c r="J34" s="11"/>
      <c r="L34" s="144"/>
    </row>
    <row r="35" spans="1:15" ht="16.5">
      <c r="B35" s="139"/>
      <c r="C35" s="150"/>
      <c r="D35" s="150"/>
      <c r="E35" s="150"/>
      <c r="F35" s="150"/>
      <c r="G35" s="150"/>
      <c r="H35" s="150"/>
      <c r="J35" s="11"/>
      <c r="L35" s="151"/>
      <c r="O35" s="151"/>
    </row>
    <row r="36" spans="1:15" ht="16.5">
      <c r="B36" s="155" t="s">
        <v>326</v>
      </c>
      <c r="C36" s="153">
        <f t="shared" ref="C36:H36" ca="1" si="4">C34+C25</f>
        <v>519120.74</v>
      </c>
      <c r="D36" s="153">
        <f t="shared" ca="1" si="4"/>
        <v>517863.68999999994</v>
      </c>
      <c r="E36" s="153" t="e">
        <f t="shared" ca="1" si="4"/>
        <v>#REF!</v>
      </c>
      <c r="F36" s="153">
        <f t="shared" ca="1" si="4"/>
        <v>515426.31999999983</v>
      </c>
      <c r="G36" s="153">
        <f t="shared" si="4"/>
        <v>517420.87999999995</v>
      </c>
      <c r="H36" s="153">
        <f t="shared" si="4"/>
        <v>522175.51999999996</v>
      </c>
      <c r="J36" s="11"/>
      <c r="L36" s="151"/>
      <c r="O36" s="151"/>
    </row>
    <row r="37" spans="1:15" ht="16.5">
      <c r="B37" s="139"/>
      <c r="C37" s="150"/>
      <c r="D37" s="150"/>
      <c r="E37" s="150"/>
      <c r="F37" s="150"/>
      <c r="G37" s="150"/>
      <c r="H37" s="150"/>
      <c r="J37" s="11"/>
      <c r="L37" s="151"/>
      <c r="O37" s="151"/>
    </row>
    <row r="38" spans="1:15" ht="16.5">
      <c r="A38" s="133">
        <v>10</v>
      </c>
      <c r="B38" s="137" t="s">
        <v>186</v>
      </c>
      <c r="C38" s="150">
        <f ca="1">Diff!C37</f>
        <v>75282.22</v>
      </c>
      <c r="D38" s="150">
        <f ca="1">Diff!D37</f>
        <v>72995.39</v>
      </c>
      <c r="E38" s="150" t="e">
        <f ca="1">Diff!H37</f>
        <v>#REF!</v>
      </c>
      <c r="F38" s="150">
        <f ca="1">Diff!L37</f>
        <v>72471.329999999987</v>
      </c>
      <c r="G38" s="150">
        <f>'2011-12'!L77</f>
        <v>72200.639999999999</v>
      </c>
      <c r="H38" s="150">
        <f>'2012-13'!L77</f>
        <v>72675.98000000001</v>
      </c>
      <c r="J38" s="11"/>
      <c r="L38" s="144"/>
    </row>
    <row r="39" spans="1:15" ht="16.5">
      <c r="B39" s="139"/>
      <c r="C39" s="150"/>
      <c r="D39" s="150"/>
      <c r="E39" s="150"/>
      <c r="F39" s="150"/>
      <c r="G39" s="150"/>
      <c r="H39" s="150"/>
      <c r="J39" s="11"/>
      <c r="L39" s="144"/>
      <c r="O39" s="151"/>
    </row>
    <row r="40" spans="1:15" ht="16.5">
      <c r="B40" s="155" t="s">
        <v>9</v>
      </c>
      <c r="C40" s="153">
        <f t="shared" ref="C40:H40" ca="1" si="5">C38+C34+C29</f>
        <v>259464.21000000008</v>
      </c>
      <c r="D40" s="153">
        <f t="shared" ca="1" si="5"/>
        <v>256775.98999999993</v>
      </c>
      <c r="E40" s="153" t="e">
        <f t="shared" ca="1" si="5"/>
        <v>#REF!</v>
      </c>
      <c r="F40" s="153">
        <f t="shared" ca="1" si="5"/>
        <v>263752.35999999993</v>
      </c>
      <c r="G40" s="153">
        <f t="shared" si="5"/>
        <v>265625.70000000007</v>
      </c>
      <c r="H40" s="153">
        <f t="shared" si="5"/>
        <v>269780.56000000006</v>
      </c>
      <c r="J40" s="11"/>
      <c r="L40" s="144"/>
    </row>
    <row r="41" spans="1:15" ht="16.5">
      <c r="B41" s="139"/>
      <c r="C41" s="150"/>
      <c r="D41" s="150"/>
      <c r="E41" s="150"/>
      <c r="F41" s="150"/>
      <c r="G41" s="150"/>
      <c r="H41" s="150"/>
      <c r="J41" s="11"/>
      <c r="L41" s="151"/>
      <c r="O41" s="151"/>
    </row>
    <row r="42" spans="1:15" ht="16.5">
      <c r="B42" s="152" t="s">
        <v>7</v>
      </c>
      <c r="C42" s="153">
        <f t="shared" ref="C42:H42" ca="1" si="6">C40+C27</f>
        <v>2631277.1000000006</v>
      </c>
      <c r="D42" s="153">
        <f t="shared" ca="1" si="6"/>
        <v>2617371.5199999996</v>
      </c>
      <c r="E42" s="153" t="e">
        <f t="shared" ca="1" si="6"/>
        <v>#REF!</v>
      </c>
      <c r="F42" s="153">
        <f t="shared" ca="1" si="6"/>
        <v>2634256.7499999995</v>
      </c>
      <c r="G42" s="153">
        <f t="shared" si="6"/>
        <v>2657595.41</v>
      </c>
      <c r="H42" s="153">
        <f t="shared" si="6"/>
        <v>2698614.77</v>
      </c>
      <c r="J42" s="11"/>
    </row>
    <row r="43" spans="1:15" ht="16.5">
      <c r="B43" s="137"/>
      <c r="C43" s="156"/>
      <c r="D43" s="157"/>
      <c r="E43" s="157"/>
      <c r="F43" s="157"/>
      <c r="G43" s="157"/>
      <c r="H43" s="157"/>
    </row>
    <row r="44" spans="1:15" ht="16.5">
      <c r="B44" s="139" t="s">
        <v>327</v>
      </c>
      <c r="C44" s="158"/>
      <c r="D44" s="157">
        <f ca="1">D42-C42</f>
        <v>-13905.580000001006</v>
      </c>
      <c r="E44" s="157" t="e">
        <f ca="1">E42-D42</f>
        <v>#REF!</v>
      </c>
      <c r="F44" s="157" t="e">
        <f ca="1">F42-E42</f>
        <v>#REF!</v>
      </c>
      <c r="G44" s="157">
        <f ca="1">G42-F42</f>
        <v>23338.660000000615</v>
      </c>
      <c r="H44" s="157">
        <f>H42-G42</f>
        <v>41019.35999999987</v>
      </c>
    </row>
    <row r="45" spans="1:15" ht="16.5">
      <c r="B45" s="139"/>
      <c r="C45" s="139"/>
      <c r="D45" s="139"/>
      <c r="E45" s="156"/>
      <c r="F45" s="138"/>
      <c r="G45" s="138"/>
      <c r="H45" s="138"/>
    </row>
    <row r="46" spans="1:15" ht="16.5">
      <c r="B46" s="139"/>
      <c r="C46" s="139"/>
      <c r="D46" s="139"/>
      <c r="E46" s="156"/>
      <c r="F46" s="138"/>
      <c r="G46" s="139"/>
    </row>
    <row r="47" spans="1:15" ht="16.5">
      <c r="B47" s="137"/>
      <c r="C47" s="159"/>
      <c r="D47" s="159"/>
      <c r="E47" s="159"/>
      <c r="F47" s="139"/>
      <c r="G47" s="139"/>
    </row>
    <row r="48" spans="1:15" ht="16.5">
      <c r="B48" s="137"/>
      <c r="C48" s="159"/>
      <c r="D48" s="159"/>
      <c r="E48" s="159"/>
      <c r="F48" s="139"/>
      <c r="G48" s="139"/>
    </row>
    <row r="49" spans="2:7" ht="16.5">
      <c r="B49" s="137"/>
      <c r="C49" s="159"/>
      <c r="D49" s="159"/>
      <c r="E49" s="159"/>
      <c r="F49" s="139"/>
      <c r="G49" s="139"/>
    </row>
    <row r="50" spans="2:7" ht="16.5">
      <c r="B50" s="137"/>
      <c r="C50" s="159"/>
      <c r="D50" s="159"/>
      <c r="E50" s="159"/>
      <c r="F50" s="139"/>
      <c r="G50" s="139"/>
    </row>
    <row r="51" spans="2:7" ht="16.5">
      <c r="B51" s="137"/>
      <c r="C51" s="159"/>
      <c r="D51" s="159"/>
      <c r="E51" s="159"/>
      <c r="F51" s="139"/>
      <c r="G51" s="139"/>
    </row>
    <row r="52" spans="2:7" ht="16.5">
      <c r="B52" s="137"/>
      <c r="C52" s="159"/>
      <c r="D52" s="159"/>
      <c r="E52" s="159"/>
      <c r="F52" s="139"/>
      <c r="G52" s="139"/>
    </row>
    <row r="53" spans="2:7" ht="16.5">
      <c r="B53" s="137"/>
      <c r="C53" s="159"/>
      <c r="D53" s="159"/>
      <c r="E53" s="159"/>
      <c r="F53" s="139"/>
      <c r="G53" s="139"/>
    </row>
    <row r="54" spans="2:7" ht="16.5">
      <c r="B54" s="137"/>
      <c r="C54" s="159"/>
      <c r="D54" s="159"/>
      <c r="E54" s="159"/>
      <c r="F54" s="139"/>
      <c r="G54" s="139"/>
    </row>
    <row r="55" spans="2:7" ht="16.5">
      <c r="B55" s="137"/>
      <c r="C55" s="159"/>
      <c r="D55" s="159"/>
      <c r="E55" s="159"/>
      <c r="F55" s="139"/>
      <c r="G55" s="139"/>
    </row>
    <row r="56" spans="2:7" ht="16.5">
      <c r="B56" s="137"/>
      <c r="C56" s="159"/>
      <c r="D56" s="159"/>
      <c r="E56" s="159"/>
      <c r="F56" s="139"/>
      <c r="G56" s="139"/>
    </row>
    <row r="57" spans="2:7" ht="16.5">
      <c r="B57" s="137"/>
      <c r="C57" s="159"/>
      <c r="D57" s="159"/>
      <c r="E57" s="159"/>
      <c r="F57" s="139"/>
      <c r="G57" s="139"/>
    </row>
    <row r="58" spans="2:7" ht="16.5">
      <c r="B58" s="137"/>
      <c r="C58" s="159"/>
      <c r="D58" s="159"/>
      <c r="E58" s="159"/>
      <c r="F58" s="139"/>
      <c r="G58" s="139"/>
    </row>
    <row r="59" spans="2:7" ht="16.5">
      <c r="B59" s="137"/>
      <c r="C59" s="159"/>
      <c r="D59" s="159"/>
      <c r="E59" s="159"/>
      <c r="F59" s="139"/>
      <c r="G59" s="139"/>
    </row>
    <row r="60" spans="2:7" ht="16.5">
      <c r="B60" s="139"/>
      <c r="C60" s="160"/>
      <c r="D60" s="139"/>
      <c r="E60" s="139"/>
      <c r="F60" s="139"/>
      <c r="G60" s="139"/>
    </row>
    <row r="61" spans="2:7" ht="16.5">
      <c r="B61" s="154"/>
      <c r="C61" s="161"/>
      <c r="D61" s="156"/>
      <c r="E61" s="156"/>
      <c r="F61" s="139"/>
      <c r="G61" s="139"/>
    </row>
    <row r="62" spans="2:7" ht="16.5">
      <c r="B62" s="154"/>
      <c r="C62" s="161"/>
      <c r="D62" s="156"/>
      <c r="E62" s="156"/>
      <c r="F62" s="139"/>
      <c r="G62" s="139"/>
    </row>
    <row r="63" spans="2:7" ht="16.5">
      <c r="B63" s="154"/>
      <c r="C63" s="161"/>
      <c r="D63" s="156"/>
      <c r="E63" s="156"/>
      <c r="F63" s="139"/>
      <c r="G63" s="139"/>
    </row>
    <row r="64" spans="2:7" ht="16.5">
      <c r="B64" s="154"/>
      <c r="C64" s="161"/>
      <c r="D64" s="156"/>
      <c r="E64" s="156"/>
      <c r="F64" s="139"/>
      <c r="G64" s="139"/>
    </row>
    <row r="65" spans="2:7" ht="16.5">
      <c r="B65" s="154"/>
      <c r="C65" s="161"/>
      <c r="D65" s="156"/>
      <c r="E65" s="156"/>
      <c r="F65" s="139"/>
      <c r="G65" s="139"/>
    </row>
    <row r="66" spans="2:7" ht="16.5">
      <c r="B66" s="137"/>
      <c r="C66" s="161"/>
      <c r="D66" s="156"/>
      <c r="E66" s="156"/>
      <c r="F66" s="139"/>
      <c r="G66" s="139"/>
    </row>
    <row r="67" spans="2:7" ht="16.5">
      <c r="B67" s="137"/>
      <c r="C67" s="161"/>
      <c r="D67" s="139"/>
      <c r="E67" s="139"/>
      <c r="F67" s="139"/>
      <c r="G67" s="139"/>
    </row>
    <row r="68" spans="2:7" ht="16.5">
      <c r="B68" s="139"/>
      <c r="C68" s="160"/>
      <c r="D68" s="156"/>
      <c r="E68" s="156"/>
      <c r="F68" s="139"/>
      <c r="G68" s="139"/>
    </row>
    <row r="69" spans="2:7" ht="16.5">
      <c r="B69" s="138"/>
      <c r="C69" s="138"/>
      <c r="D69" s="138"/>
      <c r="E69" s="138"/>
      <c r="F69" s="139"/>
      <c r="G69" s="139"/>
    </row>
    <row r="70" spans="2:7" ht="16.5">
      <c r="B70" s="138"/>
      <c r="C70" s="138"/>
      <c r="D70" s="138"/>
      <c r="E70" s="138"/>
      <c r="F70" s="139"/>
      <c r="G70" s="139"/>
    </row>
    <row r="71" spans="2:7" ht="16.5">
      <c r="B71" s="138"/>
      <c r="C71" s="138"/>
      <c r="D71" s="138"/>
      <c r="E71" s="138"/>
      <c r="F71" s="139"/>
      <c r="G71" s="139"/>
    </row>
    <row r="72" spans="2:7" ht="16.5">
      <c r="B72" s="138"/>
      <c r="C72" s="138"/>
      <c r="D72" s="138"/>
      <c r="E72" s="138"/>
      <c r="F72" s="139"/>
      <c r="G72" s="139"/>
    </row>
    <row r="73" spans="2:7" ht="16.5">
      <c r="B73" s="137"/>
      <c r="C73" s="138"/>
      <c r="D73" s="138"/>
      <c r="E73" s="138"/>
      <c r="F73" s="139"/>
      <c r="G73" s="139"/>
    </row>
    <row r="74" spans="2:7" ht="16.5">
      <c r="B74" s="139"/>
      <c r="C74" s="139"/>
      <c r="D74" s="139"/>
      <c r="E74" s="139"/>
      <c r="F74" s="139"/>
      <c r="G74" s="139"/>
    </row>
    <row r="75" spans="2:7" ht="16.5">
      <c r="B75" s="139"/>
      <c r="C75" s="140"/>
      <c r="D75" s="140"/>
      <c r="E75" s="140"/>
      <c r="F75" s="139"/>
      <c r="G75" s="139"/>
    </row>
    <row r="76" spans="2:7" ht="16.5">
      <c r="B76" s="139"/>
      <c r="C76" s="140"/>
      <c r="D76" s="140"/>
      <c r="E76" s="140"/>
      <c r="F76" s="139"/>
      <c r="G76" s="139"/>
    </row>
    <row r="77" spans="2:7" ht="16.5">
      <c r="B77" s="139"/>
      <c r="C77" s="140"/>
      <c r="D77" s="140"/>
      <c r="E77" s="140"/>
      <c r="F77" s="139"/>
      <c r="G77" s="139"/>
    </row>
    <row r="78" spans="2:7" ht="16.5">
      <c r="B78" s="139"/>
      <c r="C78" s="141"/>
      <c r="D78" s="140"/>
      <c r="E78" s="140"/>
      <c r="F78" s="139"/>
      <c r="G78" s="139"/>
    </row>
    <row r="79" spans="2:7" ht="16.5">
      <c r="B79" s="137"/>
      <c r="C79" s="140"/>
      <c r="D79" s="140"/>
      <c r="E79" s="140"/>
      <c r="F79" s="139"/>
      <c r="G79" s="139"/>
    </row>
    <row r="80" spans="2:7" ht="16.5">
      <c r="B80" s="139"/>
      <c r="C80" s="160"/>
      <c r="D80" s="139"/>
      <c r="E80" s="139"/>
      <c r="F80" s="139"/>
      <c r="G80" s="139"/>
    </row>
    <row r="81" spans="2:7" ht="16.5">
      <c r="B81" s="137"/>
      <c r="C81" s="162"/>
      <c r="D81" s="139"/>
      <c r="E81" s="139"/>
      <c r="F81" s="139"/>
      <c r="G81" s="139"/>
    </row>
    <row r="82" spans="2:7" ht="16.5">
      <c r="B82" s="137"/>
      <c r="C82" s="161"/>
      <c r="D82" s="159"/>
      <c r="E82" s="159"/>
      <c r="F82" s="139"/>
      <c r="G82" s="139"/>
    </row>
    <row r="83" spans="2:7" ht="16.5">
      <c r="B83" s="137"/>
      <c r="C83" s="161"/>
      <c r="D83" s="159"/>
      <c r="E83" s="159"/>
      <c r="F83" s="139"/>
      <c r="G83" s="139"/>
    </row>
    <row r="84" spans="2:7" ht="16.5">
      <c r="B84" s="137"/>
      <c r="C84" s="160"/>
      <c r="D84" s="156"/>
      <c r="E84" s="156"/>
      <c r="F84" s="139"/>
      <c r="G84" s="139"/>
    </row>
    <row r="85" spans="2:7" ht="16.5">
      <c r="B85" s="137"/>
      <c r="C85" s="161"/>
      <c r="D85" s="156"/>
      <c r="E85" s="156"/>
      <c r="F85" s="139"/>
      <c r="G85" s="139"/>
    </row>
    <row r="86" spans="2:7" ht="16.5">
      <c r="B86" s="137"/>
      <c r="C86" s="160"/>
      <c r="D86" s="160"/>
      <c r="E86" s="160"/>
      <c r="F86" s="139"/>
      <c r="G86" s="139"/>
    </row>
    <row r="87" spans="2:7" ht="16.5">
      <c r="B87" s="137"/>
      <c r="C87" s="160"/>
      <c r="D87" s="160"/>
      <c r="E87" s="160"/>
      <c r="F87" s="139"/>
      <c r="G87" s="139"/>
    </row>
    <row r="88" spans="2:7" ht="16.5">
      <c r="B88" s="137"/>
      <c r="C88" s="161"/>
      <c r="D88" s="159"/>
      <c r="E88" s="159"/>
      <c r="F88" s="139"/>
      <c r="G88" s="139"/>
    </row>
    <row r="89" spans="2:7" ht="16.5">
      <c r="B89" s="137"/>
      <c r="C89" s="161"/>
      <c r="D89" s="159"/>
      <c r="E89" s="159"/>
      <c r="F89" s="139"/>
      <c r="G89" s="139"/>
    </row>
    <row r="90" spans="2:7" ht="16.5">
      <c r="B90" s="137"/>
      <c r="C90" s="161"/>
      <c r="D90" s="159"/>
      <c r="E90" s="159"/>
      <c r="F90" s="139"/>
      <c r="G90" s="139"/>
    </row>
    <row r="91" spans="2:7" ht="16.5">
      <c r="B91" s="137"/>
      <c r="C91" s="160"/>
      <c r="D91" s="156"/>
      <c r="E91" s="156"/>
      <c r="F91" s="139"/>
      <c r="G91" s="139"/>
    </row>
    <row r="92" spans="2:7" ht="16.5">
      <c r="B92" s="137"/>
      <c r="C92" s="161"/>
      <c r="D92" s="160"/>
      <c r="E92" s="160"/>
      <c r="F92" s="139"/>
      <c r="G92" s="139"/>
    </row>
    <row r="93" spans="2:7" ht="16.5">
      <c r="B93" s="139"/>
      <c r="C93" s="160"/>
      <c r="D93" s="139"/>
      <c r="E93" s="139"/>
      <c r="F93" s="139"/>
      <c r="G93" s="139"/>
    </row>
    <row r="94" spans="2:7" ht="16.5">
      <c r="B94" s="137"/>
      <c r="C94" s="160"/>
      <c r="D94" s="139"/>
      <c r="E94" s="139"/>
      <c r="F94" s="139"/>
      <c r="G94" s="139"/>
    </row>
    <row r="95" spans="2:7" ht="16.5">
      <c r="B95" s="137"/>
      <c r="C95" s="161"/>
      <c r="D95" s="159"/>
      <c r="E95" s="159"/>
      <c r="F95" s="139"/>
      <c r="G95" s="139"/>
    </row>
    <row r="96" spans="2:7" ht="16.5">
      <c r="B96" s="137"/>
      <c r="C96" s="161"/>
      <c r="D96" s="159"/>
      <c r="E96" s="159"/>
      <c r="F96" s="139"/>
      <c r="G96" s="139"/>
    </row>
    <row r="97" spans="2:7" ht="16.5">
      <c r="B97" s="137"/>
      <c r="C97" s="161"/>
      <c r="D97" s="159"/>
      <c r="E97" s="159"/>
      <c r="F97" s="139"/>
      <c r="G97" s="139"/>
    </row>
    <row r="98" spans="2:7" ht="16.5">
      <c r="B98" s="137"/>
      <c r="C98" s="161"/>
      <c r="D98" s="159"/>
      <c r="E98" s="159"/>
      <c r="F98" s="139"/>
      <c r="G98" s="139"/>
    </row>
    <row r="99" spans="2:7" ht="16.5">
      <c r="B99" s="137"/>
      <c r="C99" s="161"/>
      <c r="D99" s="159"/>
      <c r="E99" s="159"/>
      <c r="F99" s="139"/>
      <c r="G99" s="139"/>
    </row>
    <row r="100" spans="2:7" ht="16.5">
      <c r="B100" s="137"/>
      <c r="C100" s="161"/>
      <c r="D100" s="159"/>
      <c r="E100" s="159"/>
      <c r="F100" s="139"/>
      <c r="G100" s="139"/>
    </row>
    <row r="101" spans="2:7" ht="16.5">
      <c r="B101" s="137"/>
      <c r="C101" s="161"/>
      <c r="D101" s="159"/>
      <c r="E101" s="159"/>
      <c r="F101" s="139"/>
      <c r="G101" s="139"/>
    </row>
    <row r="102" spans="2:7" ht="16.5">
      <c r="B102" s="137"/>
      <c r="C102" s="161"/>
      <c r="D102" s="159"/>
      <c r="E102" s="159"/>
      <c r="F102" s="139"/>
      <c r="G102" s="139"/>
    </row>
    <row r="103" spans="2:7" ht="16.5">
      <c r="B103" s="137"/>
      <c r="C103" s="161"/>
      <c r="D103" s="159"/>
      <c r="E103" s="159"/>
      <c r="F103" s="139"/>
      <c r="G103" s="139"/>
    </row>
    <row r="104" spans="2:7" ht="16.5">
      <c r="B104" s="137"/>
      <c r="C104" s="160"/>
      <c r="D104" s="159"/>
      <c r="E104" s="159"/>
      <c r="F104" s="139"/>
      <c r="G104" s="139"/>
    </row>
    <row r="105" spans="2:7" ht="16.5">
      <c r="B105" s="137"/>
      <c r="C105" s="161"/>
      <c r="D105" s="156"/>
      <c r="E105" s="156"/>
      <c r="F105" s="139"/>
      <c r="G105" s="139"/>
    </row>
    <row r="106" spans="2:7" ht="16.5">
      <c r="B106" s="139"/>
      <c r="C106" s="160"/>
      <c r="D106" s="139"/>
      <c r="E106" s="139"/>
      <c r="F106" s="139"/>
      <c r="G106" s="139"/>
    </row>
    <row r="107" spans="2:7" ht="16.5">
      <c r="B107" s="139"/>
      <c r="C107" s="161"/>
      <c r="D107" s="139"/>
      <c r="E107" s="139"/>
      <c r="F107" s="139"/>
      <c r="G107" s="139"/>
    </row>
    <row r="108" spans="2:7" ht="16.5">
      <c r="B108" s="139"/>
      <c r="C108" s="139"/>
      <c r="D108" s="139"/>
      <c r="E108" s="139"/>
      <c r="F108" s="139"/>
      <c r="G108" s="139"/>
    </row>
    <row r="109" spans="2:7" ht="16.5">
      <c r="B109" s="137"/>
      <c r="C109" s="139"/>
      <c r="D109" s="139"/>
      <c r="E109" s="139"/>
      <c r="F109" s="139"/>
      <c r="G109" s="139"/>
    </row>
    <row r="110" spans="2:7" ht="16.5">
      <c r="B110" s="139"/>
      <c r="C110" s="139"/>
      <c r="D110" s="139"/>
      <c r="E110" s="139"/>
      <c r="F110" s="139"/>
      <c r="G110" s="139"/>
    </row>
    <row r="111" spans="2:7" ht="16.5">
      <c r="B111" s="139"/>
      <c r="C111" s="139"/>
      <c r="D111" s="139"/>
      <c r="E111" s="139"/>
      <c r="F111" s="139"/>
      <c r="G111" s="139"/>
    </row>
    <row r="112" spans="2:7" ht="16.5">
      <c r="B112" s="139"/>
      <c r="C112" s="139"/>
      <c r="D112" s="139"/>
      <c r="E112" s="139"/>
      <c r="F112" s="139"/>
      <c r="G112" s="139"/>
    </row>
    <row r="113" spans="2:7" ht="16.5">
      <c r="B113" s="139"/>
      <c r="C113" s="139"/>
      <c r="D113" s="139"/>
      <c r="E113" s="139"/>
      <c r="F113" s="139"/>
      <c r="G113" s="139"/>
    </row>
    <row r="114" spans="2:7" ht="16.5">
      <c r="B114" s="138"/>
      <c r="C114" s="138"/>
      <c r="D114" s="138"/>
      <c r="E114" s="138"/>
      <c r="F114" s="139"/>
      <c r="G114" s="139"/>
    </row>
    <row r="115" spans="2:7" ht="16.5">
      <c r="B115" s="138"/>
      <c r="C115" s="138"/>
      <c r="D115" s="138"/>
      <c r="E115" s="138"/>
      <c r="F115" s="139"/>
      <c r="G115" s="139"/>
    </row>
    <row r="116" spans="2:7" ht="16.5">
      <c r="B116" s="138"/>
      <c r="C116" s="138"/>
      <c r="D116" s="138"/>
      <c r="E116" s="138"/>
      <c r="F116" s="139"/>
      <c r="G116" s="139"/>
    </row>
    <row r="117" spans="2:7">
      <c r="B117" s="163"/>
      <c r="C117" s="163"/>
      <c r="D117" s="163"/>
      <c r="E117" s="163"/>
    </row>
    <row r="118" spans="2:7">
      <c r="B118" s="134"/>
      <c r="C118" s="163"/>
      <c r="D118" s="163"/>
      <c r="E118" s="163"/>
    </row>
    <row r="119" spans="2:7">
      <c r="B119" s="134"/>
      <c r="C119" s="163"/>
      <c r="D119" s="163"/>
      <c r="E119" s="163"/>
    </row>
    <row r="120" spans="2:7">
      <c r="B120" s="163"/>
      <c r="C120" s="163"/>
      <c r="D120" s="163"/>
      <c r="E120" s="163"/>
    </row>
    <row r="121" spans="2:7">
      <c r="B121" s="163"/>
      <c r="C121" s="163"/>
      <c r="D121" s="163"/>
      <c r="E121" s="163"/>
    </row>
    <row r="122" spans="2:7">
      <c r="B122" s="134"/>
      <c r="C122" s="164"/>
      <c r="D122" s="165"/>
      <c r="E122" s="165"/>
    </row>
    <row r="123" spans="2:7">
      <c r="B123" s="134"/>
      <c r="C123" s="164"/>
      <c r="D123" s="165"/>
      <c r="E123" s="165"/>
    </row>
    <row r="124" spans="2:7">
      <c r="C124" s="164"/>
      <c r="D124" s="165"/>
      <c r="E124" s="165"/>
    </row>
    <row r="125" spans="2:7">
      <c r="B125" s="134"/>
      <c r="C125" s="164"/>
      <c r="D125" s="165"/>
      <c r="E125" s="165"/>
    </row>
    <row r="126" spans="2:7">
      <c r="B126" s="134"/>
      <c r="C126" s="164"/>
      <c r="D126" s="165"/>
      <c r="E126" s="165"/>
    </row>
    <row r="127" spans="2:7">
      <c r="B127" s="134"/>
      <c r="C127" s="164"/>
      <c r="D127" s="165"/>
      <c r="E127" s="165"/>
    </row>
    <row r="128" spans="2:7">
      <c r="B128" s="134"/>
      <c r="C128" s="164"/>
      <c r="D128" s="165"/>
      <c r="E128" s="165"/>
    </row>
    <row r="129" spans="2:5">
      <c r="B129" s="134"/>
      <c r="C129" s="164"/>
      <c r="D129" s="165"/>
      <c r="E129" s="165"/>
    </row>
    <row r="130" spans="2:5">
      <c r="B130" s="134"/>
      <c r="C130" s="164"/>
      <c r="D130" s="165"/>
      <c r="E130" s="165"/>
    </row>
    <row r="131" spans="2:5">
      <c r="B131" s="134"/>
      <c r="C131" s="164"/>
      <c r="D131" s="165"/>
      <c r="E131" s="165"/>
    </row>
    <row r="132" spans="2:5">
      <c r="B132" s="134"/>
      <c r="C132" s="164"/>
      <c r="D132" s="165"/>
      <c r="E132" s="165"/>
    </row>
    <row r="133" spans="2:5">
      <c r="B133" s="134"/>
      <c r="C133" s="164"/>
      <c r="D133" s="165"/>
      <c r="E133" s="165"/>
    </row>
    <row r="134" spans="2:5">
      <c r="C134" s="164"/>
      <c r="D134" s="165"/>
      <c r="E134" s="165"/>
    </row>
    <row r="135" spans="2:5">
      <c r="B135" s="134"/>
      <c r="C135" s="164"/>
      <c r="D135" s="165"/>
      <c r="E135" s="165"/>
    </row>
    <row r="136" spans="2:5">
      <c r="C136" s="164"/>
      <c r="D136" s="165"/>
      <c r="E136" s="165"/>
    </row>
    <row r="137" spans="2:5">
      <c r="B137" s="134"/>
      <c r="C137" s="164"/>
      <c r="D137" s="165"/>
      <c r="E137" s="165"/>
    </row>
    <row r="138" spans="2:5">
      <c r="B138" s="134"/>
      <c r="C138" s="164"/>
      <c r="D138" s="165"/>
      <c r="E138" s="165"/>
    </row>
    <row r="139" spans="2:5">
      <c r="B139" s="134"/>
      <c r="C139" s="164"/>
      <c r="D139" s="165"/>
      <c r="E139" s="165"/>
    </row>
    <row r="140" spans="2:5">
      <c r="C140" s="164"/>
      <c r="D140" s="165"/>
      <c r="E140" s="165"/>
    </row>
    <row r="141" spans="2:5">
      <c r="B141" s="134"/>
      <c r="C141" s="164"/>
      <c r="D141" s="165"/>
      <c r="E141" s="165"/>
    </row>
    <row r="142" spans="2:5">
      <c r="C142" s="164"/>
      <c r="D142" s="165"/>
      <c r="E142" s="165"/>
    </row>
    <row r="143" spans="2:5">
      <c r="B143" s="134"/>
      <c r="C143" s="164"/>
      <c r="D143" s="165"/>
      <c r="E143" s="165"/>
    </row>
    <row r="144" spans="2:5">
      <c r="C144" s="165"/>
      <c r="D144" s="165"/>
      <c r="E144" s="165"/>
    </row>
    <row r="145" spans="3:5">
      <c r="C145" s="165"/>
      <c r="D145" s="165"/>
      <c r="E145" s="165"/>
    </row>
    <row r="146" spans="3:5">
      <c r="C146" s="165"/>
      <c r="D146" s="165"/>
      <c r="E146" s="165"/>
    </row>
    <row r="147" spans="3:5">
      <c r="C147" s="165"/>
      <c r="D147" s="165"/>
      <c r="E147" s="165"/>
    </row>
    <row r="148" spans="3:5">
      <c r="C148" s="165"/>
      <c r="D148" s="165"/>
      <c r="E148" s="165"/>
    </row>
    <row r="149" spans="3:5">
      <c r="C149" s="165"/>
      <c r="D149" s="165"/>
      <c r="E149" s="165"/>
    </row>
    <row r="150" spans="3:5">
      <c r="C150" s="165"/>
      <c r="D150" s="165"/>
      <c r="E150" s="165"/>
    </row>
    <row r="151" spans="3:5">
      <c r="C151" s="165"/>
      <c r="D151" s="165"/>
      <c r="E151" s="165"/>
    </row>
    <row r="152" spans="3:5">
      <c r="C152" s="165"/>
      <c r="D152" s="165"/>
      <c r="E152" s="165"/>
    </row>
    <row r="153" spans="3:5">
      <c r="C153" s="165"/>
      <c r="D153" s="165"/>
      <c r="E153" s="165"/>
    </row>
    <row r="154" spans="3:5">
      <c r="C154" s="165"/>
      <c r="D154" s="165"/>
      <c r="E154" s="165"/>
    </row>
    <row r="155" spans="3:5">
      <c r="C155" s="165"/>
      <c r="D155" s="165"/>
      <c r="E155" s="165"/>
    </row>
    <row r="156" spans="3:5">
      <c r="C156" s="165"/>
      <c r="D156" s="165"/>
      <c r="E156" s="165"/>
    </row>
    <row r="157" spans="3:5">
      <c r="C157" s="165"/>
      <c r="D157" s="165"/>
      <c r="E157" s="165"/>
    </row>
    <row r="158" spans="3:5">
      <c r="C158" s="165"/>
      <c r="D158" s="165"/>
      <c r="E158" s="165"/>
    </row>
    <row r="159" spans="3:5">
      <c r="C159" s="165"/>
      <c r="D159" s="165"/>
      <c r="E159" s="165"/>
    </row>
    <row r="160" spans="3:5">
      <c r="C160" s="165"/>
      <c r="D160" s="165"/>
      <c r="E160" s="165"/>
    </row>
    <row r="161" spans="3:5">
      <c r="C161" s="165"/>
      <c r="D161" s="165"/>
      <c r="E161" s="165"/>
    </row>
    <row r="162" spans="3:5">
      <c r="C162" s="165"/>
      <c r="D162" s="165"/>
      <c r="E162" s="165"/>
    </row>
    <row r="163" spans="3:5">
      <c r="C163" s="165"/>
      <c r="D163" s="165"/>
      <c r="E163" s="165"/>
    </row>
    <row r="164" spans="3:5">
      <c r="C164" s="165"/>
      <c r="D164" s="165"/>
      <c r="E164" s="165"/>
    </row>
    <row r="165" spans="3:5">
      <c r="C165" s="165"/>
      <c r="D165" s="165"/>
      <c r="E165" s="165"/>
    </row>
    <row r="166" spans="3:5">
      <c r="C166" s="165"/>
      <c r="D166" s="165"/>
      <c r="E166" s="165"/>
    </row>
    <row r="167" spans="3:5">
      <c r="C167" s="165"/>
      <c r="D167" s="165"/>
      <c r="E167" s="165"/>
    </row>
    <row r="168" spans="3:5">
      <c r="C168" s="165"/>
      <c r="D168" s="165"/>
      <c r="E168" s="165"/>
    </row>
    <row r="169" spans="3:5">
      <c r="C169" s="165"/>
      <c r="D169" s="165"/>
      <c r="E169" s="165"/>
    </row>
    <row r="170" spans="3:5">
      <c r="C170" s="165"/>
      <c r="D170" s="165"/>
      <c r="E170" s="165"/>
    </row>
    <row r="171" spans="3:5">
      <c r="C171" s="165"/>
      <c r="D171" s="165"/>
      <c r="E171" s="165"/>
    </row>
    <row r="172" spans="3:5">
      <c r="C172" s="165"/>
      <c r="D172" s="165"/>
      <c r="E172" s="165"/>
    </row>
    <row r="173" spans="3:5">
      <c r="C173" s="165"/>
      <c r="D173" s="165"/>
      <c r="E173" s="165"/>
    </row>
    <row r="174" spans="3:5">
      <c r="C174" s="165"/>
      <c r="D174" s="165"/>
      <c r="E174" s="165"/>
    </row>
    <row r="175" spans="3:5">
      <c r="C175" s="165"/>
      <c r="D175" s="165"/>
      <c r="E175" s="165"/>
    </row>
    <row r="176" spans="3:5">
      <c r="C176" s="165"/>
      <c r="D176" s="165"/>
      <c r="E176" s="165"/>
    </row>
    <row r="177" spans="3:5">
      <c r="C177" s="165"/>
      <c r="D177" s="165"/>
      <c r="E177" s="165"/>
    </row>
    <row r="178" spans="3:5">
      <c r="C178" s="165"/>
      <c r="D178" s="165"/>
      <c r="E178" s="165"/>
    </row>
    <row r="179" spans="3:5">
      <c r="C179" s="165"/>
      <c r="D179" s="165"/>
      <c r="E179" s="165"/>
    </row>
    <row r="180" spans="3:5">
      <c r="C180" s="165"/>
      <c r="D180" s="165"/>
      <c r="E180" s="165"/>
    </row>
    <row r="181" spans="3:5">
      <c r="C181" s="165"/>
      <c r="D181" s="165"/>
      <c r="E181" s="165"/>
    </row>
    <row r="182" spans="3:5">
      <c r="C182" s="165"/>
      <c r="D182" s="165"/>
      <c r="E182" s="165"/>
    </row>
    <row r="183" spans="3:5">
      <c r="C183" s="165"/>
      <c r="D183" s="165"/>
      <c r="E183" s="165"/>
    </row>
    <row r="184" spans="3:5">
      <c r="C184" s="165"/>
      <c r="D184" s="165"/>
      <c r="E184" s="165"/>
    </row>
    <row r="185" spans="3:5">
      <c r="C185" s="165"/>
      <c r="D185" s="165"/>
      <c r="E185" s="165"/>
    </row>
    <row r="186" spans="3:5">
      <c r="C186" s="165"/>
      <c r="D186" s="165"/>
      <c r="E186" s="165"/>
    </row>
    <row r="187" spans="3:5">
      <c r="C187" s="165"/>
      <c r="D187" s="165"/>
      <c r="E187" s="165"/>
    </row>
    <row r="188" spans="3:5">
      <c r="C188" s="165"/>
      <c r="D188" s="165"/>
      <c r="E188" s="165"/>
    </row>
    <row r="189" spans="3:5">
      <c r="C189" s="165"/>
      <c r="D189" s="165"/>
      <c r="E189" s="165"/>
    </row>
    <row r="190" spans="3:5">
      <c r="C190" s="165"/>
      <c r="D190" s="165"/>
      <c r="E190" s="165"/>
    </row>
    <row r="191" spans="3:5">
      <c r="C191" s="165"/>
      <c r="D191" s="165"/>
      <c r="E191" s="165"/>
    </row>
    <row r="192" spans="3:5">
      <c r="C192" s="165"/>
      <c r="D192" s="165"/>
      <c r="E192" s="165"/>
    </row>
    <row r="193" spans="3:5">
      <c r="C193" s="165"/>
      <c r="D193" s="165"/>
      <c r="E193" s="165"/>
    </row>
    <row r="194" spans="3:5">
      <c r="C194" s="165"/>
      <c r="D194" s="165"/>
      <c r="E194" s="165"/>
    </row>
    <row r="195" spans="3:5">
      <c r="C195" s="165"/>
      <c r="D195" s="165"/>
      <c r="E195" s="165"/>
    </row>
    <row r="196" spans="3:5">
      <c r="C196" s="165"/>
      <c r="D196" s="165"/>
      <c r="E196" s="165"/>
    </row>
    <row r="197" spans="3:5">
      <c r="C197" s="165"/>
      <c r="D197" s="165"/>
      <c r="E197" s="165"/>
    </row>
    <row r="198" spans="3:5">
      <c r="C198" s="165"/>
      <c r="D198" s="165"/>
      <c r="E198" s="165"/>
    </row>
    <row r="199" spans="3:5">
      <c r="C199" s="165"/>
      <c r="D199" s="165"/>
      <c r="E199" s="165"/>
    </row>
    <row r="200" spans="3:5">
      <c r="C200" s="165"/>
      <c r="D200" s="165"/>
      <c r="E200" s="165"/>
    </row>
    <row r="201" spans="3:5">
      <c r="C201" s="165"/>
      <c r="D201" s="165"/>
      <c r="E201" s="165"/>
    </row>
    <row r="202" spans="3:5">
      <c r="C202" s="165"/>
      <c r="D202" s="165"/>
      <c r="E202" s="165"/>
    </row>
    <row r="203" spans="3:5">
      <c r="C203" s="165"/>
      <c r="D203" s="165"/>
      <c r="E203" s="165"/>
    </row>
    <row r="204" spans="3:5">
      <c r="C204" s="165"/>
      <c r="D204" s="165"/>
      <c r="E204" s="165"/>
    </row>
    <row r="205" spans="3:5">
      <c r="C205" s="165"/>
      <c r="D205" s="165"/>
      <c r="E205" s="165"/>
    </row>
    <row r="206" spans="3:5">
      <c r="C206" s="165"/>
      <c r="D206" s="165"/>
      <c r="E206" s="165"/>
    </row>
    <row r="207" spans="3:5">
      <c r="C207" s="165"/>
      <c r="D207" s="165"/>
      <c r="E207" s="165"/>
    </row>
    <row r="208" spans="3:5">
      <c r="C208" s="165"/>
      <c r="D208" s="165"/>
      <c r="E208" s="165"/>
    </row>
    <row r="209" spans="3:5">
      <c r="C209" s="165"/>
      <c r="D209" s="165"/>
      <c r="E209" s="165"/>
    </row>
    <row r="210" spans="3:5">
      <c r="C210" s="165"/>
      <c r="D210" s="165"/>
      <c r="E210" s="165"/>
    </row>
    <row r="211" spans="3:5">
      <c r="C211" s="165"/>
      <c r="D211" s="165"/>
      <c r="E211" s="165"/>
    </row>
    <row r="212" spans="3:5">
      <c r="C212" s="165"/>
      <c r="D212" s="165"/>
      <c r="E212" s="165"/>
    </row>
    <row r="213" spans="3:5">
      <c r="C213" s="165"/>
      <c r="D213" s="165"/>
      <c r="E213" s="165"/>
    </row>
    <row r="214" spans="3:5">
      <c r="C214" s="165"/>
      <c r="D214" s="165"/>
      <c r="E214" s="165"/>
    </row>
    <row r="215" spans="3:5">
      <c r="C215" s="165"/>
      <c r="D215" s="165"/>
      <c r="E215" s="165"/>
    </row>
    <row r="216" spans="3:5">
      <c r="C216" s="165"/>
      <c r="D216" s="165"/>
      <c r="E216" s="165"/>
    </row>
    <row r="217" spans="3:5">
      <c r="C217" s="165"/>
      <c r="D217" s="165"/>
      <c r="E217" s="165"/>
    </row>
    <row r="218" spans="3:5">
      <c r="C218" s="165"/>
      <c r="D218" s="165"/>
      <c r="E218" s="165"/>
    </row>
    <row r="219" spans="3:5">
      <c r="C219" s="165"/>
      <c r="D219" s="165"/>
      <c r="E219" s="165"/>
    </row>
    <row r="220" spans="3:5">
      <c r="C220" s="165"/>
      <c r="D220" s="165"/>
      <c r="E220" s="165"/>
    </row>
    <row r="221" spans="3:5">
      <c r="C221" s="165"/>
      <c r="D221" s="165"/>
      <c r="E221" s="165"/>
    </row>
    <row r="222" spans="3:5">
      <c r="C222" s="165"/>
      <c r="D222" s="165"/>
      <c r="E222" s="165"/>
    </row>
    <row r="223" spans="3:5">
      <c r="C223" s="165"/>
      <c r="D223" s="165"/>
      <c r="E223" s="165"/>
    </row>
    <row r="224" spans="3:5">
      <c r="C224" s="165"/>
      <c r="D224" s="165"/>
      <c r="E224" s="165"/>
    </row>
  </sheetData>
  <mergeCells count="4">
    <mergeCell ref="B3:H3"/>
    <mergeCell ref="B5:H5"/>
    <mergeCell ref="B6:H6"/>
    <mergeCell ref="B7:H7"/>
  </mergeCells>
  <printOptions horizontalCentered="1" verticalCentered="1"/>
  <pageMargins left="0.21" right="0.1" top="0.25" bottom="0.25" header="0.17" footer="0.31"/>
  <pageSetup scale="88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BX80"/>
  <sheetViews>
    <sheetView topLeftCell="AZ39" workbookViewId="0">
      <selection activeCell="C2" sqref="C2:L76"/>
    </sheetView>
  </sheetViews>
  <sheetFormatPr defaultRowHeight="15"/>
  <cols>
    <col min="1" max="1" width="5.1640625" style="48" customWidth="1"/>
    <col min="2" max="2" width="13.5" style="48" bestFit="1" customWidth="1"/>
    <col min="3" max="16" width="12" style="48" bestFit="1" customWidth="1"/>
    <col min="17" max="28" width="10.83203125" style="48" bestFit="1" customWidth="1"/>
    <col min="29" max="29" width="9.5" style="48" bestFit="1" customWidth="1"/>
    <col min="30" max="30" width="10.83203125" style="48" bestFit="1" customWidth="1"/>
    <col min="31" max="41" width="9" style="48" bestFit="1" customWidth="1"/>
    <col min="42" max="44" width="9.5" style="48" bestFit="1" customWidth="1"/>
    <col min="45" max="48" width="12" style="48" bestFit="1" customWidth="1"/>
    <col min="49" max="49" width="10.83203125" style="48" bestFit="1" customWidth="1"/>
    <col min="50" max="62" width="13.33203125" style="48" bestFit="1" customWidth="1"/>
    <col min="63" max="67" width="12" style="48" bestFit="1" customWidth="1"/>
    <col min="68" max="75" width="10.83203125" style="48" bestFit="1" customWidth="1"/>
    <col min="76" max="76" width="15.1640625" style="48" bestFit="1" customWidth="1"/>
    <col min="77" max="16384" width="9.33203125" style="48"/>
  </cols>
  <sheetData>
    <row r="1" spans="1:76" ht="15.75">
      <c r="A1" s="114" t="s">
        <v>315</v>
      </c>
    </row>
    <row r="4" spans="1:76">
      <c r="A4" s="88" t="s">
        <v>188</v>
      </c>
      <c r="B4" s="85" t="s">
        <v>19</v>
      </c>
      <c r="C4" s="89" t="s">
        <v>103</v>
      </c>
      <c r="D4" s="89" t="s">
        <v>104</v>
      </c>
      <c r="E4" s="89" t="s">
        <v>105</v>
      </c>
      <c r="F4" s="89" t="s">
        <v>106</v>
      </c>
      <c r="G4" s="89" t="s">
        <v>107</v>
      </c>
      <c r="H4" s="89" t="s">
        <v>108</v>
      </c>
      <c r="I4" s="89" t="s">
        <v>109</v>
      </c>
      <c r="J4" s="89" t="s">
        <v>110</v>
      </c>
      <c r="K4" s="89" t="s">
        <v>111</v>
      </c>
      <c r="L4" s="89" t="s">
        <v>112</v>
      </c>
      <c r="M4" s="89" t="s">
        <v>113</v>
      </c>
      <c r="N4" s="89" t="s">
        <v>114</v>
      </c>
      <c r="O4" s="89" t="s">
        <v>115</v>
      </c>
      <c r="P4" s="89" t="s">
        <v>116</v>
      </c>
      <c r="Q4" s="89" t="s">
        <v>117</v>
      </c>
      <c r="R4" s="89" t="s">
        <v>118</v>
      </c>
      <c r="S4" s="89" t="s">
        <v>119</v>
      </c>
      <c r="T4" s="89" t="s">
        <v>120</v>
      </c>
      <c r="U4" s="89" t="s">
        <v>121</v>
      </c>
      <c r="V4" s="89" t="s">
        <v>122</v>
      </c>
      <c r="W4" s="89" t="s">
        <v>123</v>
      </c>
      <c r="X4" s="89" t="s">
        <v>124</v>
      </c>
      <c r="Y4" s="89" t="s">
        <v>125</v>
      </c>
      <c r="Z4" s="89" t="s">
        <v>126</v>
      </c>
      <c r="AA4" s="89" t="s">
        <v>127</v>
      </c>
      <c r="AB4" s="89" t="s">
        <v>128</v>
      </c>
      <c r="AC4" s="89" t="s">
        <v>129</v>
      </c>
      <c r="AD4" s="89" t="s">
        <v>130</v>
      </c>
      <c r="AE4" s="89" t="s">
        <v>131</v>
      </c>
      <c r="AF4" s="89" t="s">
        <v>132</v>
      </c>
      <c r="AG4" s="89" t="s">
        <v>133</v>
      </c>
      <c r="AH4" s="89" t="s">
        <v>134</v>
      </c>
      <c r="AI4" s="89" t="s">
        <v>135</v>
      </c>
      <c r="AJ4" s="89" t="s">
        <v>136</v>
      </c>
      <c r="AK4" s="89" t="s">
        <v>137</v>
      </c>
      <c r="AL4" s="89" t="s">
        <v>138</v>
      </c>
      <c r="AM4" s="89" t="s">
        <v>139</v>
      </c>
      <c r="AN4" s="89" t="s">
        <v>140</v>
      </c>
      <c r="AO4" s="89" t="s">
        <v>141</v>
      </c>
      <c r="AP4" s="89" t="s">
        <v>142</v>
      </c>
      <c r="AQ4" s="89" t="s">
        <v>143</v>
      </c>
      <c r="AR4" s="89" t="s">
        <v>144</v>
      </c>
      <c r="AS4" s="89" t="s">
        <v>145</v>
      </c>
      <c r="AT4" s="89" t="s">
        <v>146</v>
      </c>
      <c r="AU4" s="89" t="s">
        <v>147</v>
      </c>
      <c r="AV4" s="89" t="s">
        <v>148</v>
      </c>
      <c r="AW4" s="89" t="s">
        <v>149</v>
      </c>
      <c r="AX4" s="89" t="s">
        <v>150</v>
      </c>
      <c r="AY4" s="89" t="s">
        <v>151</v>
      </c>
      <c r="AZ4" s="89" t="s">
        <v>152</v>
      </c>
      <c r="BA4" s="89" t="s">
        <v>153</v>
      </c>
      <c r="BB4" s="89" t="s">
        <v>154</v>
      </c>
      <c r="BC4" s="89" t="s">
        <v>155</v>
      </c>
      <c r="BD4" s="89" t="s">
        <v>156</v>
      </c>
      <c r="BE4" s="89" t="s">
        <v>157</v>
      </c>
      <c r="BF4" s="89" t="s">
        <v>158</v>
      </c>
      <c r="BG4" s="89" t="s">
        <v>159</v>
      </c>
      <c r="BH4" s="89" t="s">
        <v>160</v>
      </c>
      <c r="BI4" s="89" t="s">
        <v>161</v>
      </c>
      <c r="BJ4" s="89" t="s">
        <v>162</v>
      </c>
      <c r="BK4" s="89" t="s">
        <v>163</v>
      </c>
      <c r="BL4" s="89" t="s">
        <v>164</v>
      </c>
      <c r="BM4" s="89" t="s">
        <v>165</v>
      </c>
      <c r="BN4" s="89" t="s">
        <v>166</v>
      </c>
      <c r="BO4" s="89" t="s">
        <v>167</v>
      </c>
      <c r="BP4" s="89" t="s">
        <v>168</v>
      </c>
      <c r="BQ4" s="89" t="s">
        <v>169</v>
      </c>
      <c r="BR4" s="89" t="s">
        <v>170</v>
      </c>
      <c r="BS4" s="89" t="s">
        <v>171</v>
      </c>
      <c r="BT4" s="89" t="s">
        <v>172</v>
      </c>
      <c r="BU4" s="89" t="s">
        <v>173</v>
      </c>
      <c r="BV4" s="89" t="s">
        <v>174</v>
      </c>
      <c r="BW4" s="89" t="s">
        <v>175</v>
      </c>
      <c r="BX4" s="90" t="s">
        <v>7</v>
      </c>
    </row>
    <row r="5" spans="1:76">
      <c r="A5" s="91">
        <v>1</v>
      </c>
      <c r="B5" s="51" t="s">
        <v>20</v>
      </c>
      <c r="C5" s="54">
        <v>103.6</v>
      </c>
      <c r="D5" s="54">
        <v>181.48</v>
      </c>
      <c r="E5" s="54">
        <v>438.68</v>
      </c>
      <c r="F5" s="54">
        <v>585.58000000000004</v>
      </c>
      <c r="G5" s="54">
        <v>721.77</v>
      </c>
      <c r="H5" s="54">
        <v>744.83</v>
      </c>
      <c r="I5" s="54">
        <v>795.39</v>
      </c>
      <c r="J5" s="54">
        <v>791.74</v>
      </c>
      <c r="K5" s="54">
        <v>770.3</v>
      </c>
      <c r="L5" s="54">
        <v>705.12</v>
      </c>
      <c r="M5" s="54">
        <v>595.62</v>
      </c>
      <c r="N5" s="54">
        <v>341.74</v>
      </c>
      <c r="O5" s="54">
        <v>318.2</v>
      </c>
      <c r="P5" s="54">
        <v>247.75</v>
      </c>
      <c r="Q5" s="54">
        <v>5.1100000000000003</v>
      </c>
      <c r="R5" s="54">
        <v>1.04</v>
      </c>
      <c r="S5" s="54">
        <v>9.8699999999999992</v>
      </c>
      <c r="T5" s="54">
        <v>7.85</v>
      </c>
      <c r="U5" s="54">
        <v>5.97</v>
      </c>
      <c r="V5" s="54">
        <v>7.3</v>
      </c>
      <c r="W5" s="54">
        <v>5.12</v>
      </c>
      <c r="X5" s="54">
        <v>8.94</v>
      </c>
      <c r="Y5" s="54">
        <v>3.11</v>
      </c>
      <c r="Z5" s="54">
        <v>10.98</v>
      </c>
      <c r="AA5" s="54">
        <v>3.43</v>
      </c>
      <c r="AB5" s="54">
        <v>2.64</v>
      </c>
      <c r="AC5" s="54">
        <v>8.86</v>
      </c>
      <c r="AD5" s="54">
        <v>22.7</v>
      </c>
      <c r="AE5" s="54">
        <v>1.27</v>
      </c>
      <c r="AF5" s="54">
        <v>0.31</v>
      </c>
      <c r="AG5" s="54">
        <v>2.59</v>
      </c>
      <c r="AH5" s="54">
        <v>3.53</v>
      </c>
      <c r="AI5" s="54">
        <v>0.44</v>
      </c>
      <c r="AJ5" s="54">
        <v>0.44</v>
      </c>
      <c r="AK5" s="54">
        <v>1.53</v>
      </c>
      <c r="AL5" s="54">
        <v>2.44</v>
      </c>
      <c r="AM5" s="54">
        <v>1.53</v>
      </c>
      <c r="AN5" s="54">
        <v>1.18</v>
      </c>
      <c r="AO5" s="54">
        <v>0</v>
      </c>
      <c r="AP5" s="54">
        <v>0</v>
      </c>
      <c r="AQ5" s="54">
        <v>0.53</v>
      </c>
      <c r="AR5" s="54">
        <v>4.12</v>
      </c>
      <c r="AS5" s="54">
        <v>138.38</v>
      </c>
      <c r="AT5" s="54">
        <v>137.33000000000001</v>
      </c>
      <c r="AU5" s="54">
        <v>104.34</v>
      </c>
      <c r="AV5" s="54">
        <v>112.61</v>
      </c>
      <c r="AW5" s="54">
        <v>50.01</v>
      </c>
      <c r="AX5" s="54">
        <v>2029.29</v>
      </c>
      <c r="AY5" s="54">
        <v>1744.41</v>
      </c>
      <c r="AZ5" s="54">
        <v>1427.68</v>
      </c>
      <c r="BA5" s="54">
        <v>1437.23</v>
      </c>
      <c r="BB5" s="54">
        <v>1363.39</v>
      </c>
      <c r="BC5" s="54">
        <v>1276.06</v>
      </c>
      <c r="BD5" s="54">
        <v>1308.1199999999999</v>
      </c>
      <c r="BE5" s="54">
        <v>1333.04</v>
      </c>
      <c r="BF5" s="54">
        <v>1237.6199999999999</v>
      </c>
      <c r="BG5" s="54">
        <v>1647.47</v>
      </c>
      <c r="BH5" s="54">
        <v>1393.79</v>
      </c>
      <c r="BI5" s="54">
        <v>1397.32</v>
      </c>
      <c r="BJ5" s="54">
        <v>1210.28</v>
      </c>
      <c r="BK5" s="54">
        <v>45.66</v>
      </c>
      <c r="BL5" s="54">
        <v>44.98</v>
      </c>
      <c r="BM5" s="54">
        <v>30.28</v>
      </c>
      <c r="BN5" s="54">
        <v>27.59</v>
      </c>
      <c r="BO5" s="54">
        <v>28.77</v>
      </c>
      <c r="BP5" s="54">
        <v>20.52</v>
      </c>
      <c r="BQ5" s="54">
        <v>20.010000000000002</v>
      </c>
      <c r="BR5" s="54">
        <v>18.399999999999999</v>
      </c>
      <c r="BS5" s="54">
        <v>17.809999999999999</v>
      </c>
      <c r="BT5" s="54">
        <v>13.1</v>
      </c>
      <c r="BU5" s="54">
        <v>11.58</v>
      </c>
      <c r="BV5" s="54">
        <v>13.45</v>
      </c>
      <c r="BW5" s="54">
        <v>13.08</v>
      </c>
      <c r="BX5" s="87">
        <f>SUM(C5:BW5)</f>
        <v>27118.23</v>
      </c>
    </row>
    <row r="6" spans="1:76">
      <c r="A6" s="91">
        <v>2</v>
      </c>
      <c r="B6" s="51" t="s">
        <v>21</v>
      </c>
      <c r="C6" s="54">
        <v>23.63</v>
      </c>
      <c r="D6" s="54">
        <v>54.26</v>
      </c>
      <c r="E6" s="54">
        <v>60.27</v>
      </c>
      <c r="F6" s="54">
        <v>47.49</v>
      </c>
      <c r="G6" s="54">
        <v>49.39</v>
      </c>
      <c r="H6" s="54">
        <v>48.96</v>
      </c>
      <c r="I6" s="54">
        <v>50.13</v>
      </c>
      <c r="J6" s="54">
        <v>45.82</v>
      </c>
      <c r="K6" s="54">
        <v>40.54</v>
      </c>
      <c r="L6" s="54">
        <v>29.88</v>
      </c>
      <c r="M6" s="54">
        <v>58.29</v>
      </c>
      <c r="N6" s="54">
        <v>44.18</v>
      </c>
      <c r="O6" s="54">
        <v>27.33</v>
      </c>
      <c r="P6" s="54">
        <v>34.26</v>
      </c>
      <c r="Q6" s="54">
        <v>2.02</v>
      </c>
      <c r="R6" s="54">
        <v>1.88</v>
      </c>
      <c r="S6" s="54">
        <v>1.96</v>
      </c>
      <c r="T6" s="54">
        <v>3.67</v>
      </c>
      <c r="U6" s="54">
        <v>0.92</v>
      </c>
      <c r="V6" s="54">
        <v>2.0299999999999998</v>
      </c>
      <c r="W6" s="54">
        <v>0</v>
      </c>
      <c r="X6" s="54">
        <v>0</v>
      </c>
      <c r="Y6" s="54">
        <v>2.15</v>
      </c>
      <c r="Z6" s="54">
        <v>0.11</v>
      </c>
      <c r="AA6" s="54">
        <v>0</v>
      </c>
      <c r="AB6" s="54">
        <v>0</v>
      </c>
      <c r="AC6" s="54">
        <v>0</v>
      </c>
      <c r="AD6" s="54">
        <v>0.88</v>
      </c>
      <c r="AE6" s="54">
        <v>0</v>
      </c>
      <c r="AF6" s="54">
        <v>0</v>
      </c>
      <c r="AG6" s="54">
        <v>0</v>
      </c>
      <c r="AH6" s="54">
        <v>0.94</v>
      </c>
      <c r="AI6" s="54">
        <v>0</v>
      </c>
      <c r="AJ6" s="54">
        <v>0</v>
      </c>
      <c r="AK6" s="54">
        <v>0</v>
      </c>
      <c r="AL6" s="54">
        <v>0.17</v>
      </c>
      <c r="AM6" s="54">
        <v>0</v>
      </c>
      <c r="AN6" s="54">
        <v>0.11</v>
      </c>
      <c r="AO6" s="54">
        <v>0</v>
      </c>
      <c r="AP6" s="54">
        <v>0.32</v>
      </c>
      <c r="AQ6" s="54">
        <v>0.15</v>
      </c>
      <c r="AR6" s="54">
        <v>0</v>
      </c>
      <c r="AS6" s="54">
        <v>77</v>
      </c>
      <c r="AT6" s="54">
        <v>62.38</v>
      </c>
      <c r="AU6" s="54">
        <v>43.33</v>
      </c>
      <c r="AV6" s="54">
        <v>70.81</v>
      </c>
      <c r="AW6" s="54">
        <v>0.62</v>
      </c>
      <c r="AX6" s="54">
        <v>399.41</v>
      </c>
      <c r="AY6" s="54">
        <v>393.04</v>
      </c>
      <c r="AZ6" s="54">
        <v>365.74</v>
      </c>
      <c r="BA6" s="54">
        <v>371.36</v>
      </c>
      <c r="BB6" s="54">
        <v>369.99</v>
      </c>
      <c r="BC6" s="54">
        <v>347.62</v>
      </c>
      <c r="BD6" s="54">
        <v>356.67</v>
      </c>
      <c r="BE6" s="54">
        <v>359.11</v>
      </c>
      <c r="BF6" s="54">
        <v>238.73</v>
      </c>
      <c r="BG6" s="54">
        <v>282.23</v>
      </c>
      <c r="BH6" s="54">
        <v>257.39999999999998</v>
      </c>
      <c r="BI6" s="54">
        <v>235.26</v>
      </c>
      <c r="BJ6" s="54">
        <v>179.95</v>
      </c>
      <c r="BK6" s="54">
        <v>0</v>
      </c>
      <c r="BL6" s="54">
        <v>0</v>
      </c>
      <c r="BM6" s="54">
        <v>0</v>
      </c>
      <c r="BN6" s="54">
        <v>0</v>
      </c>
      <c r="BO6" s="54">
        <v>3.25</v>
      </c>
      <c r="BP6" s="54">
        <v>0</v>
      </c>
      <c r="BQ6" s="54">
        <v>1.1299999999999999</v>
      </c>
      <c r="BR6" s="54">
        <v>1.1499999999999999</v>
      </c>
      <c r="BS6" s="54">
        <v>0.72</v>
      </c>
      <c r="BT6" s="54">
        <v>0</v>
      </c>
      <c r="BU6" s="54">
        <v>0</v>
      </c>
      <c r="BV6" s="54">
        <v>0</v>
      </c>
      <c r="BW6" s="54">
        <v>0</v>
      </c>
      <c r="BX6" s="87">
        <f t="shared" ref="BX6:BX69" si="0">SUM(C6:BW6)</f>
        <v>5048.6400000000003</v>
      </c>
    </row>
    <row r="7" spans="1:76">
      <c r="A7" s="91">
        <v>3</v>
      </c>
      <c r="B7" s="51" t="s">
        <v>22</v>
      </c>
      <c r="C7" s="54">
        <v>112.9</v>
      </c>
      <c r="D7" s="54">
        <v>234.53</v>
      </c>
      <c r="E7" s="54">
        <v>322.69</v>
      </c>
      <c r="F7" s="54">
        <v>328.98</v>
      </c>
      <c r="G7" s="54">
        <v>376.99</v>
      </c>
      <c r="H7" s="54">
        <v>365.68</v>
      </c>
      <c r="I7" s="54">
        <v>422.4</v>
      </c>
      <c r="J7" s="54">
        <v>383.37</v>
      </c>
      <c r="K7" s="54">
        <v>352.67</v>
      </c>
      <c r="L7" s="54">
        <v>358.72</v>
      </c>
      <c r="M7" s="54">
        <v>270.16000000000003</v>
      </c>
      <c r="N7" s="54">
        <v>216.18</v>
      </c>
      <c r="O7" s="54">
        <v>189.03</v>
      </c>
      <c r="P7" s="54">
        <v>189.06</v>
      </c>
      <c r="Q7" s="54">
        <v>36.159999999999997</v>
      </c>
      <c r="R7" s="54">
        <v>26.84</v>
      </c>
      <c r="S7" s="54">
        <v>27.69</v>
      </c>
      <c r="T7" s="54">
        <v>21.15</v>
      </c>
      <c r="U7" s="54">
        <v>24.07</v>
      </c>
      <c r="V7" s="54">
        <v>28.08</v>
      </c>
      <c r="W7" s="54">
        <v>28.81</v>
      </c>
      <c r="X7" s="54">
        <v>34.299999999999997</v>
      </c>
      <c r="Y7" s="54">
        <v>26.94</v>
      </c>
      <c r="Z7" s="54">
        <v>23.48</v>
      </c>
      <c r="AA7" s="54">
        <v>17.670000000000002</v>
      </c>
      <c r="AB7" s="54">
        <v>16.29</v>
      </c>
      <c r="AC7" s="54">
        <v>18.350000000000001</v>
      </c>
      <c r="AD7" s="54">
        <v>43.01</v>
      </c>
      <c r="AE7" s="54">
        <v>7.36</v>
      </c>
      <c r="AF7" s="54">
        <v>4.7300000000000004</v>
      </c>
      <c r="AG7" s="54">
        <v>3.46</v>
      </c>
      <c r="AH7" s="54">
        <v>6.02</v>
      </c>
      <c r="AI7" s="54">
        <v>7.54</v>
      </c>
      <c r="AJ7" s="54">
        <v>6.35</v>
      </c>
      <c r="AK7" s="54">
        <v>8.58</v>
      </c>
      <c r="AL7" s="54">
        <v>5.5</v>
      </c>
      <c r="AM7" s="54">
        <v>7.36</v>
      </c>
      <c r="AN7" s="54">
        <v>4.43</v>
      </c>
      <c r="AO7" s="54">
        <v>7.25</v>
      </c>
      <c r="AP7" s="54">
        <v>3.35</v>
      </c>
      <c r="AQ7" s="54">
        <v>9.67</v>
      </c>
      <c r="AR7" s="54">
        <v>20.34</v>
      </c>
      <c r="AS7" s="54">
        <v>138.09</v>
      </c>
      <c r="AT7" s="54">
        <v>128.47999999999999</v>
      </c>
      <c r="AU7" s="54">
        <v>155.61000000000001</v>
      </c>
      <c r="AV7" s="54">
        <v>207.58</v>
      </c>
      <c r="AW7" s="54">
        <v>8.93</v>
      </c>
      <c r="AX7" s="54">
        <v>1914.74</v>
      </c>
      <c r="AY7" s="54">
        <v>1750.18</v>
      </c>
      <c r="AZ7" s="54">
        <v>1499.59</v>
      </c>
      <c r="BA7" s="54">
        <v>1549.43</v>
      </c>
      <c r="BB7" s="54">
        <v>1531.77</v>
      </c>
      <c r="BC7" s="54">
        <v>1512.47</v>
      </c>
      <c r="BD7" s="54">
        <v>1568.21</v>
      </c>
      <c r="BE7" s="54">
        <v>1562.58</v>
      </c>
      <c r="BF7" s="54">
        <v>1552.71</v>
      </c>
      <c r="BG7" s="54">
        <v>1480.91</v>
      </c>
      <c r="BH7" s="54">
        <v>1466.03</v>
      </c>
      <c r="BI7" s="54">
        <v>1375.79</v>
      </c>
      <c r="BJ7" s="54">
        <v>1176.99</v>
      </c>
      <c r="BK7" s="54">
        <v>63.05</v>
      </c>
      <c r="BL7" s="54">
        <v>38.1</v>
      </c>
      <c r="BM7" s="54">
        <v>28.77</v>
      </c>
      <c r="BN7" s="54">
        <v>37.450000000000003</v>
      </c>
      <c r="BO7" s="54">
        <v>32.799999999999997</v>
      </c>
      <c r="BP7" s="54">
        <v>23.71</v>
      </c>
      <c r="BQ7" s="54">
        <v>25.36</v>
      </c>
      <c r="BR7" s="54">
        <v>13.97</v>
      </c>
      <c r="BS7" s="54">
        <v>11.45</v>
      </c>
      <c r="BT7" s="54">
        <v>18.95</v>
      </c>
      <c r="BU7" s="54">
        <v>18.59</v>
      </c>
      <c r="BV7" s="54">
        <v>14.77</v>
      </c>
      <c r="BW7" s="54">
        <v>9.2100000000000009</v>
      </c>
      <c r="BX7" s="87">
        <f t="shared" si="0"/>
        <v>25514.410000000003</v>
      </c>
    </row>
    <row r="8" spans="1:76">
      <c r="A8" s="91">
        <v>4</v>
      </c>
      <c r="B8" s="51" t="s">
        <v>23</v>
      </c>
      <c r="C8" s="54">
        <v>16.350000000000001</v>
      </c>
      <c r="D8" s="54">
        <v>48.91</v>
      </c>
      <c r="E8" s="54">
        <v>44.47</v>
      </c>
      <c r="F8" s="54">
        <v>49.27</v>
      </c>
      <c r="G8" s="54">
        <v>67.55</v>
      </c>
      <c r="H8" s="54">
        <v>60.1</v>
      </c>
      <c r="I8" s="54">
        <v>85.25</v>
      </c>
      <c r="J8" s="54">
        <v>70.180000000000007</v>
      </c>
      <c r="K8" s="54">
        <v>71.92</v>
      </c>
      <c r="L8" s="54">
        <v>70.069999999999993</v>
      </c>
      <c r="M8" s="54">
        <v>74.349999999999994</v>
      </c>
      <c r="N8" s="54">
        <v>53.08</v>
      </c>
      <c r="O8" s="54">
        <v>49.67</v>
      </c>
      <c r="P8" s="54">
        <v>43.49</v>
      </c>
      <c r="Q8" s="54">
        <v>0</v>
      </c>
      <c r="R8" s="54">
        <v>3.21</v>
      </c>
      <c r="S8" s="54">
        <v>2.09</v>
      </c>
      <c r="T8" s="54">
        <v>5.62</v>
      </c>
      <c r="U8" s="54">
        <v>0.99</v>
      </c>
      <c r="V8" s="54">
        <v>3.16</v>
      </c>
      <c r="W8" s="54">
        <v>3.08</v>
      </c>
      <c r="X8" s="54">
        <v>1.84</v>
      </c>
      <c r="Y8" s="54">
        <v>2.2200000000000002</v>
      </c>
      <c r="Z8" s="54">
        <v>1.92</v>
      </c>
      <c r="AA8" s="54">
        <v>2.37</v>
      </c>
      <c r="AB8" s="54">
        <v>0.94</v>
      </c>
      <c r="AC8" s="54">
        <v>0</v>
      </c>
      <c r="AD8" s="54">
        <v>1.51</v>
      </c>
      <c r="AE8" s="54">
        <v>0</v>
      </c>
      <c r="AF8" s="54">
        <v>0</v>
      </c>
      <c r="AG8" s="54">
        <v>0</v>
      </c>
      <c r="AH8" s="54">
        <v>0.26</v>
      </c>
      <c r="AI8" s="54">
        <v>0.21</v>
      </c>
      <c r="AJ8" s="54">
        <v>0</v>
      </c>
      <c r="AK8" s="54">
        <v>0</v>
      </c>
      <c r="AL8" s="54">
        <v>0</v>
      </c>
      <c r="AM8" s="54">
        <v>0.18</v>
      </c>
      <c r="AN8" s="54">
        <v>0.16</v>
      </c>
      <c r="AO8" s="54">
        <v>0.2</v>
      </c>
      <c r="AP8" s="54">
        <v>0.31</v>
      </c>
      <c r="AQ8" s="54">
        <v>0.17</v>
      </c>
      <c r="AR8" s="54">
        <v>0.32</v>
      </c>
      <c r="AS8" s="54">
        <v>27.91</v>
      </c>
      <c r="AT8" s="54">
        <v>23.79</v>
      </c>
      <c r="AU8" s="54">
        <v>26.54</v>
      </c>
      <c r="AV8" s="54">
        <v>33.880000000000003</v>
      </c>
      <c r="AW8" s="54">
        <v>0</v>
      </c>
      <c r="AX8" s="54">
        <v>234.57</v>
      </c>
      <c r="AY8" s="54">
        <v>204.84</v>
      </c>
      <c r="AZ8" s="54">
        <v>184.08</v>
      </c>
      <c r="BA8" s="54">
        <v>197.11</v>
      </c>
      <c r="BB8" s="54">
        <v>195.92</v>
      </c>
      <c r="BC8" s="54">
        <v>151.94</v>
      </c>
      <c r="BD8" s="54">
        <v>157.59</v>
      </c>
      <c r="BE8" s="54">
        <v>170.65</v>
      </c>
      <c r="BF8" s="54">
        <v>146.16</v>
      </c>
      <c r="BG8" s="54">
        <v>167.07</v>
      </c>
      <c r="BH8" s="54">
        <v>142.68</v>
      </c>
      <c r="BI8" s="54">
        <v>125.87</v>
      </c>
      <c r="BJ8" s="54">
        <v>87.54</v>
      </c>
      <c r="BK8" s="54">
        <v>0</v>
      </c>
      <c r="BL8" s="54">
        <v>0.94</v>
      </c>
      <c r="BM8" s="54">
        <v>0</v>
      </c>
      <c r="BN8" s="54">
        <v>0.81</v>
      </c>
      <c r="BO8" s="54">
        <v>0</v>
      </c>
      <c r="BP8" s="54">
        <v>0</v>
      </c>
      <c r="BQ8" s="54">
        <v>0</v>
      </c>
      <c r="BR8" s="54">
        <v>0</v>
      </c>
      <c r="BS8" s="54">
        <v>0</v>
      </c>
      <c r="BT8" s="54">
        <v>0</v>
      </c>
      <c r="BU8" s="54">
        <v>0</v>
      </c>
      <c r="BV8" s="54">
        <v>0</v>
      </c>
      <c r="BW8" s="54">
        <v>0</v>
      </c>
      <c r="BX8" s="87">
        <f t="shared" si="0"/>
        <v>3115.31</v>
      </c>
    </row>
    <row r="9" spans="1:76">
      <c r="A9" s="91">
        <v>5</v>
      </c>
      <c r="B9" s="51" t="s">
        <v>24</v>
      </c>
      <c r="C9" s="54">
        <v>390.5</v>
      </c>
      <c r="D9" s="54">
        <v>878.83</v>
      </c>
      <c r="E9" s="54">
        <v>979.87</v>
      </c>
      <c r="F9" s="54">
        <v>1167.1099999999999</v>
      </c>
      <c r="G9" s="54">
        <v>1325.92</v>
      </c>
      <c r="H9" s="54">
        <v>1452.14</v>
      </c>
      <c r="I9" s="54">
        <v>1362.21</v>
      </c>
      <c r="J9" s="54">
        <v>1445.49</v>
      </c>
      <c r="K9" s="54">
        <v>1516.85</v>
      </c>
      <c r="L9" s="54">
        <v>1220.78</v>
      </c>
      <c r="M9" s="54">
        <v>1377.5</v>
      </c>
      <c r="N9" s="54">
        <v>1201.9100000000001</v>
      </c>
      <c r="O9" s="54">
        <v>957.6</v>
      </c>
      <c r="P9" s="54">
        <v>857.46</v>
      </c>
      <c r="Q9" s="54">
        <v>27.69</v>
      </c>
      <c r="R9" s="54">
        <v>37.93</v>
      </c>
      <c r="S9" s="54">
        <v>39.47</v>
      </c>
      <c r="T9" s="54">
        <v>29.96</v>
      </c>
      <c r="U9" s="54">
        <v>45.11</v>
      </c>
      <c r="V9" s="54">
        <v>49.54</v>
      </c>
      <c r="W9" s="54">
        <v>44.06</v>
      </c>
      <c r="X9" s="54">
        <v>55.6</v>
      </c>
      <c r="Y9" s="54">
        <v>72.73</v>
      </c>
      <c r="Z9" s="54">
        <v>60.95</v>
      </c>
      <c r="AA9" s="54">
        <v>65.14</v>
      </c>
      <c r="AB9" s="54">
        <v>57.77</v>
      </c>
      <c r="AC9" s="54">
        <v>48.34</v>
      </c>
      <c r="AD9" s="54">
        <v>68.650000000000006</v>
      </c>
      <c r="AE9" s="54">
        <v>17.72</v>
      </c>
      <c r="AF9" s="54">
        <v>6.23</v>
      </c>
      <c r="AG9" s="54">
        <v>7.67</v>
      </c>
      <c r="AH9" s="54">
        <v>9.65</v>
      </c>
      <c r="AI9" s="54">
        <v>9.9</v>
      </c>
      <c r="AJ9" s="54">
        <v>9.39</v>
      </c>
      <c r="AK9" s="54">
        <v>4.78</v>
      </c>
      <c r="AL9" s="54">
        <v>9.01</v>
      </c>
      <c r="AM9" s="54">
        <v>5.67</v>
      </c>
      <c r="AN9" s="54">
        <v>8.6300000000000008</v>
      </c>
      <c r="AO9" s="54">
        <v>9.61</v>
      </c>
      <c r="AP9" s="54">
        <v>9.0299999999999994</v>
      </c>
      <c r="AQ9" s="54">
        <v>6.58</v>
      </c>
      <c r="AR9" s="54">
        <v>19.53</v>
      </c>
      <c r="AS9" s="54">
        <v>346.55</v>
      </c>
      <c r="AT9" s="54">
        <v>496.04</v>
      </c>
      <c r="AU9" s="54">
        <v>418.28</v>
      </c>
      <c r="AV9" s="54">
        <v>533.91999999999996</v>
      </c>
      <c r="AW9" s="54">
        <v>59.03</v>
      </c>
      <c r="AX9" s="54">
        <v>4383.07</v>
      </c>
      <c r="AY9" s="54">
        <v>4064.44</v>
      </c>
      <c r="AZ9" s="54">
        <v>3713.51</v>
      </c>
      <c r="BA9" s="54">
        <v>3732.03</v>
      </c>
      <c r="BB9" s="54">
        <v>3817.54</v>
      </c>
      <c r="BC9" s="54">
        <v>3822.23</v>
      </c>
      <c r="BD9" s="54">
        <v>3812.57</v>
      </c>
      <c r="BE9" s="54">
        <v>4462.42</v>
      </c>
      <c r="BF9" s="54">
        <v>3897.42</v>
      </c>
      <c r="BG9" s="54">
        <v>4538.7700000000004</v>
      </c>
      <c r="BH9" s="54">
        <v>4126.7700000000004</v>
      </c>
      <c r="BI9" s="54">
        <v>3573.31</v>
      </c>
      <c r="BJ9" s="54">
        <v>2840.78</v>
      </c>
      <c r="BK9" s="54">
        <v>244.99</v>
      </c>
      <c r="BL9" s="54">
        <v>164.35</v>
      </c>
      <c r="BM9" s="54">
        <v>165.98</v>
      </c>
      <c r="BN9" s="54">
        <v>114.04</v>
      </c>
      <c r="BO9" s="54">
        <v>75.61</v>
      </c>
      <c r="BP9" s="54">
        <v>55.21</v>
      </c>
      <c r="BQ9" s="54">
        <v>56.88</v>
      </c>
      <c r="BR9" s="54">
        <v>63.63</v>
      </c>
      <c r="BS9" s="54">
        <v>48.52</v>
      </c>
      <c r="BT9" s="54">
        <v>65.84</v>
      </c>
      <c r="BU9" s="54">
        <v>46.68</v>
      </c>
      <c r="BV9" s="54">
        <v>34.81</v>
      </c>
      <c r="BW9" s="54">
        <v>22.42</v>
      </c>
      <c r="BX9" s="87">
        <f t="shared" si="0"/>
        <v>70768.150000000009</v>
      </c>
    </row>
    <row r="10" spans="1:76">
      <c r="A10" s="91">
        <v>6</v>
      </c>
      <c r="B10" s="51" t="s">
        <v>25</v>
      </c>
      <c r="C10" s="54">
        <v>1798.14</v>
      </c>
      <c r="D10" s="54">
        <v>1629.4</v>
      </c>
      <c r="E10" s="54">
        <v>2030.79</v>
      </c>
      <c r="F10" s="54">
        <v>2543.77</v>
      </c>
      <c r="G10" s="54">
        <v>3715.7</v>
      </c>
      <c r="H10" s="54">
        <v>3694.49</v>
      </c>
      <c r="I10" s="54">
        <v>3809.08</v>
      </c>
      <c r="J10" s="54">
        <v>3921.76</v>
      </c>
      <c r="K10" s="54">
        <v>3645.94</v>
      </c>
      <c r="L10" s="54">
        <v>3310.11</v>
      </c>
      <c r="M10" s="54">
        <v>3453.28</v>
      </c>
      <c r="N10" s="54">
        <v>2539.4499999999998</v>
      </c>
      <c r="O10" s="54">
        <v>2276.19</v>
      </c>
      <c r="P10" s="54">
        <v>2286.6799999999998</v>
      </c>
      <c r="Q10" s="54">
        <v>374.93</v>
      </c>
      <c r="R10" s="54">
        <v>196.79</v>
      </c>
      <c r="S10" s="54">
        <v>167.4</v>
      </c>
      <c r="T10" s="54">
        <v>139.5</v>
      </c>
      <c r="U10" s="54">
        <v>160.38</v>
      </c>
      <c r="V10" s="54">
        <v>96.12</v>
      </c>
      <c r="W10" s="54">
        <v>88.7</v>
      </c>
      <c r="X10" s="54">
        <v>91.29</v>
      </c>
      <c r="Y10" s="54">
        <v>87.37</v>
      </c>
      <c r="Z10" s="54">
        <v>101.86</v>
      </c>
      <c r="AA10" s="54">
        <v>77.819999999999993</v>
      </c>
      <c r="AB10" s="54">
        <v>68.569999999999993</v>
      </c>
      <c r="AC10" s="54">
        <v>63.73</v>
      </c>
      <c r="AD10" s="54">
        <v>184.27</v>
      </c>
      <c r="AE10" s="54">
        <v>17.920000000000002</v>
      </c>
      <c r="AF10" s="54">
        <v>24.23</v>
      </c>
      <c r="AG10" s="54">
        <v>35.409999999999997</v>
      </c>
      <c r="AH10" s="54">
        <v>36.82</v>
      </c>
      <c r="AI10" s="54">
        <v>49.16</v>
      </c>
      <c r="AJ10" s="54">
        <v>60.31</v>
      </c>
      <c r="AK10" s="54">
        <v>60.01</v>
      </c>
      <c r="AL10" s="54">
        <v>78.319999999999993</v>
      </c>
      <c r="AM10" s="54">
        <v>77.13</v>
      </c>
      <c r="AN10" s="54">
        <v>109.2</v>
      </c>
      <c r="AO10" s="54">
        <v>111.87</v>
      </c>
      <c r="AP10" s="54">
        <v>90.54</v>
      </c>
      <c r="AQ10" s="54">
        <v>97.18</v>
      </c>
      <c r="AR10" s="54">
        <v>215.35</v>
      </c>
      <c r="AS10" s="54">
        <v>1639.28</v>
      </c>
      <c r="AT10" s="54">
        <v>1324.12</v>
      </c>
      <c r="AU10" s="54">
        <v>1681.09</v>
      </c>
      <c r="AV10" s="54">
        <v>2149.7199999999998</v>
      </c>
      <c r="AW10" s="54">
        <v>226</v>
      </c>
      <c r="AX10" s="54">
        <v>13070.4</v>
      </c>
      <c r="AY10" s="54">
        <v>13594.33</v>
      </c>
      <c r="AZ10" s="54">
        <v>13340.55</v>
      </c>
      <c r="BA10" s="54">
        <v>14584.23</v>
      </c>
      <c r="BB10" s="54">
        <v>13768.79</v>
      </c>
      <c r="BC10" s="54">
        <v>14407.72</v>
      </c>
      <c r="BD10" s="54">
        <v>14983.95</v>
      </c>
      <c r="BE10" s="54">
        <v>14990.9</v>
      </c>
      <c r="BF10" s="54">
        <v>15722.13</v>
      </c>
      <c r="BG10" s="54">
        <v>16547.669999999998</v>
      </c>
      <c r="BH10" s="54">
        <v>13823.43</v>
      </c>
      <c r="BI10" s="54">
        <v>13375.57</v>
      </c>
      <c r="BJ10" s="54">
        <v>12346.59</v>
      </c>
      <c r="BK10" s="54">
        <v>3589.13</v>
      </c>
      <c r="BL10" s="54">
        <v>3071.02</v>
      </c>
      <c r="BM10" s="54">
        <v>2193.52</v>
      </c>
      <c r="BN10" s="54">
        <v>1413.11</v>
      </c>
      <c r="BO10" s="54">
        <v>1216.02</v>
      </c>
      <c r="BP10" s="54">
        <v>920.34</v>
      </c>
      <c r="BQ10" s="54">
        <v>841.05</v>
      </c>
      <c r="BR10" s="54">
        <v>797.87</v>
      </c>
      <c r="BS10" s="54">
        <v>914.04</v>
      </c>
      <c r="BT10" s="54">
        <v>967.84</v>
      </c>
      <c r="BU10" s="54">
        <v>1064.4100000000001</v>
      </c>
      <c r="BV10" s="54">
        <v>978.75</v>
      </c>
      <c r="BW10" s="54">
        <v>745.99</v>
      </c>
      <c r="BX10" s="87">
        <f t="shared" si="0"/>
        <v>253906.51999999996</v>
      </c>
    </row>
    <row r="11" spans="1:76">
      <c r="A11" s="91">
        <v>7</v>
      </c>
      <c r="B11" s="51" t="s">
        <v>26</v>
      </c>
      <c r="C11" s="54">
        <v>70.290000000000006</v>
      </c>
      <c r="D11" s="54">
        <v>35.270000000000003</v>
      </c>
      <c r="E11" s="54">
        <v>31.04</v>
      </c>
      <c r="F11" s="54">
        <v>28.97</v>
      </c>
      <c r="G11" s="54">
        <v>38.42</v>
      </c>
      <c r="H11" s="54">
        <v>38.81</v>
      </c>
      <c r="I11" s="54">
        <v>38.9</v>
      </c>
      <c r="J11" s="54">
        <v>44.2</v>
      </c>
      <c r="K11" s="54">
        <v>45.15</v>
      </c>
      <c r="L11" s="54">
        <v>44.12</v>
      </c>
      <c r="M11" s="54">
        <v>34.46</v>
      </c>
      <c r="N11" s="54">
        <v>30.39</v>
      </c>
      <c r="O11" s="54">
        <v>28.23</v>
      </c>
      <c r="P11" s="54">
        <v>35.369999999999997</v>
      </c>
      <c r="Q11" s="54">
        <v>5.03</v>
      </c>
      <c r="R11" s="54">
        <v>2.2999999999999998</v>
      </c>
      <c r="S11" s="54">
        <v>0.89</v>
      </c>
      <c r="T11" s="54">
        <v>1.05</v>
      </c>
      <c r="U11" s="54">
        <v>3.73</v>
      </c>
      <c r="V11" s="54">
        <v>0.92</v>
      </c>
      <c r="W11" s="54">
        <v>1.02</v>
      </c>
      <c r="X11" s="54">
        <v>1.86</v>
      </c>
      <c r="Y11" s="54">
        <v>1.86</v>
      </c>
      <c r="Z11" s="54">
        <v>2.19</v>
      </c>
      <c r="AA11" s="54">
        <v>0</v>
      </c>
      <c r="AB11" s="54">
        <v>4.3499999999999996</v>
      </c>
      <c r="AC11" s="54">
        <v>0.76</v>
      </c>
      <c r="AD11" s="54">
        <v>2.25</v>
      </c>
      <c r="AE11" s="54">
        <v>0.98</v>
      </c>
      <c r="AF11" s="54">
        <v>0</v>
      </c>
      <c r="AG11" s="54">
        <v>0</v>
      </c>
      <c r="AH11" s="54">
        <v>0</v>
      </c>
      <c r="AI11" s="54">
        <v>0.09</v>
      </c>
      <c r="AJ11" s="54">
        <v>0</v>
      </c>
      <c r="AK11" s="54">
        <v>0.12</v>
      </c>
      <c r="AL11" s="54">
        <v>0</v>
      </c>
      <c r="AM11" s="54">
        <v>0</v>
      </c>
      <c r="AN11" s="54">
        <v>0</v>
      </c>
      <c r="AO11" s="54">
        <v>0</v>
      </c>
      <c r="AP11" s="54">
        <v>1.07</v>
      </c>
      <c r="AQ11" s="54">
        <v>0.12</v>
      </c>
      <c r="AR11" s="54">
        <v>1.3</v>
      </c>
      <c r="AS11" s="54">
        <v>22.55</v>
      </c>
      <c r="AT11" s="54">
        <v>16.86</v>
      </c>
      <c r="AU11" s="54">
        <v>12.07</v>
      </c>
      <c r="AV11" s="54">
        <v>31.3</v>
      </c>
      <c r="AW11" s="54">
        <v>2.0499999999999998</v>
      </c>
      <c r="AX11" s="54">
        <v>149.44999999999999</v>
      </c>
      <c r="AY11" s="54">
        <v>133.34</v>
      </c>
      <c r="AZ11" s="54">
        <v>142.99</v>
      </c>
      <c r="BA11" s="54">
        <v>116.95</v>
      </c>
      <c r="BB11" s="54">
        <v>132.24</v>
      </c>
      <c r="BC11" s="54">
        <v>141.69</v>
      </c>
      <c r="BD11" s="54">
        <v>112.37</v>
      </c>
      <c r="BE11" s="54">
        <v>117.07</v>
      </c>
      <c r="BF11" s="54">
        <v>118.84</v>
      </c>
      <c r="BG11" s="54">
        <v>75.87</v>
      </c>
      <c r="BH11" s="54">
        <v>99.04</v>
      </c>
      <c r="BI11" s="54">
        <v>79.849999999999994</v>
      </c>
      <c r="BJ11" s="54">
        <v>80.98</v>
      </c>
      <c r="BK11" s="54">
        <v>1.97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0</v>
      </c>
      <c r="BU11" s="54">
        <v>0</v>
      </c>
      <c r="BV11" s="54">
        <v>0</v>
      </c>
      <c r="BW11" s="54">
        <v>0</v>
      </c>
      <c r="BX11" s="87">
        <f t="shared" si="0"/>
        <v>2162.9899999999993</v>
      </c>
    </row>
    <row r="12" spans="1:76">
      <c r="A12" s="91">
        <v>8</v>
      </c>
      <c r="B12" s="51" t="s">
        <v>27</v>
      </c>
      <c r="C12" s="54">
        <v>89.2</v>
      </c>
      <c r="D12" s="54">
        <v>158.05000000000001</v>
      </c>
      <c r="E12" s="54">
        <v>154.72999999999999</v>
      </c>
      <c r="F12" s="54">
        <v>212.85</v>
      </c>
      <c r="G12" s="54">
        <v>260.58</v>
      </c>
      <c r="H12" s="54">
        <v>232.14</v>
      </c>
      <c r="I12" s="54">
        <v>229.95</v>
      </c>
      <c r="J12" s="54">
        <v>237.49</v>
      </c>
      <c r="K12" s="54">
        <v>273.51</v>
      </c>
      <c r="L12" s="54">
        <v>249.88</v>
      </c>
      <c r="M12" s="54">
        <v>259.55</v>
      </c>
      <c r="N12" s="54">
        <v>202.14</v>
      </c>
      <c r="O12" s="54">
        <v>261.82</v>
      </c>
      <c r="P12" s="54">
        <v>300.14999999999998</v>
      </c>
      <c r="Q12" s="54">
        <v>16.829999999999998</v>
      </c>
      <c r="R12" s="54">
        <v>9.5399999999999991</v>
      </c>
      <c r="S12" s="54">
        <v>15.74</v>
      </c>
      <c r="T12" s="54">
        <v>9.1300000000000008</v>
      </c>
      <c r="U12" s="54">
        <v>14.54</v>
      </c>
      <c r="V12" s="54">
        <v>9.61</v>
      </c>
      <c r="W12" s="54">
        <v>8.25</v>
      </c>
      <c r="X12" s="54">
        <v>7.62</v>
      </c>
      <c r="Y12" s="54">
        <v>11.23</v>
      </c>
      <c r="Z12" s="54">
        <v>14.01</v>
      </c>
      <c r="AA12" s="54">
        <v>16.14</v>
      </c>
      <c r="AB12" s="54">
        <v>11.57</v>
      </c>
      <c r="AC12" s="54">
        <v>8.17</v>
      </c>
      <c r="AD12" s="54">
        <v>19.010000000000002</v>
      </c>
      <c r="AE12" s="54">
        <v>1.02</v>
      </c>
      <c r="AF12" s="54">
        <v>0</v>
      </c>
      <c r="AG12" s="54">
        <v>0.1</v>
      </c>
      <c r="AH12" s="54">
        <v>0</v>
      </c>
      <c r="AI12" s="54">
        <v>0.8</v>
      </c>
      <c r="AJ12" s="54">
        <v>0.93</v>
      </c>
      <c r="AK12" s="54">
        <v>2.4900000000000002</v>
      </c>
      <c r="AL12" s="54">
        <v>1.06</v>
      </c>
      <c r="AM12" s="54">
        <v>1.35</v>
      </c>
      <c r="AN12" s="54">
        <v>0.54</v>
      </c>
      <c r="AO12" s="54">
        <v>2.75</v>
      </c>
      <c r="AP12" s="54">
        <v>1.4</v>
      </c>
      <c r="AQ12" s="54">
        <v>3.65</v>
      </c>
      <c r="AR12" s="54">
        <v>2.93</v>
      </c>
      <c r="AS12" s="54">
        <v>171.79</v>
      </c>
      <c r="AT12" s="54">
        <v>195.05</v>
      </c>
      <c r="AU12" s="54">
        <v>123.14</v>
      </c>
      <c r="AV12" s="54">
        <v>172.32</v>
      </c>
      <c r="AW12" s="54">
        <v>36.090000000000003</v>
      </c>
      <c r="AX12" s="54">
        <v>860.69</v>
      </c>
      <c r="AY12" s="54">
        <v>824.2</v>
      </c>
      <c r="AZ12" s="54">
        <v>786.09</v>
      </c>
      <c r="BA12" s="54">
        <v>912.75</v>
      </c>
      <c r="BB12" s="54">
        <v>839.1</v>
      </c>
      <c r="BC12" s="54">
        <v>909.91</v>
      </c>
      <c r="BD12" s="54">
        <v>928.87</v>
      </c>
      <c r="BE12" s="54">
        <v>960.99</v>
      </c>
      <c r="BF12" s="54">
        <v>987.79</v>
      </c>
      <c r="BG12" s="54">
        <v>1085.06</v>
      </c>
      <c r="BH12" s="54">
        <v>1011.7</v>
      </c>
      <c r="BI12" s="54">
        <v>962.92</v>
      </c>
      <c r="BJ12" s="54">
        <v>1041.5</v>
      </c>
      <c r="BK12" s="54">
        <v>14.15</v>
      </c>
      <c r="BL12" s="54">
        <v>8.08</v>
      </c>
      <c r="BM12" s="54">
        <v>9.9</v>
      </c>
      <c r="BN12" s="54">
        <v>7.08</v>
      </c>
      <c r="BO12" s="54">
        <v>11.96</v>
      </c>
      <c r="BP12" s="54">
        <v>3.54</v>
      </c>
      <c r="BQ12" s="54">
        <v>8.24</v>
      </c>
      <c r="BR12" s="54">
        <v>8.48</v>
      </c>
      <c r="BS12" s="54">
        <v>10.57</v>
      </c>
      <c r="BT12" s="54">
        <v>6.19</v>
      </c>
      <c r="BU12" s="54">
        <v>4.92</v>
      </c>
      <c r="BV12" s="54">
        <v>14.76</v>
      </c>
      <c r="BW12" s="54">
        <v>9.75</v>
      </c>
      <c r="BX12" s="87">
        <f t="shared" si="0"/>
        <v>16240.029999999999</v>
      </c>
    </row>
    <row r="13" spans="1:76">
      <c r="A13" s="91">
        <v>9</v>
      </c>
      <c r="B13" s="51" t="s">
        <v>28</v>
      </c>
      <c r="C13" s="54">
        <v>82.77</v>
      </c>
      <c r="D13" s="54">
        <v>121.99</v>
      </c>
      <c r="E13" s="54">
        <v>179.1</v>
      </c>
      <c r="F13" s="54">
        <v>188.42</v>
      </c>
      <c r="G13" s="54">
        <v>241.47</v>
      </c>
      <c r="H13" s="54">
        <v>282.86</v>
      </c>
      <c r="I13" s="54">
        <v>292.93</v>
      </c>
      <c r="J13" s="54">
        <v>279.20999999999998</v>
      </c>
      <c r="K13" s="54">
        <v>267.5</v>
      </c>
      <c r="L13" s="54">
        <v>238.72</v>
      </c>
      <c r="M13" s="54">
        <v>241.12</v>
      </c>
      <c r="N13" s="54">
        <v>164.76</v>
      </c>
      <c r="O13" s="54">
        <v>116.77</v>
      </c>
      <c r="P13" s="54">
        <v>182.38</v>
      </c>
      <c r="Q13" s="54">
        <v>2.2999999999999998</v>
      </c>
      <c r="R13" s="54">
        <v>3.11</v>
      </c>
      <c r="S13" s="54">
        <v>3.18</v>
      </c>
      <c r="T13" s="54">
        <v>8.07</v>
      </c>
      <c r="U13" s="54">
        <v>10.220000000000001</v>
      </c>
      <c r="V13" s="54">
        <v>7.55</v>
      </c>
      <c r="W13" s="54">
        <v>5.71</v>
      </c>
      <c r="X13" s="54">
        <v>12.78</v>
      </c>
      <c r="Y13" s="54">
        <v>11.46</v>
      </c>
      <c r="Z13" s="54">
        <v>9.64</v>
      </c>
      <c r="AA13" s="54">
        <v>7.5</v>
      </c>
      <c r="AB13" s="54">
        <v>16.12</v>
      </c>
      <c r="AC13" s="54">
        <v>15.13</v>
      </c>
      <c r="AD13" s="54">
        <v>42.06</v>
      </c>
      <c r="AE13" s="54">
        <v>1.72</v>
      </c>
      <c r="AF13" s="54">
        <v>2.04</v>
      </c>
      <c r="AG13" s="54">
        <v>0.1</v>
      </c>
      <c r="AH13" s="54">
        <v>0</v>
      </c>
      <c r="AI13" s="54">
        <v>1</v>
      </c>
      <c r="AJ13" s="54">
        <v>0</v>
      </c>
      <c r="AK13" s="54">
        <v>1.17</v>
      </c>
      <c r="AL13" s="54">
        <v>0.5</v>
      </c>
      <c r="AM13" s="54">
        <v>0.32</v>
      </c>
      <c r="AN13" s="54">
        <v>0.21</v>
      </c>
      <c r="AO13" s="54">
        <v>2.46</v>
      </c>
      <c r="AP13" s="54">
        <v>0</v>
      </c>
      <c r="AQ13" s="54">
        <v>0.16</v>
      </c>
      <c r="AR13" s="54">
        <v>6.12</v>
      </c>
      <c r="AS13" s="54">
        <v>135.87</v>
      </c>
      <c r="AT13" s="54">
        <v>143.99</v>
      </c>
      <c r="AU13" s="54">
        <v>154.87</v>
      </c>
      <c r="AV13" s="54">
        <v>181.08</v>
      </c>
      <c r="AW13" s="54">
        <v>10.01</v>
      </c>
      <c r="AX13" s="54">
        <v>960.83</v>
      </c>
      <c r="AY13" s="54">
        <v>1004.6</v>
      </c>
      <c r="AZ13" s="54">
        <v>995.16</v>
      </c>
      <c r="BA13" s="54">
        <v>872.33</v>
      </c>
      <c r="BB13" s="54">
        <v>926.04</v>
      </c>
      <c r="BC13" s="54">
        <v>981.23</v>
      </c>
      <c r="BD13" s="54">
        <v>962.76</v>
      </c>
      <c r="BE13" s="54">
        <v>984.19</v>
      </c>
      <c r="BF13" s="54">
        <v>958.02</v>
      </c>
      <c r="BG13" s="54">
        <v>1116.79</v>
      </c>
      <c r="BH13" s="54">
        <v>926.76</v>
      </c>
      <c r="BI13" s="54">
        <v>823.17</v>
      </c>
      <c r="BJ13" s="54">
        <v>748.26</v>
      </c>
      <c r="BK13" s="54">
        <v>33.99</v>
      </c>
      <c r="BL13" s="54">
        <v>25.39</v>
      </c>
      <c r="BM13" s="54">
        <v>19.77</v>
      </c>
      <c r="BN13" s="54">
        <v>11.3</v>
      </c>
      <c r="BO13" s="54">
        <v>16.46</v>
      </c>
      <c r="BP13" s="54">
        <v>10.27</v>
      </c>
      <c r="BQ13" s="54">
        <v>6.38</v>
      </c>
      <c r="BR13" s="54">
        <v>5.17</v>
      </c>
      <c r="BS13" s="54">
        <v>8.39</v>
      </c>
      <c r="BT13" s="54">
        <v>4.6500000000000004</v>
      </c>
      <c r="BU13" s="54">
        <v>10.119999999999999</v>
      </c>
      <c r="BV13" s="54">
        <v>4.09</v>
      </c>
      <c r="BW13" s="54">
        <v>4.2300000000000004</v>
      </c>
      <c r="BX13" s="87">
        <f t="shared" si="0"/>
        <v>16096.8</v>
      </c>
    </row>
    <row r="14" spans="1:76">
      <c r="A14" s="91">
        <v>10</v>
      </c>
      <c r="B14" s="51" t="s">
        <v>29</v>
      </c>
      <c r="C14" s="54">
        <v>256.33</v>
      </c>
      <c r="D14" s="54">
        <v>352.57</v>
      </c>
      <c r="E14" s="54">
        <v>543.95000000000005</v>
      </c>
      <c r="F14" s="54">
        <v>794.36</v>
      </c>
      <c r="G14" s="54">
        <v>814.83</v>
      </c>
      <c r="H14" s="54">
        <v>772.65</v>
      </c>
      <c r="I14" s="54">
        <v>675.95</v>
      </c>
      <c r="J14" s="54">
        <v>691.63</v>
      </c>
      <c r="K14" s="54">
        <v>684.7</v>
      </c>
      <c r="L14" s="54">
        <v>590.67999999999995</v>
      </c>
      <c r="M14" s="54">
        <v>519</v>
      </c>
      <c r="N14" s="54">
        <v>399.88</v>
      </c>
      <c r="O14" s="54">
        <v>458.17</v>
      </c>
      <c r="P14" s="54">
        <v>428.06</v>
      </c>
      <c r="Q14" s="54">
        <v>18.670000000000002</v>
      </c>
      <c r="R14" s="54">
        <v>12.35</v>
      </c>
      <c r="S14" s="54">
        <v>19.190000000000001</v>
      </c>
      <c r="T14" s="54">
        <v>23.48</v>
      </c>
      <c r="U14" s="54">
        <v>14.7</v>
      </c>
      <c r="V14" s="54">
        <v>13.79</v>
      </c>
      <c r="W14" s="54">
        <v>20.07</v>
      </c>
      <c r="X14" s="54">
        <v>9.6300000000000008</v>
      </c>
      <c r="Y14" s="54">
        <v>16.95</v>
      </c>
      <c r="Z14" s="54">
        <v>18.32</v>
      </c>
      <c r="AA14" s="54">
        <v>17.059999999999999</v>
      </c>
      <c r="AB14" s="54">
        <v>12.15</v>
      </c>
      <c r="AC14" s="54">
        <v>15.77</v>
      </c>
      <c r="AD14" s="54">
        <v>17.18</v>
      </c>
      <c r="AE14" s="54">
        <v>2.33</v>
      </c>
      <c r="AF14" s="54">
        <v>5.15</v>
      </c>
      <c r="AG14" s="54">
        <v>1.56</v>
      </c>
      <c r="AH14" s="54">
        <v>6.37</v>
      </c>
      <c r="AI14" s="54">
        <v>4.4000000000000004</v>
      </c>
      <c r="AJ14" s="54">
        <v>3.03</v>
      </c>
      <c r="AK14" s="54">
        <v>5.35</v>
      </c>
      <c r="AL14" s="54">
        <v>3.47</v>
      </c>
      <c r="AM14" s="54">
        <v>4.67</v>
      </c>
      <c r="AN14" s="54">
        <v>6.7</v>
      </c>
      <c r="AO14" s="54">
        <v>6</v>
      </c>
      <c r="AP14" s="54">
        <v>11.79</v>
      </c>
      <c r="AQ14" s="54">
        <v>17.64</v>
      </c>
      <c r="AR14" s="54">
        <v>4.4000000000000004</v>
      </c>
      <c r="AS14" s="54">
        <v>239.33</v>
      </c>
      <c r="AT14" s="54">
        <v>167.22</v>
      </c>
      <c r="AU14" s="54">
        <v>173.83</v>
      </c>
      <c r="AV14" s="54">
        <v>343.62</v>
      </c>
      <c r="AW14" s="54">
        <v>21.58</v>
      </c>
      <c r="AX14" s="54">
        <v>2102.52</v>
      </c>
      <c r="AY14" s="54">
        <v>1914.15</v>
      </c>
      <c r="AZ14" s="54">
        <v>1691.26</v>
      </c>
      <c r="BA14" s="54">
        <v>1756.89</v>
      </c>
      <c r="BB14" s="54">
        <v>1889.58</v>
      </c>
      <c r="BC14" s="54">
        <v>1956.34</v>
      </c>
      <c r="BD14" s="54">
        <v>2096.89</v>
      </c>
      <c r="BE14" s="54">
        <v>2197</v>
      </c>
      <c r="BF14" s="54">
        <v>2210.41</v>
      </c>
      <c r="BG14" s="54">
        <v>2127.2600000000002</v>
      </c>
      <c r="BH14" s="54">
        <v>2128.1</v>
      </c>
      <c r="BI14" s="54">
        <v>2161.12</v>
      </c>
      <c r="BJ14" s="54">
        <v>1995.27</v>
      </c>
      <c r="BK14" s="54">
        <v>55.53</v>
      </c>
      <c r="BL14" s="54">
        <v>26.62</v>
      </c>
      <c r="BM14" s="54">
        <v>26.05</v>
      </c>
      <c r="BN14" s="54">
        <v>18.64</v>
      </c>
      <c r="BO14" s="54">
        <v>27.08</v>
      </c>
      <c r="BP14" s="54">
        <v>27.05</v>
      </c>
      <c r="BQ14" s="54">
        <v>18.86</v>
      </c>
      <c r="BR14" s="54">
        <v>22.64</v>
      </c>
      <c r="BS14" s="54">
        <v>28.89</v>
      </c>
      <c r="BT14" s="54">
        <v>30.22</v>
      </c>
      <c r="BU14" s="54">
        <v>19.32</v>
      </c>
      <c r="BV14" s="54">
        <v>24.17</v>
      </c>
      <c r="BW14" s="54">
        <v>15.81</v>
      </c>
      <c r="BX14" s="87">
        <f t="shared" si="0"/>
        <v>35808.180000000008</v>
      </c>
    </row>
    <row r="15" spans="1:76">
      <c r="A15" s="91">
        <v>11</v>
      </c>
      <c r="B15" s="51" t="s">
        <v>30</v>
      </c>
      <c r="C15" s="54">
        <v>229.31</v>
      </c>
      <c r="D15" s="54">
        <v>333.53</v>
      </c>
      <c r="E15" s="54">
        <v>366.53</v>
      </c>
      <c r="F15" s="54">
        <v>489.44</v>
      </c>
      <c r="G15" s="54">
        <v>644.65</v>
      </c>
      <c r="H15" s="54">
        <v>669.47</v>
      </c>
      <c r="I15" s="54">
        <v>729.42</v>
      </c>
      <c r="J15" s="54">
        <v>698.38</v>
      </c>
      <c r="K15" s="54">
        <v>703.11</v>
      </c>
      <c r="L15" s="54">
        <v>736.18</v>
      </c>
      <c r="M15" s="54">
        <v>790.23</v>
      </c>
      <c r="N15" s="54">
        <v>541.72</v>
      </c>
      <c r="O15" s="54">
        <v>585.96</v>
      </c>
      <c r="P15" s="54">
        <v>609.32000000000005</v>
      </c>
      <c r="Q15" s="54">
        <v>30.16</v>
      </c>
      <c r="R15" s="54">
        <v>27.32</v>
      </c>
      <c r="S15" s="54">
        <v>14.2</v>
      </c>
      <c r="T15" s="54">
        <v>10.23</v>
      </c>
      <c r="U15" s="54">
        <v>14.49</v>
      </c>
      <c r="V15" s="54">
        <v>18.22</v>
      </c>
      <c r="W15" s="54">
        <v>11.93</v>
      </c>
      <c r="X15" s="54">
        <v>14.16</v>
      </c>
      <c r="Y15" s="54">
        <v>15.53</v>
      </c>
      <c r="Z15" s="54">
        <v>19.149999999999999</v>
      </c>
      <c r="AA15" s="54">
        <v>18.72</v>
      </c>
      <c r="AB15" s="54">
        <v>9.1300000000000008</v>
      </c>
      <c r="AC15" s="54">
        <v>12.39</v>
      </c>
      <c r="AD15" s="54">
        <v>22.96</v>
      </c>
      <c r="AE15" s="54">
        <v>12.69</v>
      </c>
      <c r="AF15" s="54">
        <v>9.76</v>
      </c>
      <c r="AG15" s="54">
        <v>13.73</v>
      </c>
      <c r="AH15" s="54">
        <v>16.18</v>
      </c>
      <c r="AI15" s="54">
        <v>11.67</v>
      </c>
      <c r="AJ15" s="54">
        <v>10.8</v>
      </c>
      <c r="AK15" s="54">
        <v>10.58</v>
      </c>
      <c r="AL15" s="54">
        <v>11.49</v>
      </c>
      <c r="AM15" s="54">
        <v>6.45</v>
      </c>
      <c r="AN15" s="54">
        <v>5.4</v>
      </c>
      <c r="AO15" s="54">
        <v>9.27</v>
      </c>
      <c r="AP15" s="54">
        <v>10.11</v>
      </c>
      <c r="AQ15" s="54">
        <v>9.73</v>
      </c>
      <c r="AR15" s="54">
        <v>22.27</v>
      </c>
      <c r="AS15" s="54">
        <v>138.05000000000001</v>
      </c>
      <c r="AT15" s="54">
        <v>141.56</v>
      </c>
      <c r="AU15" s="54">
        <v>127.23</v>
      </c>
      <c r="AV15" s="54">
        <v>157.74</v>
      </c>
      <c r="AW15" s="54">
        <v>92.89</v>
      </c>
      <c r="AX15" s="54">
        <v>2427.34</v>
      </c>
      <c r="AY15" s="54">
        <v>1993.65</v>
      </c>
      <c r="AZ15" s="54">
        <v>2079.23</v>
      </c>
      <c r="BA15" s="54">
        <v>2174.66</v>
      </c>
      <c r="BB15" s="54">
        <v>2078.0100000000002</v>
      </c>
      <c r="BC15" s="54">
        <v>2141.0100000000002</v>
      </c>
      <c r="BD15" s="54">
        <v>2249.96</v>
      </c>
      <c r="BE15" s="54">
        <v>2196.02</v>
      </c>
      <c r="BF15" s="54">
        <v>2284.84</v>
      </c>
      <c r="BG15" s="54">
        <v>2571.58</v>
      </c>
      <c r="BH15" s="54">
        <v>2189.62</v>
      </c>
      <c r="BI15" s="54">
        <v>2130.71</v>
      </c>
      <c r="BJ15" s="54">
        <v>2314.39</v>
      </c>
      <c r="BK15" s="54">
        <v>659.39</v>
      </c>
      <c r="BL15" s="54">
        <v>861.13</v>
      </c>
      <c r="BM15" s="54">
        <v>693.52</v>
      </c>
      <c r="BN15" s="54">
        <v>646.11</v>
      </c>
      <c r="BO15" s="54">
        <v>355.76</v>
      </c>
      <c r="BP15" s="54">
        <v>264.04000000000002</v>
      </c>
      <c r="BQ15" s="54">
        <v>185.54</v>
      </c>
      <c r="BR15" s="54">
        <v>225.99</v>
      </c>
      <c r="BS15" s="54">
        <v>206.9</v>
      </c>
      <c r="BT15" s="54">
        <v>188.1</v>
      </c>
      <c r="BU15" s="54">
        <v>234.28</v>
      </c>
      <c r="BV15" s="54">
        <v>252.92</v>
      </c>
      <c r="BW15" s="54">
        <v>202.34</v>
      </c>
      <c r="BX15" s="87">
        <f t="shared" si="0"/>
        <v>42990.479999999989</v>
      </c>
    </row>
    <row r="16" spans="1:76">
      <c r="A16" s="91">
        <v>12</v>
      </c>
      <c r="B16" s="51" t="s">
        <v>31</v>
      </c>
      <c r="C16" s="54">
        <v>110.92</v>
      </c>
      <c r="D16" s="54">
        <v>108.36</v>
      </c>
      <c r="E16" s="54">
        <v>138.21</v>
      </c>
      <c r="F16" s="54">
        <v>145.93</v>
      </c>
      <c r="G16" s="54">
        <v>161.12</v>
      </c>
      <c r="H16" s="54">
        <v>151.94</v>
      </c>
      <c r="I16" s="54">
        <v>151.68</v>
      </c>
      <c r="J16" s="54">
        <v>136.02000000000001</v>
      </c>
      <c r="K16" s="54">
        <v>155.22</v>
      </c>
      <c r="L16" s="54">
        <v>138.66</v>
      </c>
      <c r="M16" s="54">
        <v>145.33000000000001</v>
      </c>
      <c r="N16" s="54">
        <v>152.33000000000001</v>
      </c>
      <c r="O16" s="54">
        <v>163.21</v>
      </c>
      <c r="P16" s="54">
        <v>143.16</v>
      </c>
      <c r="Q16" s="54">
        <v>4.1500000000000004</v>
      </c>
      <c r="R16" s="54">
        <v>5.04</v>
      </c>
      <c r="S16" s="54">
        <v>3.65</v>
      </c>
      <c r="T16" s="54">
        <v>0.9</v>
      </c>
      <c r="U16" s="54">
        <v>2.92</v>
      </c>
      <c r="V16" s="54">
        <v>0.9</v>
      </c>
      <c r="W16" s="54">
        <v>3.99</v>
      </c>
      <c r="X16" s="54">
        <v>0.98</v>
      </c>
      <c r="Y16" s="54">
        <v>2.0099999999999998</v>
      </c>
      <c r="Z16" s="54">
        <v>0</v>
      </c>
      <c r="AA16" s="54">
        <v>2.14</v>
      </c>
      <c r="AB16" s="54">
        <v>4.08</v>
      </c>
      <c r="AC16" s="54">
        <v>4.99</v>
      </c>
      <c r="AD16" s="54">
        <v>6.6</v>
      </c>
      <c r="AE16" s="54">
        <v>0</v>
      </c>
      <c r="AF16" s="54">
        <v>0</v>
      </c>
      <c r="AG16" s="54">
        <v>0.09</v>
      </c>
      <c r="AH16" s="54">
        <v>0.94</v>
      </c>
      <c r="AI16" s="54">
        <v>1.01</v>
      </c>
      <c r="AJ16" s="54">
        <v>0.94</v>
      </c>
      <c r="AK16" s="54">
        <v>1.04</v>
      </c>
      <c r="AL16" s="54">
        <v>0.27</v>
      </c>
      <c r="AM16" s="54">
        <v>0.12</v>
      </c>
      <c r="AN16" s="54">
        <v>2.27</v>
      </c>
      <c r="AO16" s="54">
        <v>6.38</v>
      </c>
      <c r="AP16" s="54">
        <v>0</v>
      </c>
      <c r="AQ16" s="54">
        <v>0.52</v>
      </c>
      <c r="AR16" s="54">
        <v>1.55</v>
      </c>
      <c r="AS16" s="54">
        <v>67.17</v>
      </c>
      <c r="AT16" s="54">
        <v>74.52</v>
      </c>
      <c r="AU16" s="54">
        <v>113.63</v>
      </c>
      <c r="AV16" s="54">
        <v>193.8</v>
      </c>
      <c r="AW16" s="54">
        <v>5.18</v>
      </c>
      <c r="AX16" s="54">
        <v>731.53</v>
      </c>
      <c r="AY16" s="54">
        <v>658.93</v>
      </c>
      <c r="AZ16" s="54">
        <v>622.12</v>
      </c>
      <c r="BA16" s="54">
        <v>622.66</v>
      </c>
      <c r="BB16" s="54">
        <v>590.82000000000005</v>
      </c>
      <c r="BC16" s="54">
        <v>607.27</v>
      </c>
      <c r="BD16" s="54">
        <v>628.01</v>
      </c>
      <c r="BE16" s="54">
        <v>653.83000000000004</v>
      </c>
      <c r="BF16" s="54">
        <v>579.87</v>
      </c>
      <c r="BG16" s="54">
        <v>521.74</v>
      </c>
      <c r="BH16" s="54">
        <v>696.6</v>
      </c>
      <c r="BI16" s="54">
        <v>783.5</v>
      </c>
      <c r="BJ16" s="54">
        <v>513.71</v>
      </c>
      <c r="BK16" s="54">
        <v>11.16</v>
      </c>
      <c r="BL16" s="54">
        <v>0.92</v>
      </c>
      <c r="BM16" s="54">
        <v>6.33</v>
      </c>
      <c r="BN16" s="54">
        <v>7.91</v>
      </c>
      <c r="BO16" s="54">
        <v>5.54</v>
      </c>
      <c r="BP16" s="54">
        <v>10.84</v>
      </c>
      <c r="BQ16" s="54">
        <v>1.97</v>
      </c>
      <c r="BR16" s="54">
        <v>2.99</v>
      </c>
      <c r="BS16" s="54">
        <v>5.78</v>
      </c>
      <c r="BT16" s="54">
        <v>3.83</v>
      </c>
      <c r="BU16" s="54">
        <v>3.66</v>
      </c>
      <c r="BV16" s="54">
        <v>4.6399999999999997</v>
      </c>
      <c r="BW16" s="54">
        <v>1.35</v>
      </c>
      <c r="BX16" s="87">
        <f t="shared" si="0"/>
        <v>10791.380000000003</v>
      </c>
    </row>
    <row r="17" spans="1:76">
      <c r="A17" s="91">
        <v>13</v>
      </c>
      <c r="B17" s="51" t="s">
        <v>200</v>
      </c>
      <c r="C17" s="54">
        <v>1436.59</v>
      </c>
      <c r="D17" s="54">
        <v>1445.54</v>
      </c>
      <c r="E17" s="54">
        <v>3590.82</v>
      </c>
      <c r="F17" s="54">
        <v>5075.76</v>
      </c>
      <c r="G17" s="54">
        <v>6418.93</v>
      </c>
      <c r="H17" s="54">
        <v>6169.73</v>
      </c>
      <c r="I17" s="54">
        <v>6680.89</v>
      </c>
      <c r="J17" s="54">
        <v>6864.29</v>
      </c>
      <c r="K17" s="54">
        <v>6755.28</v>
      </c>
      <c r="L17" s="54">
        <v>6478.63</v>
      </c>
      <c r="M17" s="54">
        <v>6815.96</v>
      </c>
      <c r="N17" s="54">
        <v>5878.7</v>
      </c>
      <c r="O17" s="54">
        <v>4911.91</v>
      </c>
      <c r="P17" s="54">
        <v>5556.38</v>
      </c>
      <c r="Q17" s="54">
        <v>378.88</v>
      </c>
      <c r="R17" s="54">
        <v>126.29</v>
      </c>
      <c r="S17" s="54">
        <v>158.04</v>
      </c>
      <c r="T17" s="54">
        <v>180.06</v>
      </c>
      <c r="U17" s="54">
        <v>163.33000000000001</v>
      </c>
      <c r="V17" s="54">
        <v>164.26</v>
      </c>
      <c r="W17" s="54">
        <v>145.93</v>
      </c>
      <c r="X17" s="54">
        <v>145.32</v>
      </c>
      <c r="Y17" s="54">
        <v>144.44</v>
      </c>
      <c r="Z17" s="54">
        <v>153.47</v>
      </c>
      <c r="AA17" s="54">
        <v>139.03</v>
      </c>
      <c r="AB17" s="54">
        <v>91.23</v>
      </c>
      <c r="AC17" s="54">
        <v>119.1</v>
      </c>
      <c r="AD17" s="54">
        <v>377.35</v>
      </c>
      <c r="AE17" s="54">
        <v>40.520000000000003</v>
      </c>
      <c r="AF17" s="54">
        <v>11.57</v>
      </c>
      <c r="AG17" s="54">
        <v>22.52</v>
      </c>
      <c r="AH17" s="54">
        <v>21.65</v>
      </c>
      <c r="AI17" s="54">
        <v>21.11</v>
      </c>
      <c r="AJ17" s="54">
        <v>15.09</v>
      </c>
      <c r="AK17" s="54">
        <v>18.149999999999999</v>
      </c>
      <c r="AL17" s="54">
        <v>20.07</v>
      </c>
      <c r="AM17" s="54">
        <v>13.26</v>
      </c>
      <c r="AN17" s="54">
        <v>23.41</v>
      </c>
      <c r="AO17" s="54">
        <v>24.37</v>
      </c>
      <c r="AP17" s="54">
        <v>31.86</v>
      </c>
      <c r="AQ17" s="54">
        <v>22.31</v>
      </c>
      <c r="AR17" s="54">
        <v>74.650000000000006</v>
      </c>
      <c r="AS17" s="54">
        <v>1749.72</v>
      </c>
      <c r="AT17" s="54">
        <v>2347.37</v>
      </c>
      <c r="AU17" s="54">
        <v>2000.91</v>
      </c>
      <c r="AV17" s="54">
        <v>3582.05</v>
      </c>
      <c r="AW17" s="54">
        <v>219.46</v>
      </c>
      <c r="AX17" s="54">
        <v>14856.97</v>
      </c>
      <c r="AY17" s="54">
        <v>13192.38</v>
      </c>
      <c r="AZ17" s="54">
        <v>14437.59</v>
      </c>
      <c r="BA17" s="54">
        <v>18346.46</v>
      </c>
      <c r="BB17" s="54">
        <v>17611.64</v>
      </c>
      <c r="BC17" s="54">
        <v>18032.2</v>
      </c>
      <c r="BD17" s="54">
        <v>18715.919999999998</v>
      </c>
      <c r="BE17" s="54">
        <v>18576.900000000001</v>
      </c>
      <c r="BF17" s="54">
        <v>18635.830000000002</v>
      </c>
      <c r="BG17" s="54">
        <v>18280.41</v>
      </c>
      <c r="BH17" s="54">
        <v>16095.9</v>
      </c>
      <c r="BI17" s="54">
        <v>12963.42</v>
      </c>
      <c r="BJ17" s="54">
        <v>12735.61</v>
      </c>
      <c r="BK17" s="54">
        <v>8150.99</v>
      </c>
      <c r="BL17" s="54">
        <v>8340.58</v>
      </c>
      <c r="BM17" s="54">
        <v>6028.93</v>
      </c>
      <c r="BN17" s="54">
        <v>3106.22</v>
      </c>
      <c r="BO17" s="54">
        <v>2281.13</v>
      </c>
      <c r="BP17" s="54">
        <v>1646.48</v>
      </c>
      <c r="BQ17" s="54">
        <v>1751.56</v>
      </c>
      <c r="BR17" s="54">
        <v>1721.23</v>
      </c>
      <c r="BS17" s="54">
        <v>1822.13</v>
      </c>
      <c r="BT17" s="54">
        <v>2087.21</v>
      </c>
      <c r="BU17" s="54">
        <v>2000.26</v>
      </c>
      <c r="BV17" s="54">
        <v>1637.13</v>
      </c>
      <c r="BW17" s="54">
        <v>1097.53</v>
      </c>
      <c r="BX17" s="87">
        <f t="shared" si="0"/>
        <v>340978.79999999993</v>
      </c>
    </row>
    <row r="18" spans="1:76">
      <c r="A18" s="91">
        <v>14</v>
      </c>
      <c r="B18" s="51" t="s">
        <v>32</v>
      </c>
      <c r="C18" s="54">
        <v>47.02</v>
      </c>
      <c r="D18" s="54">
        <v>54.42</v>
      </c>
      <c r="E18" s="54">
        <v>69.989999999999995</v>
      </c>
      <c r="F18" s="54">
        <v>67.650000000000006</v>
      </c>
      <c r="G18" s="54">
        <v>65.569999999999993</v>
      </c>
      <c r="H18" s="54">
        <v>84.29</v>
      </c>
      <c r="I18" s="54">
        <v>52.78</v>
      </c>
      <c r="J18" s="54">
        <v>56.69</v>
      </c>
      <c r="K18" s="54">
        <v>64.739999999999995</v>
      </c>
      <c r="L18" s="54">
        <v>68.260000000000005</v>
      </c>
      <c r="M18" s="54">
        <v>129.57</v>
      </c>
      <c r="N18" s="54">
        <v>124.63</v>
      </c>
      <c r="O18" s="54">
        <v>54.17</v>
      </c>
      <c r="P18" s="54">
        <v>54.88</v>
      </c>
      <c r="Q18" s="54">
        <v>0</v>
      </c>
      <c r="R18" s="54">
        <v>1.03</v>
      </c>
      <c r="S18" s="54">
        <v>0.95</v>
      </c>
      <c r="T18" s="54">
        <v>0</v>
      </c>
      <c r="U18" s="54">
        <v>0.93</v>
      </c>
      <c r="V18" s="54">
        <v>1</v>
      </c>
      <c r="W18" s="54">
        <v>0</v>
      </c>
      <c r="X18" s="54">
        <v>0</v>
      </c>
      <c r="Y18" s="54">
        <v>0</v>
      </c>
      <c r="Z18" s="54">
        <v>0.96</v>
      </c>
      <c r="AA18" s="54">
        <v>0</v>
      </c>
      <c r="AB18" s="54">
        <v>1.0900000000000001</v>
      </c>
      <c r="AC18" s="54">
        <v>0.2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2.5499999999999998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40.840000000000003</v>
      </c>
      <c r="AT18" s="54">
        <v>53.88</v>
      </c>
      <c r="AU18" s="54">
        <v>31.01</v>
      </c>
      <c r="AV18" s="54">
        <v>53.02</v>
      </c>
      <c r="AW18" s="54">
        <v>15.1</v>
      </c>
      <c r="AX18" s="54">
        <v>310.74</v>
      </c>
      <c r="AY18" s="54">
        <v>285.37</v>
      </c>
      <c r="AZ18" s="54">
        <v>221.74</v>
      </c>
      <c r="BA18" s="54">
        <v>271.68</v>
      </c>
      <c r="BB18" s="54">
        <v>281.14999999999998</v>
      </c>
      <c r="BC18" s="54">
        <v>303.66000000000003</v>
      </c>
      <c r="BD18" s="54">
        <v>280.58</v>
      </c>
      <c r="BE18" s="54">
        <v>275.77999999999997</v>
      </c>
      <c r="BF18" s="54">
        <v>270.74</v>
      </c>
      <c r="BG18" s="54">
        <v>294.88</v>
      </c>
      <c r="BH18" s="54">
        <v>283.3</v>
      </c>
      <c r="BI18" s="54">
        <v>185.65</v>
      </c>
      <c r="BJ18" s="54">
        <v>165.83</v>
      </c>
      <c r="BK18" s="54">
        <v>101.44</v>
      </c>
      <c r="BL18" s="54">
        <v>72.55</v>
      </c>
      <c r="BM18" s="54">
        <v>113.31</v>
      </c>
      <c r="BN18" s="54">
        <v>76.8</v>
      </c>
      <c r="BO18" s="54">
        <v>37.57</v>
      </c>
      <c r="BP18" s="54">
        <v>13.87</v>
      </c>
      <c r="BQ18" s="54">
        <v>10.76</v>
      </c>
      <c r="BR18" s="54">
        <v>8.19</v>
      </c>
      <c r="BS18" s="54">
        <v>8.3699999999999992</v>
      </c>
      <c r="BT18" s="54">
        <v>10.88</v>
      </c>
      <c r="BU18" s="54">
        <v>11.83</v>
      </c>
      <c r="BV18" s="54">
        <v>1.45</v>
      </c>
      <c r="BW18" s="54">
        <v>3.66</v>
      </c>
      <c r="BX18" s="87">
        <f t="shared" si="0"/>
        <v>5098.9999999999991</v>
      </c>
    </row>
    <row r="19" spans="1:76">
      <c r="A19" s="91">
        <v>15</v>
      </c>
      <c r="B19" s="51" t="s">
        <v>33</v>
      </c>
      <c r="C19" s="54">
        <v>72.17</v>
      </c>
      <c r="D19" s="54">
        <v>79.62</v>
      </c>
      <c r="E19" s="54">
        <v>63.1</v>
      </c>
      <c r="F19" s="54">
        <v>40.799999999999997</v>
      </c>
      <c r="G19" s="54">
        <v>34.619999999999997</v>
      </c>
      <c r="H19" s="54">
        <v>41.89</v>
      </c>
      <c r="I19" s="54">
        <v>40.98</v>
      </c>
      <c r="J19" s="54">
        <v>30.98</v>
      </c>
      <c r="K19" s="54">
        <v>39.83</v>
      </c>
      <c r="L19" s="54">
        <v>25.48</v>
      </c>
      <c r="M19" s="54">
        <v>30.96</v>
      </c>
      <c r="N19" s="54">
        <v>27.22</v>
      </c>
      <c r="O19" s="54">
        <v>25.16</v>
      </c>
      <c r="P19" s="54">
        <v>17.850000000000001</v>
      </c>
      <c r="Q19" s="54">
        <v>0</v>
      </c>
      <c r="R19" s="54">
        <v>3.57</v>
      </c>
      <c r="S19" s="54">
        <v>1.22</v>
      </c>
      <c r="T19" s="54">
        <v>0.96</v>
      </c>
      <c r="U19" s="54">
        <v>0.78</v>
      </c>
      <c r="V19" s="54">
        <v>0</v>
      </c>
      <c r="W19" s="54">
        <v>0</v>
      </c>
      <c r="X19" s="54">
        <v>2.81</v>
      </c>
      <c r="Y19" s="54">
        <v>1.1000000000000001</v>
      </c>
      <c r="Z19" s="54">
        <v>1.97</v>
      </c>
      <c r="AA19" s="54">
        <v>1.27</v>
      </c>
      <c r="AB19" s="54">
        <v>1.47</v>
      </c>
      <c r="AC19" s="54">
        <v>0.82</v>
      </c>
      <c r="AD19" s="54">
        <v>3.42</v>
      </c>
      <c r="AE19" s="54">
        <v>0</v>
      </c>
      <c r="AF19" s="54">
        <v>0.96</v>
      </c>
      <c r="AG19" s="54">
        <v>0</v>
      </c>
      <c r="AH19" s="54">
        <v>1.04</v>
      </c>
      <c r="AI19" s="54">
        <v>0</v>
      </c>
      <c r="AJ19" s="54">
        <v>0</v>
      </c>
      <c r="AK19" s="54">
        <v>0.28999999999999998</v>
      </c>
      <c r="AL19" s="54">
        <v>0</v>
      </c>
      <c r="AM19" s="54">
        <v>0</v>
      </c>
      <c r="AN19" s="54">
        <v>0</v>
      </c>
      <c r="AO19" s="54">
        <v>1.37</v>
      </c>
      <c r="AP19" s="54">
        <v>0</v>
      </c>
      <c r="AQ19" s="54">
        <v>0.21</v>
      </c>
      <c r="AR19" s="54">
        <v>0.36</v>
      </c>
      <c r="AS19" s="54">
        <v>6.04</v>
      </c>
      <c r="AT19" s="54">
        <v>21.45</v>
      </c>
      <c r="AU19" s="54">
        <v>11.72</v>
      </c>
      <c r="AV19" s="54">
        <v>23.94</v>
      </c>
      <c r="AW19" s="54">
        <v>1.08</v>
      </c>
      <c r="AX19" s="54">
        <v>109.77</v>
      </c>
      <c r="AY19" s="54">
        <v>135.96</v>
      </c>
      <c r="AZ19" s="54">
        <v>116.04</v>
      </c>
      <c r="BA19" s="54">
        <v>116.78</v>
      </c>
      <c r="BB19" s="54">
        <v>154.53</v>
      </c>
      <c r="BC19" s="54">
        <v>128.04</v>
      </c>
      <c r="BD19" s="54">
        <v>109.66</v>
      </c>
      <c r="BE19" s="54">
        <v>113.33</v>
      </c>
      <c r="BF19" s="54">
        <v>108.46</v>
      </c>
      <c r="BG19" s="54">
        <v>81.27</v>
      </c>
      <c r="BH19" s="54">
        <v>145.9</v>
      </c>
      <c r="BI19" s="54">
        <v>70.89</v>
      </c>
      <c r="BJ19" s="54">
        <v>94.97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0</v>
      </c>
      <c r="BT19" s="54">
        <v>0</v>
      </c>
      <c r="BU19" s="54">
        <v>0</v>
      </c>
      <c r="BV19" s="54">
        <v>0</v>
      </c>
      <c r="BW19" s="54">
        <v>0</v>
      </c>
      <c r="BX19" s="87">
        <f t="shared" si="0"/>
        <v>2144.11</v>
      </c>
    </row>
    <row r="20" spans="1:76">
      <c r="A20" s="91">
        <v>16</v>
      </c>
      <c r="B20" s="51" t="s">
        <v>34</v>
      </c>
      <c r="C20" s="54">
        <v>553.70000000000005</v>
      </c>
      <c r="D20" s="54">
        <v>856.46</v>
      </c>
      <c r="E20" s="54">
        <v>1287.6300000000001</v>
      </c>
      <c r="F20" s="54">
        <v>1531.56</v>
      </c>
      <c r="G20" s="54">
        <v>1800.11</v>
      </c>
      <c r="H20" s="54">
        <v>1894.88</v>
      </c>
      <c r="I20" s="54">
        <v>1986.13</v>
      </c>
      <c r="J20" s="54">
        <v>1875.64</v>
      </c>
      <c r="K20" s="54">
        <v>1872.87</v>
      </c>
      <c r="L20" s="54">
        <v>1778.54</v>
      </c>
      <c r="M20" s="54">
        <v>1856.62</v>
      </c>
      <c r="N20" s="54">
        <v>1409.9</v>
      </c>
      <c r="O20" s="54">
        <v>1149.2</v>
      </c>
      <c r="P20" s="54">
        <v>1017.15</v>
      </c>
      <c r="Q20" s="54">
        <v>45.67</v>
      </c>
      <c r="R20" s="54">
        <v>36.950000000000003</v>
      </c>
      <c r="S20" s="54">
        <v>61.25</v>
      </c>
      <c r="T20" s="54">
        <v>46.29</v>
      </c>
      <c r="U20" s="54">
        <v>54.14</v>
      </c>
      <c r="V20" s="54">
        <v>39.5</v>
      </c>
      <c r="W20" s="54">
        <v>39.85</v>
      </c>
      <c r="X20" s="54">
        <v>54.93</v>
      </c>
      <c r="Y20" s="54">
        <v>60.97</v>
      </c>
      <c r="Z20" s="54">
        <v>45.98</v>
      </c>
      <c r="AA20" s="54">
        <v>77.45</v>
      </c>
      <c r="AB20" s="54">
        <v>60.09</v>
      </c>
      <c r="AC20" s="54">
        <v>47.93</v>
      </c>
      <c r="AD20" s="54">
        <v>105.38</v>
      </c>
      <c r="AE20" s="54">
        <v>17.54</v>
      </c>
      <c r="AF20" s="54">
        <v>9.31</v>
      </c>
      <c r="AG20" s="54">
        <v>19.66</v>
      </c>
      <c r="AH20" s="54">
        <v>13.56</v>
      </c>
      <c r="AI20" s="54">
        <v>18.600000000000001</v>
      </c>
      <c r="AJ20" s="54">
        <v>19.190000000000001</v>
      </c>
      <c r="AK20" s="54">
        <v>21.86</v>
      </c>
      <c r="AL20" s="54">
        <v>33.94</v>
      </c>
      <c r="AM20" s="54">
        <v>21.93</v>
      </c>
      <c r="AN20" s="54">
        <v>23.67</v>
      </c>
      <c r="AO20" s="54">
        <v>28.1</v>
      </c>
      <c r="AP20" s="54">
        <v>28.05</v>
      </c>
      <c r="AQ20" s="54">
        <v>25.05</v>
      </c>
      <c r="AR20" s="54">
        <v>78.75</v>
      </c>
      <c r="AS20" s="54">
        <v>705.33</v>
      </c>
      <c r="AT20" s="54">
        <v>400.79</v>
      </c>
      <c r="AU20" s="54">
        <v>356.74</v>
      </c>
      <c r="AV20" s="54">
        <v>467.62</v>
      </c>
      <c r="AW20" s="54">
        <v>280.72000000000003</v>
      </c>
      <c r="AX20" s="54">
        <v>9245.6200000000008</v>
      </c>
      <c r="AY20" s="54">
        <v>8713.73</v>
      </c>
      <c r="AZ20" s="54">
        <v>8197.73</v>
      </c>
      <c r="BA20" s="54">
        <v>8326.98</v>
      </c>
      <c r="BB20" s="54">
        <v>7527.1</v>
      </c>
      <c r="BC20" s="54">
        <v>7450.17</v>
      </c>
      <c r="BD20" s="54">
        <v>7515.42</v>
      </c>
      <c r="BE20" s="54">
        <v>7047.28</v>
      </c>
      <c r="BF20" s="54">
        <v>6847.56</v>
      </c>
      <c r="BG20" s="54">
        <v>7082.27</v>
      </c>
      <c r="BH20" s="54">
        <v>6521.82</v>
      </c>
      <c r="BI20" s="54">
        <v>6401.17</v>
      </c>
      <c r="BJ20" s="54">
        <v>4879.57</v>
      </c>
      <c r="BK20" s="54">
        <v>395.26</v>
      </c>
      <c r="BL20" s="54">
        <v>338.33</v>
      </c>
      <c r="BM20" s="54">
        <v>254.37</v>
      </c>
      <c r="BN20" s="54">
        <v>176.26</v>
      </c>
      <c r="BO20" s="54">
        <v>189.34</v>
      </c>
      <c r="BP20" s="54">
        <v>169.37</v>
      </c>
      <c r="BQ20" s="54">
        <v>165.37</v>
      </c>
      <c r="BR20" s="54">
        <v>190.7</v>
      </c>
      <c r="BS20" s="54">
        <v>173.73</v>
      </c>
      <c r="BT20" s="54">
        <v>234.53</v>
      </c>
      <c r="BU20" s="54">
        <v>234.13</v>
      </c>
      <c r="BV20" s="54">
        <v>221.73</v>
      </c>
      <c r="BW20" s="54">
        <v>137.88999999999999</v>
      </c>
      <c r="BX20" s="87">
        <f t="shared" si="0"/>
        <v>122854.60999999994</v>
      </c>
    </row>
    <row r="21" spans="1:76">
      <c r="A21" s="91">
        <v>17</v>
      </c>
      <c r="B21" s="51" t="s">
        <v>35</v>
      </c>
      <c r="C21" s="54">
        <v>276.29000000000002</v>
      </c>
      <c r="D21" s="54">
        <v>461.31</v>
      </c>
      <c r="E21" s="54">
        <v>663.96</v>
      </c>
      <c r="F21" s="54">
        <v>709.93</v>
      </c>
      <c r="G21" s="54">
        <v>779.52</v>
      </c>
      <c r="H21" s="54">
        <v>774.38</v>
      </c>
      <c r="I21" s="54">
        <v>671.52</v>
      </c>
      <c r="J21" s="54">
        <v>720.43</v>
      </c>
      <c r="K21" s="54">
        <v>589.58000000000004</v>
      </c>
      <c r="L21" s="54">
        <v>579.97</v>
      </c>
      <c r="M21" s="54">
        <v>698.67</v>
      </c>
      <c r="N21" s="54">
        <v>606.77</v>
      </c>
      <c r="O21" s="54">
        <v>502.07</v>
      </c>
      <c r="P21" s="54">
        <v>519.53</v>
      </c>
      <c r="Q21" s="54">
        <v>49.92</v>
      </c>
      <c r="R21" s="54">
        <v>10.38</v>
      </c>
      <c r="S21" s="54">
        <v>16.41</v>
      </c>
      <c r="T21" s="54">
        <v>7.3</v>
      </c>
      <c r="U21" s="54">
        <v>3.01</v>
      </c>
      <c r="V21" s="54">
        <v>23.84</v>
      </c>
      <c r="W21" s="54">
        <v>15.09</v>
      </c>
      <c r="X21" s="54">
        <v>11.13</v>
      </c>
      <c r="Y21" s="54">
        <v>24.33</v>
      </c>
      <c r="Z21" s="54">
        <v>16.010000000000002</v>
      </c>
      <c r="AA21" s="54">
        <v>11.26</v>
      </c>
      <c r="AB21" s="54">
        <v>13.02</v>
      </c>
      <c r="AC21" s="54">
        <v>21.17</v>
      </c>
      <c r="AD21" s="54">
        <v>32.36</v>
      </c>
      <c r="AE21" s="54">
        <v>11.87</v>
      </c>
      <c r="AF21" s="54">
        <v>10.59</v>
      </c>
      <c r="AG21" s="54">
        <v>9.25</v>
      </c>
      <c r="AH21" s="54">
        <v>11.46</v>
      </c>
      <c r="AI21" s="54">
        <v>15.23</v>
      </c>
      <c r="AJ21" s="54">
        <v>14.27</v>
      </c>
      <c r="AK21" s="54">
        <v>12.62</v>
      </c>
      <c r="AL21" s="54">
        <v>13.35</v>
      </c>
      <c r="AM21" s="54">
        <v>12.62</v>
      </c>
      <c r="AN21" s="54">
        <v>8.7899999999999991</v>
      </c>
      <c r="AO21" s="54">
        <v>17.329999999999998</v>
      </c>
      <c r="AP21" s="54">
        <v>5.44</v>
      </c>
      <c r="AQ21" s="54">
        <v>8.66</v>
      </c>
      <c r="AR21" s="54">
        <v>20.57</v>
      </c>
      <c r="AS21" s="54">
        <v>356.34</v>
      </c>
      <c r="AT21" s="54">
        <v>206.78</v>
      </c>
      <c r="AU21" s="54">
        <v>198.02</v>
      </c>
      <c r="AV21" s="54">
        <v>349.33</v>
      </c>
      <c r="AW21" s="54">
        <v>66.12</v>
      </c>
      <c r="AX21" s="54">
        <v>2699.48</v>
      </c>
      <c r="AY21" s="54">
        <v>2478.38</v>
      </c>
      <c r="AZ21" s="54">
        <v>2455.4</v>
      </c>
      <c r="BA21" s="54">
        <v>2476.15</v>
      </c>
      <c r="BB21" s="54">
        <v>2446.46</v>
      </c>
      <c r="BC21" s="54">
        <v>2428.3000000000002</v>
      </c>
      <c r="BD21" s="54">
        <v>2482.2399999999998</v>
      </c>
      <c r="BE21" s="54">
        <v>2116.02</v>
      </c>
      <c r="BF21" s="54">
        <v>2249.02</v>
      </c>
      <c r="BG21" s="54">
        <v>2251.0500000000002</v>
      </c>
      <c r="BH21" s="54">
        <v>2135.2199999999998</v>
      </c>
      <c r="BI21" s="54">
        <v>1736.58</v>
      </c>
      <c r="BJ21" s="54">
        <v>1408.43</v>
      </c>
      <c r="BK21" s="54">
        <v>43.11</v>
      </c>
      <c r="BL21" s="54">
        <v>41.21</v>
      </c>
      <c r="BM21" s="54">
        <v>39.39</v>
      </c>
      <c r="BN21" s="54">
        <v>26.48</v>
      </c>
      <c r="BO21" s="54">
        <v>22.31</v>
      </c>
      <c r="BP21" s="54">
        <v>14.48</v>
      </c>
      <c r="BQ21" s="54">
        <v>20.39</v>
      </c>
      <c r="BR21" s="54">
        <v>17.899999999999999</v>
      </c>
      <c r="BS21" s="54">
        <v>13.36</v>
      </c>
      <c r="BT21" s="54">
        <v>10.27</v>
      </c>
      <c r="BU21" s="54">
        <v>15.78</v>
      </c>
      <c r="BV21" s="54">
        <v>15.48</v>
      </c>
      <c r="BW21" s="54">
        <v>2.77</v>
      </c>
      <c r="BX21" s="87">
        <f t="shared" si="0"/>
        <v>39803.460000000014</v>
      </c>
    </row>
    <row r="22" spans="1:76">
      <c r="A22" s="91">
        <v>18</v>
      </c>
      <c r="B22" s="51" t="s">
        <v>36</v>
      </c>
      <c r="C22" s="54">
        <v>95.82</v>
      </c>
      <c r="D22" s="54">
        <v>96.49</v>
      </c>
      <c r="E22" s="54">
        <v>80.17</v>
      </c>
      <c r="F22" s="54">
        <v>112.09</v>
      </c>
      <c r="G22" s="54">
        <v>151.12</v>
      </c>
      <c r="H22" s="54">
        <v>152.5</v>
      </c>
      <c r="I22" s="54">
        <v>162.66999999999999</v>
      </c>
      <c r="J22" s="54">
        <v>166.82</v>
      </c>
      <c r="K22" s="54">
        <v>232.5</v>
      </c>
      <c r="L22" s="54">
        <v>235.68</v>
      </c>
      <c r="M22" s="54">
        <v>220.18</v>
      </c>
      <c r="N22" s="54">
        <v>149.59</v>
      </c>
      <c r="O22" s="54">
        <v>147.47</v>
      </c>
      <c r="P22" s="54">
        <v>135.9</v>
      </c>
      <c r="Q22" s="54">
        <v>2.57</v>
      </c>
      <c r="R22" s="54">
        <v>3.53</v>
      </c>
      <c r="S22" s="54">
        <v>12.94</v>
      </c>
      <c r="T22" s="54">
        <v>7.25</v>
      </c>
      <c r="U22" s="54">
        <v>0.97</v>
      </c>
      <c r="V22" s="54">
        <v>3.38</v>
      </c>
      <c r="W22" s="54">
        <v>8.5299999999999994</v>
      </c>
      <c r="X22" s="54">
        <v>2.08</v>
      </c>
      <c r="Y22" s="54">
        <v>2.5299999999999998</v>
      </c>
      <c r="Z22" s="54">
        <v>2.62</v>
      </c>
      <c r="AA22" s="54">
        <v>2.54</v>
      </c>
      <c r="AB22" s="54">
        <v>2.97</v>
      </c>
      <c r="AC22" s="54">
        <v>2.4300000000000002</v>
      </c>
      <c r="AD22" s="54">
        <v>5.73</v>
      </c>
      <c r="AE22" s="54">
        <v>0</v>
      </c>
      <c r="AF22" s="54">
        <v>0</v>
      </c>
      <c r="AG22" s="54">
        <v>0.96</v>
      </c>
      <c r="AH22" s="54">
        <v>2.16</v>
      </c>
      <c r="AI22" s="54">
        <v>1</v>
      </c>
      <c r="AJ22" s="54">
        <v>1.17</v>
      </c>
      <c r="AK22" s="54">
        <v>5.54</v>
      </c>
      <c r="AL22" s="54">
        <v>1.08</v>
      </c>
      <c r="AM22" s="54">
        <v>2.64</v>
      </c>
      <c r="AN22" s="54">
        <v>5.46</v>
      </c>
      <c r="AO22" s="54">
        <v>0</v>
      </c>
      <c r="AP22" s="54">
        <v>1.1499999999999999</v>
      </c>
      <c r="AQ22" s="54">
        <v>0.13</v>
      </c>
      <c r="AR22" s="54">
        <v>2.4700000000000002</v>
      </c>
      <c r="AS22" s="54">
        <v>185.89</v>
      </c>
      <c r="AT22" s="54">
        <v>75.959999999999994</v>
      </c>
      <c r="AU22" s="54">
        <v>92.22</v>
      </c>
      <c r="AV22" s="54">
        <v>141.06</v>
      </c>
      <c r="AW22" s="54">
        <v>0</v>
      </c>
      <c r="AX22" s="54">
        <v>895.71</v>
      </c>
      <c r="AY22" s="54">
        <v>752.07</v>
      </c>
      <c r="AZ22" s="54">
        <v>818.16</v>
      </c>
      <c r="BA22" s="54">
        <v>821.94</v>
      </c>
      <c r="BB22" s="54">
        <v>927.61</v>
      </c>
      <c r="BC22" s="54">
        <v>855.3</v>
      </c>
      <c r="BD22" s="54">
        <v>865.9</v>
      </c>
      <c r="BE22" s="54">
        <v>1052.55</v>
      </c>
      <c r="BF22" s="54">
        <v>1031.8599999999999</v>
      </c>
      <c r="BG22" s="54">
        <v>894.43</v>
      </c>
      <c r="BH22" s="54">
        <v>716.3</v>
      </c>
      <c r="BI22" s="54">
        <v>640.25</v>
      </c>
      <c r="BJ22" s="54">
        <v>533.83000000000004</v>
      </c>
      <c r="BK22" s="54">
        <v>49.38</v>
      </c>
      <c r="BL22" s="54">
        <v>38.83</v>
      </c>
      <c r="BM22" s="54">
        <v>36.229999999999997</v>
      </c>
      <c r="BN22" s="54">
        <v>19.559999999999999</v>
      </c>
      <c r="BO22" s="54">
        <v>19.91</v>
      </c>
      <c r="BP22" s="54">
        <v>10.93</v>
      </c>
      <c r="BQ22" s="54">
        <v>2.79</v>
      </c>
      <c r="BR22" s="54">
        <v>5.68</v>
      </c>
      <c r="BS22" s="54">
        <v>6.97</v>
      </c>
      <c r="BT22" s="54">
        <v>8.35</v>
      </c>
      <c r="BU22" s="54">
        <v>14.14</v>
      </c>
      <c r="BV22" s="54">
        <v>11.61</v>
      </c>
      <c r="BW22" s="54">
        <v>9.76</v>
      </c>
      <c r="BX22" s="87">
        <f t="shared" si="0"/>
        <v>13758.009999999998</v>
      </c>
    </row>
    <row r="23" spans="1:76">
      <c r="A23" s="91">
        <v>19</v>
      </c>
      <c r="B23" s="51" t="s">
        <v>37</v>
      </c>
      <c r="C23" s="54">
        <v>23.42</v>
      </c>
      <c r="D23" s="54">
        <v>15.7</v>
      </c>
      <c r="E23" s="54">
        <v>19.329999999999998</v>
      </c>
      <c r="F23" s="54">
        <v>17.32</v>
      </c>
      <c r="G23" s="54">
        <v>10.75</v>
      </c>
      <c r="H23" s="54">
        <v>11.02</v>
      </c>
      <c r="I23" s="54">
        <v>17.13</v>
      </c>
      <c r="J23" s="54">
        <v>23.36</v>
      </c>
      <c r="K23" s="54">
        <v>20.75</v>
      </c>
      <c r="L23" s="54">
        <v>21.91</v>
      </c>
      <c r="M23" s="54">
        <v>18.57</v>
      </c>
      <c r="N23" s="54">
        <v>11.47</v>
      </c>
      <c r="O23" s="54">
        <v>10.25</v>
      </c>
      <c r="P23" s="54">
        <v>11.23</v>
      </c>
      <c r="Q23" s="54">
        <v>2.16</v>
      </c>
      <c r="R23" s="54">
        <v>4.95</v>
      </c>
      <c r="S23" s="54">
        <v>1.04</v>
      </c>
      <c r="T23" s="54">
        <v>1.1100000000000001</v>
      </c>
      <c r="U23" s="54">
        <v>0</v>
      </c>
      <c r="V23" s="54">
        <v>0.9</v>
      </c>
      <c r="W23" s="54">
        <v>1.07</v>
      </c>
      <c r="X23" s="54">
        <v>0</v>
      </c>
      <c r="Y23" s="54">
        <v>1.1000000000000001</v>
      </c>
      <c r="Z23" s="54">
        <v>1.1100000000000001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1.18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12.54</v>
      </c>
      <c r="AT23" s="54">
        <v>8.17</v>
      </c>
      <c r="AU23" s="54">
        <v>9.59</v>
      </c>
      <c r="AV23" s="54">
        <v>19.690000000000001</v>
      </c>
      <c r="AW23" s="54">
        <v>0</v>
      </c>
      <c r="AX23" s="54">
        <v>106.3</v>
      </c>
      <c r="AY23" s="54">
        <v>85.4</v>
      </c>
      <c r="AZ23" s="54">
        <v>88.49</v>
      </c>
      <c r="BA23" s="54">
        <v>88.36</v>
      </c>
      <c r="BB23" s="54">
        <v>80.25</v>
      </c>
      <c r="BC23" s="54">
        <v>84.78</v>
      </c>
      <c r="BD23" s="54">
        <v>77.19</v>
      </c>
      <c r="BE23" s="54">
        <v>80.44</v>
      </c>
      <c r="BF23" s="54">
        <v>68.569999999999993</v>
      </c>
      <c r="BG23" s="54">
        <v>52.59</v>
      </c>
      <c r="BH23" s="54">
        <v>47.34</v>
      </c>
      <c r="BI23" s="54">
        <v>49.13</v>
      </c>
      <c r="BJ23" s="54">
        <v>41.42</v>
      </c>
      <c r="BK23" s="54">
        <v>0</v>
      </c>
      <c r="BL23" s="54">
        <v>0.16</v>
      </c>
      <c r="BM23" s="54">
        <v>0.48</v>
      </c>
      <c r="BN23" s="54">
        <v>0</v>
      </c>
      <c r="BO23" s="54">
        <v>0</v>
      </c>
      <c r="BP23" s="54">
        <v>0.47</v>
      </c>
      <c r="BQ23" s="54">
        <v>0</v>
      </c>
      <c r="BR23" s="54">
        <v>0</v>
      </c>
      <c r="BS23" s="54">
        <v>0</v>
      </c>
      <c r="BT23" s="54">
        <v>0.65</v>
      </c>
      <c r="BU23" s="54">
        <v>0</v>
      </c>
      <c r="BV23" s="54">
        <v>0</v>
      </c>
      <c r="BW23" s="54">
        <v>0.61</v>
      </c>
      <c r="BX23" s="87">
        <f t="shared" si="0"/>
        <v>1249.45</v>
      </c>
    </row>
    <row r="24" spans="1:76">
      <c r="A24" s="91">
        <v>20</v>
      </c>
      <c r="B24" s="51" t="s">
        <v>38</v>
      </c>
      <c r="C24" s="54">
        <v>63.29</v>
      </c>
      <c r="D24" s="54">
        <v>70.39</v>
      </c>
      <c r="E24" s="54">
        <v>60.09</v>
      </c>
      <c r="F24" s="54">
        <v>67.62</v>
      </c>
      <c r="G24" s="54">
        <v>92.2</v>
      </c>
      <c r="H24" s="54">
        <v>70.03</v>
      </c>
      <c r="I24" s="54">
        <v>72.47</v>
      </c>
      <c r="J24" s="54">
        <v>56.61</v>
      </c>
      <c r="K24" s="54">
        <v>66.64</v>
      </c>
      <c r="L24" s="54">
        <v>53.28</v>
      </c>
      <c r="M24" s="54">
        <v>48.97</v>
      </c>
      <c r="N24" s="54">
        <v>35.200000000000003</v>
      </c>
      <c r="O24" s="54">
        <v>39.590000000000003</v>
      </c>
      <c r="P24" s="54">
        <v>55.14</v>
      </c>
      <c r="Q24" s="54">
        <v>4.12</v>
      </c>
      <c r="R24" s="54">
        <v>2.0699999999999998</v>
      </c>
      <c r="S24" s="54">
        <v>1.07</v>
      </c>
      <c r="T24" s="54">
        <v>2.21</v>
      </c>
      <c r="U24" s="54">
        <v>1.1000000000000001</v>
      </c>
      <c r="V24" s="54">
        <v>2.39</v>
      </c>
      <c r="W24" s="54">
        <v>3.12</v>
      </c>
      <c r="X24" s="54">
        <v>2.88</v>
      </c>
      <c r="Y24" s="54">
        <v>2.98</v>
      </c>
      <c r="Z24" s="54">
        <v>0</v>
      </c>
      <c r="AA24" s="54">
        <v>3.4</v>
      </c>
      <c r="AB24" s="54">
        <v>0</v>
      </c>
      <c r="AC24" s="54">
        <v>0</v>
      </c>
      <c r="AD24" s="54">
        <v>1</v>
      </c>
      <c r="AE24" s="54">
        <v>0</v>
      </c>
      <c r="AF24" s="54">
        <v>1.08</v>
      </c>
      <c r="AG24" s="54">
        <v>1.1200000000000001</v>
      </c>
      <c r="AH24" s="54">
        <v>0</v>
      </c>
      <c r="AI24" s="54">
        <v>2.31</v>
      </c>
      <c r="AJ24" s="54">
        <v>1.24</v>
      </c>
      <c r="AK24" s="54">
        <v>0.08</v>
      </c>
      <c r="AL24" s="54">
        <v>1</v>
      </c>
      <c r="AM24" s="54">
        <v>0.1</v>
      </c>
      <c r="AN24" s="54">
        <v>0</v>
      </c>
      <c r="AO24" s="54">
        <v>2.98</v>
      </c>
      <c r="AP24" s="54">
        <v>1</v>
      </c>
      <c r="AQ24" s="54">
        <v>0.87</v>
      </c>
      <c r="AR24" s="54">
        <v>0.38</v>
      </c>
      <c r="AS24" s="54">
        <v>13.72</v>
      </c>
      <c r="AT24" s="54">
        <v>20.14</v>
      </c>
      <c r="AU24" s="54">
        <v>14.68</v>
      </c>
      <c r="AV24" s="54">
        <v>53.95</v>
      </c>
      <c r="AW24" s="54">
        <v>18.62</v>
      </c>
      <c r="AX24" s="54">
        <v>441.62</v>
      </c>
      <c r="AY24" s="54">
        <v>454.35</v>
      </c>
      <c r="AZ24" s="54">
        <v>459.95</v>
      </c>
      <c r="BA24" s="54">
        <v>520.17999999999995</v>
      </c>
      <c r="BB24" s="54">
        <v>437.56</v>
      </c>
      <c r="BC24" s="54">
        <v>391.05</v>
      </c>
      <c r="BD24" s="54">
        <v>379.78</v>
      </c>
      <c r="BE24" s="54">
        <v>348.61</v>
      </c>
      <c r="BF24" s="54">
        <v>275.22000000000003</v>
      </c>
      <c r="BG24" s="54">
        <v>234.74</v>
      </c>
      <c r="BH24" s="54">
        <v>230.76</v>
      </c>
      <c r="BI24" s="54">
        <v>208.72</v>
      </c>
      <c r="BJ24" s="54">
        <v>187.09</v>
      </c>
      <c r="BK24" s="54">
        <v>60.93</v>
      </c>
      <c r="BL24" s="54">
        <v>70.66</v>
      </c>
      <c r="BM24" s="54">
        <v>53.53</v>
      </c>
      <c r="BN24" s="54">
        <v>47.43</v>
      </c>
      <c r="BO24" s="54">
        <v>32.76</v>
      </c>
      <c r="BP24" s="54">
        <v>18.04</v>
      </c>
      <c r="BQ24" s="54">
        <v>6.91</v>
      </c>
      <c r="BR24" s="54">
        <v>3.47</v>
      </c>
      <c r="BS24" s="54">
        <v>7.47</v>
      </c>
      <c r="BT24" s="54">
        <v>5.08</v>
      </c>
      <c r="BU24" s="54">
        <v>5.51</v>
      </c>
      <c r="BV24" s="54">
        <v>4.57</v>
      </c>
      <c r="BW24" s="54">
        <v>1.97</v>
      </c>
      <c r="BX24" s="87">
        <f t="shared" si="0"/>
        <v>5899.0900000000011</v>
      </c>
    </row>
    <row r="25" spans="1:76">
      <c r="A25" s="91">
        <v>21</v>
      </c>
      <c r="B25" s="51" t="s">
        <v>39</v>
      </c>
      <c r="C25" s="54">
        <v>28.24</v>
      </c>
      <c r="D25" s="54">
        <v>35.659999999999997</v>
      </c>
      <c r="E25" s="54">
        <v>47.67</v>
      </c>
      <c r="F25" s="54">
        <v>52.28</v>
      </c>
      <c r="G25" s="54">
        <v>58.57</v>
      </c>
      <c r="H25" s="54">
        <v>57.06</v>
      </c>
      <c r="I25" s="54">
        <v>69.17</v>
      </c>
      <c r="J25" s="54">
        <v>57.95</v>
      </c>
      <c r="K25" s="54">
        <v>72.48</v>
      </c>
      <c r="L25" s="54">
        <v>61.6</v>
      </c>
      <c r="M25" s="54">
        <v>110.39</v>
      </c>
      <c r="N25" s="54">
        <v>53.55</v>
      </c>
      <c r="O25" s="54">
        <v>59.96</v>
      </c>
      <c r="P25" s="54">
        <v>40.700000000000003</v>
      </c>
      <c r="Q25" s="54">
        <v>15.01</v>
      </c>
      <c r="R25" s="54">
        <v>13.71</v>
      </c>
      <c r="S25" s="54">
        <v>1.67</v>
      </c>
      <c r="T25" s="54">
        <v>0.53</v>
      </c>
      <c r="U25" s="54">
        <v>2.1</v>
      </c>
      <c r="V25" s="54">
        <v>0</v>
      </c>
      <c r="W25" s="54">
        <v>1.1200000000000001</v>
      </c>
      <c r="X25" s="54">
        <v>0.91</v>
      </c>
      <c r="Y25" s="54">
        <v>1.04</v>
      </c>
      <c r="Z25" s="54">
        <v>0.9</v>
      </c>
      <c r="AA25" s="54">
        <v>2.2000000000000002</v>
      </c>
      <c r="AB25" s="54">
        <v>0</v>
      </c>
      <c r="AC25" s="54">
        <v>0</v>
      </c>
      <c r="AD25" s="54">
        <v>0.86</v>
      </c>
      <c r="AE25" s="54">
        <v>1.65</v>
      </c>
      <c r="AF25" s="54">
        <v>0</v>
      </c>
      <c r="AG25" s="54">
        <v>1.01</v>
      </c>
      <c r="AH25" s="54">
        <v>2.2200000000000002</v>
      </c>
      <c r="AI25" s="54">
        <v>1.27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1.34</v>
      </c>
      <c r="AP25" s="54">
        <v>0.75</v>
      </c>
      <c r="AQ25" s="54">
        <v>1.97</v>
      </c>
      <c r="AR25" s="54">
        <v>0</v>
      </c>
      <c r="AS25" s="54">
        <v>23.67</v>
      </c>
      <c r="AT25" s="54">
        <v>27.65</v>
      </c>
      <c r="AU25" s="54">
        <v>19.88</v>
      </c>
      <c r="AV25" s="54">
        <v>24.08</v>
      </c>
      <c r="AW25" s="54">
        <v>0</v>
      </c>
      <c r="AX25" s="54">
        <v>170.71</v>
      </c>
      <c r="AY25" s="54">
        <v>128.22999999999999</v>
      </c>
      <c r="AZ25" s="54">
        <v>140.38999999999999</v>
      </c>
      <c r="BA25" s="54">
        <v>146.07</v>
      </c>
      <c r="BB25" s="54">
        <v>137.94999999999999</v>
      </c>
      <c r="BC25" s="54">
        <v>142.38999999999999</v>
      </c>
      <c r="BD25" s="54">
        <v>131.19</v>
      </c>
      <c r="BE25" s="54">
        <v>145.55000000000001</v>
      </c>
      <c r="BF25" s="54">
        <v>134.75</v>
      </c>
      <c r="BG25" s="54">
        <v>102.05</v>
      </c>
      <c r="BH25" s="54">
        <v>86.23</v>
      </c>
      <c r="BI25" s="54">
        <v>96.81</v>
      </c>
      <c r="BJ25" s="54">
        <v>81.430000000000007</v>
      </c>
      <c r="BK25" s="54">
        <v>5.2</v>
      </c>
      <c r="BL25" s="54">
        <v>4.74</v>
      </c>
      <c r="BM25" s="54">
        <v>4.4400000000000004</v>
      </c>
      <c r="BN25" s="54">
        <v>0.95</v>
      </c>
      <c r="BO25" s="54">
        <v>2.5499999999999998</v>
      </c>
      <c r="BP25" s="54">
        <v>1.1399999999999999</v>
      </c>
      <c r="BQ25" s="54">
        <v>3.53</v>
      </c>
      <c r="BR25" s="54">
        <v>0</v>
      </c>
      <c r="BS25" s="54">
        <v>0</v>
      </c>
      <c r="BT25" s="54">
        <v>4.46</v>
      </c>
      <c r="BU25" s="54">
        <v>1.39</v>
      </c>
      <c r="BV25" s="54">
        <v>1.05</v>
      </c>
      <c r="BW25" s="54">
        <v>0</v>
      </c>
      <c r="BX25" s="87">
        <f t="shared" si="0"/>
        <v>2624.02</v>
      </c>
    </row>
    <row r="26" spans="1:76">
      <c r="A26" s="91">
        <v>22</v>
      </c>
      <c r="B26" s="51" t="s">
        <v>40</v>
      </c>
      <c r="C26" s="54">
        <v>23.02</v>
      </c>
      <c r="D26" s="54">
        <v>14.47</v>
      </c>
      <c r="E26" s="54">
        <v>26.11</v>
      </c>
      <c r="F26" s="54">
        <v>26.47</v>
      </c>
      <c r="G26" s="54">
        <v>18.989999999999998</v>
      </c>
      <c r="H26" s="54">
        <v>15.81</v>
      </c>
      <c r="I26" s="54">
        <v>27.69</v>
      </c>
      <c r="J26" s="54">
        <v>17.149999999999999</v>
      </c>
      <c r="K26" s="54">
        <v>12.05</v>
      </c>
      <c r="L26" s="54">
        <v>14.3</v>
      </c>
      <c r="M26" s="54">
        <v>14.43</v>
      </c>
      <c r="N26" s="54">
        <v>13.38</v>
      </c>
      <c r="O26" s="54">
        <v>14.62</v>
      </c>
      <c r="P26" s="54">
        <v>12.34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10.4</v>
      </c>
      <c r="AT26" s="54">
        <v>9.42</v>
      </c>
      <c r="AU26" s="54">
        <v>10.45</v>
      </c>
      <c r="AV26" s="54">
        <v>15.1</v>
      </c>
      <c r="AW26" s="54">
        <v>0</v>
      </c>
      <c r="AX26" s="54">
        <v>108.12</v>
      </c>
      <c r="AY26" s="54">
        <v>125.78</v>
      </c>
      <c r="AZ26" s="54">
        <v>107.16</v>
      </c>
      <c r="BA26" s="54">
        <v>129.44</v>
      </c>
      <c r="BB26" s="54">
        <v>107.24</v>
      </c>
      <c r="BC26" s="54">
        <v>108.07</v>
      </c>
      <c r="BD26" s="54">
        <v>97.9</v>
      </c>
      <c r="BE26" s="54">
        <v>106.94</v>
      </c>
      <c r="BF26" s="54">
        <v>73</v>
      </c>
      <c r="BG26" s="54">
        <v>65.89</v>
      </c>
      <c r="BH26" s="54">
        <v>41.96</v>
      </c>
      <c r="BI26" s="54">
        <v>42.16</v>
      </c>
      <c r="BJ26" s="54">
        <v>36.549999999999997</v>
      </c>
      <c r="BK26" s="54">
        <v>23.93</v>
      </c>
      <c r="BL26" s="54">
        <v>12.46</v>
      </c>
      <c r="BM26" s="54">
        <v>2.81</v>
      </c>
      <c r="BN26" s="54">
        <v>1.3</v>
      </c>
      <c r="BO26" s="54">
        <v>4.05</v>
      </c>
      <c r="BP26" s="54">
        <v>0</v>
      </c>
      <c r="BQ26" s="54">
        <v>0</v>
      </c>
      <c r="BR26" s="54">
        <v>2.3199999999999998</v>
      </c>
      <c r="BS26" s="54">
        <v>0.92</v>
      </c>
      <c r="BT26" s="54">
        <v>0.61</v>
      </c>
      <c r="BU26" s="54">
        <v>3.29</v>
      </c>
      <c r="BV26" s="54">
        <v>0</v>
      </c>
      <c r="BW26" s="54">
        <v>1.25</v>
      </c>
      <c r="BX26" s="87">
        <f t="shared" si="0"/>
        <v>1499.3500000000001</v>
      </c>
    </row>
    <row r="27" spans="1:76">
      <c r="A27" s="91">
        <v>23</v>
      </c>
      <c r="B27" s="51" t="s">
        <v>41</v>
      </c>
      <c r="C27" s="54">
        <v>7.8</v>
      </c>
      <c r="D27" s="54">
        <v>19.37</v>
      </c>
      <c r="E27" s="54">
        <v>28.22</v>
      </c>
      <c r="F27" s="54">
        <v>11.95</v>
      </c>
      <c r="G27" s="54">
        <v>26.15</v>
      </c>
      <c r="H27" s="54">
        <v>29.48</v>
      </c>
      <c r="I27" s="54">
        <v>37.47</v>
      </c>
      <c r="J27" s="54">
        <v>54.24</v>
      </c>
      <c r="K27" s="54">
        <v>42.07</v>
      </c>
      <c r="L27" s="54">
        <v>43.3</v>
      </c>
      <c r="M27" s="54">
        <v>34.35</v>
      </c>
      <c r="N27" s="54">
        <v>36.26</v>
      </c>
      <c r="O27" s="54">
        <v>38.049999999999997</v>
      </c>
      <c r="P27" s="54">
        <v>30.6</v>
      </c>
      <c r="Q27" s="54">
        <v>2.2599999999999998</v>
      </c>
      <c r="R27" s="54">
        <v>3.03</v>
      </c>
      <c r="S27" s="54">
        <v>0</v>
      </c>
      <c r="T27" s="54">
        <v>0</v>
      </c>
      <c r="U27" s="54">
        <v>1.95</v>
      </c>
      <c r="V27" s="54">
        <v>1.99</v>
      </c>
      <c r="W27" s="54">
        <v>0</v>
      </c>
      <c r="X27" s="54">
        <v>5.81</v>
      </c>
      <c r="Y27" s="54">
        <v>1</v>
      </c>
      <c r="Z27" s="54">
        <v>2.67</v>
      </c>
      <c r="AA27" s="54">
        <v>1.79</v>
      </c>
      <c r="AB27" s="54">
        <v>0</v>
      </c>
      <c r="AC27" s="54">
        <v>0</v>
      </c>
      <c r="AD27" s="54">
        <v>0.93</v>
      </c>
      <c r="AE27" s="54">
        <v>0</v>
      </c>
      <c r="AF27" s="54">
        <v>0</v>
      </c>
      <c r="AG27" s="54">
        <v>0</v>
      </c>
      <c r="AH27" s="54">
        <v>0</v>
      </c>
      <c r="AI27" s="54">
        <v>0.87</v>
      </c>
      <c r="AJ27" s="54">
        <v>0</v>
      </c>
      <c r="AK27" s="54">
        <v>0</v>
      </c>
      <c r="AL27" s="54">
        <v>1.04</v>
      </c>
      <c r="AM27" s="54">
        <v>0</v>
      </c>
      <c r="AN27" s="54">
        <v>3.59</v>
      </c>
      <c r="AO27" s="54">
        <v>0</v>
      </c>
      <c r="AP27" s="54">
        <v>0</v>
      </c>
      <c r="AQ27" s="54">
        <v>0.92</v>
      </c>
      <c r="AR27" s="54">
        <v>0.83</v>
      </c>
      <c r="AS27" s="54">
        <v>15.6</v>
      </c>
      <c r="AT27" s="54">
        <v>14.88</v>
      </c>
      <c r="AU27" s="54">
        <v>10.36</v>
      </c>
      <c r="AV27" s="54">
        <v>12.5</v>
      </c>
      <c r="AW27" s="54">
        <v>0</v>
      </c>
      <c r="AX27" s="54">
        <v>115.44</v>
      </c>
      <c r="AY27" s="54">
        <v>121.11</v>
      </c>
      <c r="AZ27" s="54">
        <v>98.59</v>
      </c>
      <c r="BA27" s="54">
        <v>105.16</v>
      </c>
      <c r="BB27" s="54">
        <v>118.2</v>
      </c>
      <c r="BC27" s="54">
        <v>117.68</v>
      </c>
      <c r="BD27" s="54">
        <v>116.85</v>
      </c>
      <c r="BE27" s="54">
        <v>127.32</v>
      </c>
      <c r="BF27" s="54">
        <v>124.28</v>
      </c>
      <c r="BG27" s="54">
        <v>89.1</v>
      </c>
      <c r="BH27" s="54">
        <v>105.09</v>
      </c>
      <c r="BI27" s="54">
        <v>102.39</v>
      </c>
      <c r="BJ27" s="54">
        <v>88.92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  <c r="BV27" s="54">
        <v>0</v>
      </c>
      <c r="BW27" s="54">
        <v>0</v>
      </c>
      <c r="BX27" s="87">
        <f t="shared" si="0"/>
        <v>1951.46</v>
      </c>
    </row>
    <row r="28" spans="1:76">
      <c r="A28" s="91">
        <v>24</v>
      </c>
      <c r="B28" s="51" t="s">
        <v>42</v>
      </c>
      <c r="C28" s="54">
        <v>21.57</v>
      </c>
      <c r="D28" s="54">
        <v>24.13</v>
      </c>
      <c r="E28" s="54">
        <v>17.27</v>
      </c>
      <c r="F28" s="54">
        <v>22.3</v>
      </c>
      <c r="G28" s="54">
        <v>23.91</v>
      </c>
      <c r="H28" s="54">
        <v>13.66</v>
      </c>
      <c r="I28" s="54">
        <v>15.13</v>
      </c>
      <c r="J28" s="54">
        <v>13.56</v>
      </c>
      <c r="K28" s="54">
        <v>14.48</v>
      </c>
      <c r="L28" s="54">
        <v>16.809999999999999</v>
      </c>
      <c r="M28" s="54">
        <v>11.56</v>
      </c>
      <c r="N28" s="54">
        <v>7.51</v>
      </c>
      <c r="O28" s="54">
        <v>9.5</v>
      </c>
      <c r="P28" s="54">
        <v>12.45</v>
      </c>
      <c r="Q28" s="54">
        <v>1.95</v>
      </c>
      <c r="R28" s="54">
        <v>1.3</v>
      </c>
      <c r="S28" s="54">
        <v>2.94</v>
      </c>
      <c r="T28" s="54">
        <v>1</v>
      </c>
      <c r="U28" s="54">
        <v>1.01</v>
      </c>
      <c r="V28" s="54">
        <v>1.19</v>
      </c>
      <c r="W28" s="54">
        <v>0.97</v>
      </c>
      <c r="X28" s="54">
        <v>0.95</v>
      </c>
      <c r="Y28" s="54">
        <v>0.95</v>
      </c>
      <c r="Z28" s="54">
        <v>2.4700000000000002</v>
      </c>
      <c r="AA28" s="54">
        <v>2.0499999999999998</v>
      </c>
      <c r="AB28" s="54">
        <v>0.81</v>
      </c>
      <c r="AC28" s="54">
        <v>0</v>
      </c>
      <c r="AD28" s="54">
        <v>5.89</v>
      </c>
      <c r="AE28" s="54">
        <v>0</v>
      </c>
      <c r="AF28" s="54">
        <v>0</v>
      </c>
      <c r="AG28" s="54">
        <v>0</v>
      </c>
      <c r="AH28" s="54">
        <v>0.28999999999999998</v>
      </c>
      <c r="AI28" s="54">
        <v>2.98</v>
      </c>
      <c r="AJ28" s="54">
        <v>0</v>
      </c>
      <c r="AK28" s="54">
        <v>0</v>
      </c>
      <c r="AL28" s="54">
        <v>0</v>
      </c>
      <c r="AM28" s="54">
        <v>0.93</v>
      </c>
      <c r="AN28" s="54">
        <v>0</v>
      </c>
      <c r="AO28" s="54">
        <v>0</v>
      </c>
      <c r="AP28" s="54">
        <v>0</v>
      </c>
      <c r="AQ28" s="54">
        <v>0.77</v>
      </c>
      <c r="AR28" s="54">
        <v>4.63</v>
      </c>
      <c r="AS28" s="54">
        <v>19.28</v>
      </c>
      <c r="AT28" s="54">
        <v>9.86</v>
      </c>
      <c r="AU28" s="54">
        <v>8.74</v>
      </c>
      <c r="AV28" s="54">
        <v>16.510000000000002</v>
      </c>
      <c r="AW28" s="54">
        <v>4.74</v>
      </c>
      <c r="AX28" s="54">
        <v>148.59</v>
      </c>
      <c r="AY28" s="54">
        <v>110.34</v>
      </c>
      <c r="AZ28" s="54">
        <v>116.93</v>
      </c>
      <c r="BA28" s="54">
        <v>133.72999999999999</v>
      </c>
      <c r="BB28" s="54">
        <v>116.19</v>
      </c>
      <c r="BC28" s="54">
        <v>100.48</v>
      </c>
      <c r="BD28" s="54">
        <v>103.57</v>
      </c>
      <c r="BE28" s="54">
        <v>116.8</v>
      </c>
      <c r="BF28" s="54">
        <v>114.35</v>
      </c>
      <c r="BG28" s="54">
        <v>85.6</v>
      </c>
      <c r="BH28" s="54">
        <v>63.97</v>
      </c>
      <c r="BI28" s="54">
        <v>72.319999999999993</v>
      </c>
      <c r="BJ28" s="54">
        <v>66.239999999999995</v>
      </c>
      <c r="BK28" s="54">
        <v>25.01</v>
      </c>
      <c r="BL28" s="54">
        <v>9.44</v>
      </c>
      <c r="BM28" s="54">
        <v>8.9</v>
      </c>
      <c r="BN28" s="54">
        <v>7.82</v>
      </c>
      <c r="BO28" s="54">
        <v>5.76</v>
      </c>
      <c r="BP28" s="54">
        <v>1.43</v>
      </c>
      <c r="BQ28" s="54">
        <v>1.84</v>
      </c>
      <c r="BR28" s="54">
        <v>2.76</v>
      </c>
      <c r="BS28" s="54">
        <v>1.01</v>
      </c>
      <c r="BT28" s="54">
        <v>1.82</v>
      </c>
      <c r="BU28" s="54">
        <v>0</v>
      </c>
      <c r="BV28" s="54">
        <v>1.39</v>
      </c>
      <c r="BW28" s="54">
        <v>0</v>
      </c>
      <c r="BX28" s="87">
        <f t="shared" si="0"/>
        <v>1732.34</v>
      </c>
    </row>
    <row r="29" spans="1:76">
      <c r="A29" s="91">
        <v>25</v>
      </c>
      <c r="B29" s="51" t="s">
        <v>43</v>
      </c>
      <c r="C29" s="54">
        <v>23.57</v>
      </c>
      <c r="D29" s="54">
        <v>30.15</v>
      </c>
      <c r="E29" s="54">
        <v>55.88</v>
      </c>
      <c r="F29" s="54">
        <v>65.260000000000005</v>
      </c>
      <c r="G29" s="54">
        <v>72.010000000000005</v>
      </c>
      <c r="H29" s="54">
        <v>64.23</v>
      </c>
      <c r="I29" s="54">
        <v>82.33</v>
      </c>
      <c r="J29" s="54">
        <v>77.61</v>
      </c>
      <c r="K29" s="54">
        <v>48.83</v>
      </c>
      <c r="L29" s="54">
        <v>62.58</v>
      </c>
      <c r="M29" s="54">
        <v>80.39</v>
      </c>
      <c r="N29" s="54">
        <v>78.010000000000005</v>
      </c>
      <c r="O29" s="54">
        <v>56.69</v>
      </c>
      <c r="P29" s="54">
        <v>23.48</v>
      </c>
      <c r="Q29" s="54">
        <v>0</v>
      </c>
      <c r="R29" s="54">
        <v>2.11</v>
      </c>
      <c r="S29" s="54">
        <v>1</v>
      </c>
      <c r="T29" s="54">
        <v>1.19</v>
      </c>
      <c r="U29" s="54">
        <v>1.89</v>
      </c>
      <c r="V29" s="54">
        <v>1.22</v>
      </c>
      <c r="W29" s="54">
        <v>0</v>
      </c>
      <c r="X29" s="54">
        <v>2.17</v>
      </c>
      <c r="Y29" s="54">
        <v>1.42</v>
      </c>
      <c r="Z29" s="54">
        <v>0</v>
      </c>
      <c r="AA29" s="54">
        <v>1.73</v>
      </c>
      <c r="AB29" s="54">
        <v>0</v>
      </c>
      <c r="AC29" s="54">
        <v>1.17</v>
      </c>
      <c r="AD29" s="54">
        <v>2.5099999999999998</v>
      </c>
      <c r="AE29" s="54">
        <v>0.05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0.16</v>
      </c>
      <c r="AL29" s="54">
        <v>0</v>
      </c>
      <c r="AM29" s="54">
        <v>0</v>
      </c>
      <c r="AN29" s="54">
        <v>1.06</v>
      </c>
      <c r="AO29" s="54">
        <v>0</v>
      </c>
      <c r="AP29" s="54">
        <v>0</v>
      </c>
      <c r="AQ29" s="54">
        <v>0</v>
      </c>
      <c r="AR29" s="54">
        <v>0</v>
      </c>
      <c r="AS29" s="54">
        <v>32.799999999999997</v>
      </c>
      <c r="AT29" s="54">
        <v>33.67</v>
      </c>
      <c r="AU29" s="54">
        <v>20.57</v>
      </c>
      <c r="AV29" s="54">
        <v>18.8</v>
      </c>
      <c r="AW29" s="54">
        <v>0</v>
      </c>
      <c r="AX29" s="54">
        <v>338.69</v>
      </c>
      <c r="AY29" s="54">
        <v>355.27</v>
      </c>
      <c r="AZ29" s="54">
        <v>378.22</v>
      </c>
      <c r="BA29" s="54">
        <v>341.83</v>
      </c>
      <c r="BB29" s="54">
        <v>401.08</v>
      </c>
      <c r="BC29" s="54">
        <v>328.89</v>
      </c>
      <c r="BD29" s="54">
        <v>324.58</v>
      </c>
      <c r="BE29" s="54">
        <v>224.2</v>
      </c>
      <c r="BF29" s="54">
        <v>232.19</v>
      </c>
      <c r="BG29" s="54">
        <v>227.96</v>
      </c>
      <c r="BH29" s="54">
        <v>247.76</v>
      </c>
      <c r="BI29" s="54">
        <v>161.31</v>
      </c>
      <c r="BJ29" s="54">
        <v>107.33</v>
      </c>
      <c r="BK29" s="54">
        <v>107.92</v>
      </c>
      <c r="BL29" s="54">
        <v>53.58</v>
      </c>
      <c r="BM29" s="54">
        <v>39.11</v>
      </c>
      <c r="BN29" s="54">
        <v>16.440000000000001</v>
      </c>
      <c r="BO29" s="54">
        <v>10.27</v>
      </c>
      <c r="BP29" s="54">
        <v>2.36</v>
      </c>
      <c r="BQ29" s="54">
        <v>4.1900000000000004</v>
      </c>
      <c r="BR29" s="54">
        <v>4.5199999999999996</v>
      </c>
      <c r="BS29" s="54">
        <v>8.94</v>
      </c>
      <c r="BT29" s="54">
        <v>6.99</v>
      </c>
      <c r="BU29" s="54">
        <v>14.19</v>
      </c>
      <c r="BV29" s="54">
        <v>3.9</v>
      </c>
      <c r="BW29" s="54">
        <v>4.4400000000000004</v>
      </c>
      <c r="BX29" s="87">
        <f t="shared" si="0"/>
        <v>4890.6999999999971</v>
      </c>
    </row>
    <row r="30" spans="1:76">
      <c r="A30" s="91">
        <v>26</v>
      </c>
      <c r="B30" s="51" t="s">
        <v>44</v>
      </c>
      <c r="C30" s="54">
        <v>17.34</v>
      </c>
      <c r="D30" s="54">
        <v>57.03</v>
      </c>
      <c r="E30" s="54">
        <v>59.99</v>
      </c>
      <c r="F30" s="54">
        <v>102.92</v>
      </c>
      <c r="G30" s="54">
        <v>126.65</v>
      </c>
      <c r="H30" s="54">
        <v>129.38999999999999</v>
      </c>
      <c r="I30" s="54">
        <v>96.75</v>
      </c>
      <c r="J30" s="54">
        <v>76.84</v>
      </c>
      <c r="K30" s="54">
        <v>120.01</v>
      </c>
      <c r="L30" s="54">
        <v>132.05000000000001</v>
      </c>
      <c r="M30" s="54">
        <v>93.87</v>
      </c>
      <c r="N30" s="54">
        <v>51.13</v>
      </c>
      <c r="O30" s="54">
        <v>53.34</v>
      </c>
      <c r="P30" s="54">
        <v>47.72</v>
      </c>
      <c r="Q30" s="54">
        <v>3.13</v>
      </c>
      <c r="R30" s="54">
        <v>2.04</v>
      </c>
      <c r="S30" s="54">
        <v>0</v>
      </c>
      <c r="T30" s="54">
        <v>1.75</v>
      </c>
      <c r="U30" s="54">
        <v>1.9</v>
      </c>
      <c r="V30" s="54">
        <v>0</v>
      </c>
      <c r="W30" s="54">
        <v>0.98</v>
      </c>
      <c r="X30" s="54">
        <v>0</v>
      </c>
      <c r="Y30" s="54">
        <v>0</v>
      </c>
      <c r="Z30" s="54">
        <v>1.57</v>
      </c>
      <c r="AA30" s="54">
        <v>1.05</v>
      </c>
      <c r="AB30" s="54">
        <v>3.12</v>
      </c>
      <c r="AC30" s="54">
        <v>0</v>
      </c>
      <c r="AD30" s="54">
        <v>1.45</v>
      </c>
      <c r="AE30" s="54">
        <v>1.1000000000000001</v>
      </c>
      <c r="AF30" s="54">
        <v>0</v>
      </c>
      <c r="AG30" s="54">
        <v>0.18</v>
      </c>
      <c r="AH30" s="54">
        <v>0.15</v>
      </c>
      <c r="AI30" s="54">
        <v>0.32</v>
      </c>
      <c r="AJ30" s="54">
        <v>1.29</v>
      </c>
      <c r="AK30" s="54">
        <v>0</v>
      </c>
      <c r="AL30" s="54">
        <v>0</v>
      </c>
      <c r="AM30" s="54">
        <v>0.21</v>
      </c>
      <c r="AN30" s="54">
        <v>0.53</v>
      </c>
      <c r="AO30" s="54">
        <v>0.82</v>
      </c>
      <c r="AP30" s="54">
        <v>0.39</v>
      </c>
      <c r="AQ30" s="54">
        <v>0.86</v>
      </c>
      <c r="AR30" s="54">
        <v>0.77</v>
      </c>
      <c r="AS30" s="54">
        <v>102.75</v>
      </c>
      <c r="AT30" s="54">
        <v>47.33</v>
      </c>
      <c r="AU30" s="54">
        <v>43.04</v>
      </c>
      <c r="AV30" s="54">
        <v>79.430000000000007</v>
      </c>
      <c r="AW30" s="54">
        <v>12.41</v>
      </c>
      <c r="AX30" s="54">
        <v>375.55</v>
      </c>
      <c r="AY30" s="54">
        <v>371.67</v>
      </c>
      <c r="AZ30" s="54">
        <v>353.58</v>
      </c>
      <c r="BA30" s="54">
        <v>406.98</v>
      </c>
      <c r="BB30" s="54">
        <v>394.27</v>
      </c>
      <c r="BC30" s="54">
        <v>406.75</v>
      </c>
      <c r="BD30" s="54">
        <v>409.99</v>
      </c>
      <c r="BE30" s="54">
        <v>517.82000000000005</v>
      </c>
      <c r="BF30" s="54">
        <v>542.16999999999996</v>
      </c>
      <c r="BG30" s="54">
        <v>421.63</v>
      </c>
      <c r="BH30" s="54">
        <v>269.25</v>
      </c>
      <c r="BI30" s="54">
        <v>229.03</v>
      </c>
      <c r="BJ30" s="54">
        <v>207.55</v>
      </c>
      <c r="BK30" s="54">
        <v>146.47</v>
      </c>
      <c r="BL30" s="54">
        <v>129.65</v>
      </c>
      <c r="BM30" s="54">
        <v>35.770000000000003</v>
      </c>
      <c r="BN30" s="54">
        <v>15.15</v>
      </c>
      <c r="BO30" s="54">
        <v>7.12</v>
      </c>
      <c r="BP30" s="54">
        <v>0.88</v>
      </c>
      <c r="BQ30" s="54">
        <v>7.1</v>
      </c>
      <c r="BR30" s="54">
        <v>14.58</v>
      </c>
      <c r="BS30" s="54">
        <v>13.99</v>
      </c>
      <c r="BT30" s="54">
        <v>17.100000000000001</v>
      </c>
      <c r="BU30" s="54">
        <v>10.78</v>
      </c>
      <c r="BV30" s="54">
        <v>8.2799999999999994</v>
      </c>
      <c r="BW30" s="54">
        <v>4.04</v>
      </c>
      <c r="BX30" s="87">
        <f t="shared" si="0"/>
        <v>6790.7499999999991</v>
      </c>
    </row>
    <row r="31" spans="1:76">
      <c r="A31" s="91">
        <v>27</v>
      </c>
      <c r="B31" s="51" t="s">
        <v>45</v>
      </c>
      <c r="C31" s="54">
        <v>141.38999999999999</v>
      </c>
      <c r="D31" s="54">
        <v>156.85</v>
      </c>
      <c r="E31" s="54">
        <v>197.76</v>
      </c>
      <c r="F31" s="54">
        <v>236.6</v>
      </c>
      <c r="G31" s="54">
        <v>312.57</v>
      </c>
      <c r="H31" s="54">
        <v>308.7</v>
      </c>
      <c r="I31" s="54">
        <v>308.45999999999998</v>
      </c>
      <c r="J31" s="54">
        <v>292.45</v>
      </c>
      <c r="K31" s="54">
        <v>308.22000000000003</v>
      </c>
      <c r="L31" s="54">
        <v>259.58</v>
      </c>
      <c r="M31" s="54">
        <v>305.92</v>
      </c>
      <c r="N31" s="54">
        <v>275.02</v>
      </c>
      <c r="O31" s="54">
        <v>254.05</v>
      </c>
      <c r="P31" s="54">
        <v>291.08999999999997</v>
      </c>
      <c r="Q31" s="54">
        <v>17.739999999999998</v>
      </c>
      <c r="R31" s="54">
        <v>8.02</v>
      </c>
      <c r="S31" s="54">
        <v>7.15</v>
      </c>
      <c r="T31" s="54">
        <v>5.69</v>
      </c>
      <c r="U31" s="54">
        <v>14.75</v>
      </c>
      <c r="V31" s="54">
        <v>10.67</v>
      </c>
      <c r="W31" s="54">
        <v>6.05</v>
      </c>
      <c r="X31" s="54">
        <v>8.8000000000000007</v>
      </c>
      <c r="Y31" s="54">
        <v>5.0199999999999996</v>
      </c>
      <c r="Z31" s="54">
        <v>1.9</v>
      </c>
      <c r="AA31" s="54">
        <v>8.74</v>
      </c>
      <c r="AB31" s="54">
        <v>17</v>
      </c>
      <c r="AC31" s="54">
        <v>2.71</v>
      </c>
      <c r="AD31" s="54">
        <v>8.9600000000000009</v>
      </c>
      <c r="AE31" s="54">
        <v>2.2799999999999998</v>
      </c>
      <c r="AF31" s="54">
        <v>5.62</v>
      </c>
      <c r="AG31" s="54">
        <v>1.26</v>
      </c>
      <c r="AH31" s="54">
        <v>3.73</v>
      </c>
      <c r="AI31" s="54">
        <v>3.1</v>
      </c>
      <c r="AJ31" s="54">
        <v>2.39</v>
      </c>
      <c r="AK31" s="54">
        <v>3.39</v>
      </c>
      <c r="AL31" s="54">
        <v>1.57</v>
      </c>
      <c r="AM31" s="54">
        <v>1.53</v>
      </c>
      <c r="AN31" s="54">
        <v>0.54</v>
      </c>
      <c r="AO31" s="54">
        <v>3.88</v>
      </c>
      <c r="AP31" s="54">
        <v>1.95</v>
      </c>
      <c r="AQ31" s="54">
        <v>5.3</v>
      </c>
      <c r="AR31" s="54">
        <v>4.12</v>
      </c>
      <c r="AS31" s="54">
        <v>235.42</v>
      </c>
      <c r="AT31" s="54">
        <v>197.58</v>
      </c>
      <c r="AU31" s="54">
        <v>199.7</v>
      </c>
      <c r="AV31" s="54">
        <v>313.13</v>
      </c>
      <c r="AW31" s="54">
        <v>36.380000000000003</v>
      </c>
      <c r="AX31" s="54">
        <v>1497.76</v>
      </c>
      <c r="AY31" s="54">
        <v>1227.72</v>
      </c>
      <c r="AZ31" s="54">
        <v>1332.44</v>
      </c>
      <c r="BA31" s="54">
        <v>1387.87</v>
      </c>
      <c r="BB31" s="54">
        <v>1441.52</v>
      </c>
      <c r="BC31" s="54">
        <v>1437.15</v>
      </c>
      <c r="BD31" s="54">
        <v>1444.1</v>
      </c>
      <c r="BE31" s="54">
        <v>1484.04</v>
      </c>
      <c r="BF31" s="54">
        <v>1450.56</v>
      </c>
      <c r="BG31" s="54">
        <v>1598.16</v>
      </c>
      <c r="BH31" s="54">
        <v>1291.8399999999999</v>
      </c>
      <c r="BI31" s="54">
        <v>1119.55</v>
      </c>
      <c r="BJ31" s="54">
        <v>1076.58</v>
      </c>
      <c r="BK31" s="54">
        <v>32.54</v>
      </c>
      <c r="BL31" s="54">
        <v>36.11</v>
      </c>
      <c r="BM31" s="54">
        <v>47.04</v>
      </c>
      <c r="BN31" s="54">
        <v>56</v>
      </c>
      <c r="BO31" s="54">
        <v>34.159999999999997</v>
      </c>
      <c r="BP31" s="54">
        <v>49.51</v>
      </c>
      <c r="BQ31" s="54">
        <v>37.85</v>
      </c>
      <c r="BR31" s="54">
        <v>30.71</v>
      </c>
      <c r="BS31" s="54">
        <v>41.77</v>
      </c>
      <c r="BT31" s="54">
        <v>44.91</v>
      </c>
      <c r="BU31" s="54">
        <v>32.31</v>
      </c>
      <c r="BV31" s="54">
        <v>29.55</v>
      </c>
      <c r="BW31" s="54">
        <v>9.67</v>
      </c>
      <c r="BX31" s="87">
        <f t="shared" si="0"/>
        <v>23066.15</v>
      </c>
    </row>
    <row r="32" spans="1:76">
      <c r="A32" s="91">
        <v>28</v>
      </c>
      <c r="B32" s="51" t="s">
        <v>46</v>
      </c>
      <c r="C32" s="54">
        <v>43.79</v>
      </c>
      <c r="D32" s="54">
        <v>76.849999999999994</v>
      </c>
      <c r="E32" s="54">
        <v>111.95</v>
      </c>
      <c r="F32" s="54">
        <v>136.69</v>
      </c>
      <c r="G32" s="54">
        <v>130.09</v>
      </c>
      <c r="H32" s="54">
        <v>157.29</v>
      </c>
      <c r="I32" s="54">
        <v>152.72</v>
      </c>
      <c r="J32" s="54">
        <v>159.49</v>
      </c>
      <c r="K32" s="54">
        <v>131.30000000000001</v>
      </c>
      <c r="L32" s="54">
        <v>139.91</v>
      </c>
      <c r="M32" s="54">
        <v>174.48</v>
      </c>
      <c r="N32" s="54">
        <v>154.52000000000001</v>
      </c>
      <c r="O32" s="54">
        <v>105.66</v>
      </c>
      <c r="P32" s="54">
        <v>92.24</v>
      </c>
      <c r="Q32" s="54">
        <v>7.72</v>
      </c>
      <c r="R32" s="54">
        <v>3.96</v>
      </c>
      <c r="S32" s="54">
        <v>11.9</v>
      </c>
      <c r="T32" s="54">
        <v>4.87</v>
      </c>
      <c r="U32" s="54">
        <v>3.85</v>
      </c>
      <c r="V32" s="54">
        <v>7.2</v>
      </c>
      <c r="W32" s="54">
        <v>8.24</v>
      </c>
      <c r="X32" s="54">
        <v>2.96</v>
      </c>
      <c r="Y32" s="54">
        <v>10.83</v>
      </c>
      <c r="Z32" s="54">
        <v>7.62</v>
      </c>
      <c r="AA32" s="54">
        <v>6.02</v>
      </c>
      <c r="AB32" s="54">
        <v>6.03</v>
      </c>
      <c r="AC32" s="54">
        <v>4.3899999999999997</v>
      </c>
      <c r="AD32" s="54">
        <v>2.1</v>
      </c>
      <c r="AE32" s="54">
        <v>1.19</v>
      </c>
      <c r="AF32" s="54">
        <v>1.33</v>
      </c>
      <c r="AG32" s="54">
        <v>1.21</v>
      </c>
      <c r="AH32" s="54">
        <v>0</v>
      </c>
      <c r="AI32" s="54">
        <v>1.97</v>
      </c>
      <c r="AJ32" s="54">
        <v>1.22</v>
      </c>
      <c r="AK32" s="54">
        <v>1.08</v>
      </c>
      <c r="AL32" s="54">
        <v>2.0099999999999998</v>
      </c>
      <c r="AM32" s="54">
        <v>0.55000000000000004</v>
      </c>
      <c r="AN32" s="54">
        <v>3.1</v>
      </c>
      <c r="AO32" s="54">
        <v>4.6500000000000004</v>
      </c>
      <c r="AP32" s="54">
        <v>1.19</v>
      </c>
      <c r="AQ32" s="54">
        <v>2.83</v>
      </c>
      <c r="AR32" s="54">
        <v>4.53</v>
      </c>
      <c r="AS32" s="54">
        <v>83.37</v>
      </c>
      <c r="AT32" s="54">
        <v>64.17</v>
      </c>
      <c r="AU32" s="54">
        <v>61</v>
      </c>
      <c r="AV32" s="54">
        <v>105.91</v>
      </c>
      <c r="AW32" s="54">
        <v>19.98</v>
      </c>
      <c r="AX32" s="54">
        <v>764.45</v>
      </c>
      <c r="AY32" s="54">
        <v>954.66</v>
      </c>
      <c r="AZ32" s="54">
        <v>753.35</v>
      </c>
      <c r="BA32" s="54">
        <v>759.44</v>
      </c>
      <c r="BB32" s="54">
        <v>752.16</v>
      </c>
      <c r="BC32" s="54">
        <v>699.38</v>
      </c>
      <c r="BD32" s="54">
        <v>767.26</v>
      </c>
      <c r="BE32" s="54">
        <v>613.27</v>
      </c>
      <c r="BF32" s="54">
        <v>570.19000000000005</v>
      </c>
      <c r="BG32" s="54">
        <v>747.26</v>
      </c>
      <c r="BH32" s="54">
        <v>574.48</v>
      </c>
      <c r="BI32" s="54">
        <v>489.59</v>
      </c>
      <c r="BJ32" s="54">
        <v>472.34</v>
      </c>
      <c r="BK32" s="54">
        <v>142.04</v>
      </c>
      <c r="BL32" s="54">
        <v>120.56</v>
      </c>
      <c r="BM32" s="54">
        <v>49.92</v>
      </c>
      <c r="BN32" s="54">
        <v>39.99</v>
      </c>
      <c r="BO32" s="54">
        <v>20.41</v>
      </c>
      <c r="BP32" s="54">
        <v>17.02</v>
      </c>
      <c r="BQ32" s="54">
        <v>12.53</v>
      </c>
      <c r="BR32" s="54">
        <v>16.55</v>
      </c>
      <c r="BS32" s="54">
        <v>13.51</v>
      </c>
      <c r="BT32" s="54">
        <v>21.36</v>
      </c>
      <c r="BU32" s="54">
        <v>26.77</v>
      </c>
      <c r="BV32" s="54">
        <v>9.09</v>
      </c>
      <c r="BW32" s="54">
        <v>8.42</v>
      </c>
      <c r="BX32" s="87">
        <f t="shared" si="0"/>
        <v>11631.960000000003</v>
      </c>
    </row>
    <row r="33" spans="1:76">
      <c r="A33" s="91">
        <v>29</v>
      </c>
      <c r="B33" s="51" t="s">
        <v>47</v>
      </c>
      <c r="C33" s="54">
        <v>1172.1300000000001</v>
      </c>
      <c r="D33" s="54">
        <v>1540.2</v>
      </c>
      <c r="E33" s="54">
        <v>2674.39</v>
      </c>
      <c r="F33" s="54">
        <v>3133.28</v>
      </c>
      <c r="G33" s="54">
        <v>3677.67</v>
      </c>
      <c r="H33" s="54">
        <v>3736.49</v>
      </c>
      <c r="I33" s="54">
        <v>3882.02</v>
      </c>
      <c r="J33" s="54">
        <v>3498.56</v>
      </c>
      <c r="K33" s="54">
        <v>3395.98</v>
      </c>
      <c r="L33" s="54">
        <v>2153.92</v>
      </c>
      <c r="M33" s="54">
        <v>2069.16</v>
      </c>
      <c r="N33" s="54">
        <v>1643.47</v>
      </c>
      <c r="O33" s="54">
        <v>1578.38</v>
      </c>
      <c r="P33" s="54">
        <v>1448.72</v>
      </c>
      <c r="Q33" s="54">
        <v>114.12</v>
      </c>
      <c r="R33" s="54">
        <v>51.69</v>
      </c>
      <c r="S33" s="54">
        <v>65.25</v>
      </c>
      <c r="T33" s="54">
        <v>63.11</v>
      </c>
      <c r="U33" s="54">
        <v>89.02</v>
      </c>
      <c r="V33" s="54">
        <v>76.17</v>
      </c>
      <c r="W33" s="54">
        <v>54.18</v>
      </c>
      <c r="X33" s="54">
        <v>76.069999999999993</v>
      </c>
      <c r="Y33" s="54">
        <v>105.64</v>
      </c>
      <c r="Z33" s="54">
        <v>119.03</v>
      </c>
      <c r="AA33" s="54">
        <v>112.42</v>
      </c>
      <c r="AB33" s="54">
        <v>72.67</v>
      </c>
      <c r="AC33" s="54">
        <v>74.77</v>
      </c>
      <c r="AD33" s="54">
        <v>176.8</v>
      </c>
      <c r="AE33" s="54">
        <v>9.5</v>
      </c>
      <c r="AF33" s="54">
        <v>6.19</v>
      </c>
      <c r="AG33" s="54">
        <v>9.0500000000000007</v>
      </c>
      <c r="AH33" s="54">
        <v>4.54</v>
      </c>
      <c r="AI33" s="54">
        <v>11.6</v>
      </c>
      <c r="AJ33" s="54">
        <v>18.12</v>
      </c>
      <c r="AK33" s="54">
        <v>25.12</v>
      </c>
      <c r="AL33" s="54">
        <v>37.35</v>
      </c>
      <c r="AM33" s="54">
        <v>26.99</v>
      </c>
      <c r="AN33" s="54">
        <v>24.83</v>
      </c>
      <c r="AO33" s="54">
        <v>33.33</v>
      </c>
      <c r="AP33" s="54">
        <v>19.670000000000002</v>
      </c>
      <c r="AQ33" s="54">
        <v>14.55</v>
      </c>
      <c r="AR33" s="54">
        <v>42.06</v>
      </c>
      <c r="AS33" s="54">
        <v>1251.1400000000001</v>
      </c>
      <c r="AT33" s="54">
        <v>1097.1099999999999</v>
      </c>
      <c r="AU33" s="54">
        <v>1529.17</v>
      </c>
      <c r="AV33" s="54">
        <v>2193.0700000000002</v>
      </c>
      <c r="AW33" s="54">
        <v>149.24</v>
      </c>
      <c r="AX33" s="54">
        <v>10945.41</v>
      </c>
      <c r="AY33" s="54">
        <v>10609.57</v>
      </c>
      <c r="AZ33" s="54">
        <v>9518.41</v>
      </c>
      <c r="BA33" s="54">
        <v>9680.58</v>
      </c>
      <c r="BB33" s="54">
        <v>9582.4</v>
      </c>
      <c r="BC33" s="54">
        <v>10028.219999999999</v>
      </c>
      <c r="BD33" s="54">
        <v>10932.59</v>
      </c>
      <c r="BE33" s="54">
        <v>10874.23</v>
      </c>
      <c r="BF33" s="54">
        <v>12319.98</v>
      </c>
      <c r="BG33" s="54">
        <v>11484.35</v>
      </c>
      <c r="BH33" s="54">
        <v>10469.59</v>
      </c>
      <c r="BI33" s="54">
        <v>9600.44</v>
      </c>
      <c r="BJ33" s="54">
        <v>7288.43</v>
      </c>
      <c r="BK33" s="54">
        <v>2524.1</v>
      </c>
      <c r="BL33" s="54">
        <v>2409.06</v>
      </c>
      <c r="BM33" s="54">
        <v>1858.37</v>
      </c>
      <c r="BN33" s="54">
        <v>1847.54</v>
      </c>
      <c r="BO33" s="54">
        <v>1625.02</v>
      </c>
      <c r="BP33" s="54">
        <v>1181.74</v>
      </c>
      <c r="BQ33" s="54">
        <v>761.11</v>
      </c>
      <c r="BR33" s="54">
        <v>732.79</v>
      </c>
      <c r="BS33" s="54">
        <v>703.55</v>
      </c>
      <c r="BT33" s="54">
        <v>670.51</v>
      </c>
      <c r="BU33" s="54">
        <v>574.02</v>
      </c>
      <c r="BV33" s="54">
        <v>495.68</v>
      </c>
      <c r="BW33" s="54">
        <v>269.86</v>
      </c>
      <c r="BX33" s="87">
        <f t="shared" si="0"/>
        <v>192345.48999999993</v>
      </c>
    </row>
    <row r="34" spans="1:76">
      <c r="A34" s="91">
        <v>30</v>
      </c>
      <c r="B34" s="51" t="s">
        <v>48</v>
      </c>
      <c r="C34" s="54">
        <v>9.7799999999999994</v>
      </c>
      <c r="D34" s="54">
        <v>42.38</v>
      </c>
      <c r="E34" s="54">
        <v>55.35</v>
      </c>
      <c r="F34" s="54">
        <v>49.05</v>
      </c>
      <c r="G34" s="54">
        <v>52.68</v>
      </c>
      <c r="H34" s="54">
        <v>34.67</v>
      </c>
      <c r="I34" s="54">
        <v>37.74</v>
      </c>
      <c r="J34" s="54">
        <v>31.69</v>
      </c>
      <c r="K34" s="54">
        <v>37.33</v>
      </c>
      <c r="L34" s="54">
        <v>38.69</v>
      </c>
      <c r="M34" s="54">
        <v>50.13</v>
      </c>
      <c r="N34" s="54">
        <v>37.08</v>
      </c>
      <c r="O34" s="54">
        <v>31.02</v>
      </c>
      <c r="P34" s="54">
        <v>24.83</v>
      </c>
      <c r="Q34" s="54">
        <v>0</v>
      </c>
      <c r="R34" s="54">
        <v>2.2400000000000002</v>
      </c>
      <c r="S34" s="54">
        <v>0</v>
      </c>
      <c r="T34" s="54">
        <v>0.95</v>
      </c>
      <c r="U34" s="54">
        <v>0</v>
      </c>
      <c r="V34" s="54">
        <v>1.06</v>
      </c>
      <c r="W34" s="54">
        <v>1.0900000000000001</v>
      </c>
      <c r="X34" s="54">
        <v>2.2200000000000002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1.24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0.1</v>
      </c>
      <c r="AL34" s="54">
        <v>0</v>
      </c>
      <c r="AM34" s="54">
        <v>0.13</v>
      </c>
      <c r="AN34" s="54">
        <v>0.28999999999999998</v>
      </c>
      <c r="AO34" s="54">
        <v>0</v>
      </c>
      <c r="AP34" s="54">
        <v>0</v>
      </c>
      <c r="AQ34" s="54">
        <v>0</v>
      </c>
      <c r="AR34" s="54">
        <v>0</v>
      </c>
      <c r="AS34" s="54">
        <v>52.81</v>
      </c>
      <c r="AT34" s="54">
        <v>38.630000000000003</v>
      </c>
      <c r="AU34" s="54">
        <v>25.47</v>
      </c>
      <c r="AV34" s="54">
        <v>26.65</v>
      </c>
      <c r="AW34" s="54">
        <v>2.12</v>
      </c>
      <c r="AX34" s="54">
        <v>263.12</v>
      </c>
      <c r="AY34" s="54">
        <v>220.43</v>
      </c>
      <c r="AZ34" s="54">
        <v>199.2</v>
      </c>
      <c r="BA34" s="54">
        <v>233.64</v>
      </c>
      <c r="BB34" s="54">
        <v>211.92</v>
      </c>
      <c r="BC34" s="54">
        <v>198.72</v>
      </c>
      <c r="BD34" s="54">
        <v>205.58</v>
      </c>
      <c r="BE34" s="54">
        <v>195.31</v>
      </c>
      <c r="BF34" s="54">
        <v>247.73</v>
      </c>
      <c r="BG34" s="54">
        <v>265.70999999999998</v>
      </c>
      <c r="BH34" s="54">
        <v>208.5</v>
      </c>
      <c r="BI34" s="54">
        <v>202.5</v>
      </c>
      <c r="BJ34" s="54">
        <v>175.61</v>
      </c>
      <c r="BK34" s="54">
        <v>0.87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4">
        <v>0</v>
      </c>
      <c r="BR34" s="54">
        <v>0</v>
      </c>
      <c r="BS34" s="54">
        <v>0</v>
      </c>
      <c r="BT34" s="54">
        <v>0</v>
      </c>
      <c r="BU34" s="54">
        <v>0</v>
      </c>
      <c r="BV34" s="54">
        <v>0</v>
      </c>
      <c r="BW34" s="54">
        <v>0</v>
      </c>
      <c r="BX34" s="87">
        <f t="shared" si="0"/>
        <v>3516.26</v>
      </c>
    </row>
    <row r="35" spans="1:76">
      <c r="A35" s="91">
        <v>31</v>
      </c>
      <c r="B35" s="51" t="s">
        <v>49</v>
      </c>
      <c r="C35" s="54">
        <v>57.35</v>
      </c>
      <c r="D35" s="54">
        <v>138.46</v>
      </c>
      <c r="E35" s="54">
        <v>184.73</v>
      </c>
      <c r="F35" s="54">
        <v>186.17</v>
      </c>
      <c r="G35" s="54">
        <v>182.54</v>
      </c>
      <c r="H35" s="54">
        <v>254.43</v>
      </c>
      <c r="I35" s="54">
        <v>267.79000000000002</v>
      </c>
      <c r="J35" s="54">
        <v>266.68</v>
      </c>
      <c r="K35" s="54">
        <v>262.11</v>
      </c>
      <c r="L35" s="54">
        <v>248.54</v>
      </c>
      <c r="M35" s="54">
        <v>358.76</v>
      </c>
      <c r="N35" s="54">
        <v>328.08</v>
      </c>
      <c r="O35" s="54">
        <v>281.81</v>
      </c>
      <c r="P35" s="54">
        <v>228</v>
      </c>
      <c r="Q35" s="54">
        <v>13.06</v>
      </c>
      <c r="R35" s="54">
        <v>6.88</v>
      </c>
      <c r="S35" s="54">
        <v>4.2300000000000004</v>
      </c>
      <c r="T35" s="54">
        <v>4.3</v>
      </c>
      <c r="U35" s="54">
        <v>7.4</v>
      </c>
      <c r="V35" s="54">
        <v>10.48</v>
      </c>
      <c r="W35" s="54">
        <v>8.4</v>
      </c>
      <c r="X35" s="54">
        <v>4.16</v>
      </c>
      <c r="Y35" s="54">
        <v>8.7200000000000006</v>
      </c>
      <c r="Z35" s="54">
        <v>5.14</v>
      </c>
      <c r="AA35" s="54">
        <v>4.66</v>
      </c>
      <c r="AB35" s="54">
        <v>18.170000000000002</v>
      </c>
      <c r="AC35" s="54">
        <v>10.06</v>
      </c>
      <c r="AD35" s="54">
        <v>15.87</v>
      </c>
      <c r="AE35" s="54">
        <v>0.85</v>
      </c>
      <c r="AF35" s="54">
        <v>1.1399999999999999</v>
      </c>
      <c r="AG35" s="54">
        <v>2.41</v>
      </c>
      <c r="AH35" s="54">
        <v>4.28</v>
      </c>
      <c r="AI35" s="54">
        <v>1.35</v>
      </c>
      <c r="AJ35" s="54">
        <v>2.09</v>
      </c>
      <c r="AK35" s="54">
        <v>0.12</v>
      </c>
      <c r="AL35" s="54">
        <v>4.55</v>
      </c>
      <c r="AM35" s="54">
        <v>3.5</v>
      </c>
      <c r="AN35" s="54">
        <v>0.12</v>
      </c>
      <c r="AO35" s="54">
        <v>3.61</v>
      </c>
      <c r="AP35" s="54">
        <v>4.68</v>
      </c>
      <c r="AQ35" s="54">
        <v>2</v>
      </c>
      <c r="AR35" s="54">
        <v>9.16</v>
      </c>
      <c r="AS35" s="54">
        <v>109.44</v>
      </c>
      <c r="AT35" s="54">
        <v>164.89</v>
      </c>
      <c r="AU35" s="54">
        <v>175.58</v>
      </c>
      <c r="AV35" s="54">
        <v>182.53</v>
      </c>
      <c r="AW35" s="54">
        <v>20.84</v>
      </c>
      <c r="AX35" s="54">
        <v>1098.4100000000001</v>
      </c>
      <c r="AY35" s="54">
        <v>1027.83</v>
      </c>
      <c r="AZ35" s="54">
        <v>1042.19</v>
      </c>
      <c r="BA35" s="54">
        <v>1051.31</v>
      </c>
      <c r="BB35" s="54">
        <v>988.14</v>
      </c>
      <c r="BC35" s="54">
        <v>1005.53</v>
      </c>
      <c r="BD35" s="54">
        <v>1076.77</v>
      </c>
      <c r="BE35" s="54">
        <v>1110.8499999999999</v>
      </c>
      <c r="BF35" s="54">
        <v>1050.27</v>
      </c>
      <c r="BG35" s="54">
        <v>1253.8499999999999</v>
      </c>
      <c r="BH35" s="54">
        <v>1098.43</v>
      </c>
      <c r="BI35" s="54">
        <v>989.69</v>
      </c>
      <c r="BJ35" s="54">
        <v>872.22</v>
      </c>
      <c r="BK35" s="54">
        <v>185.67</v>
      </c>
      <c r="BL35" s="54">
        <v>173.15</v>
      </c>
      <c r="BM35" s="54">
        <v>132.1</v>
      </c>
      <c r="BN35" s="54">
        <v>129.55000000000001</v>
      </c>
      <c r="BO35" s="54">
        <v>69.290000000000006</v>
      </c>
      <c r="BP35" s="54">
        <v>53.22</v>
      </c>
      <c r="BQ35" s="54">
        <v>16.100000000000001</v>
      </c>
      <c r="BR35" s="54">
        <v>25.94</v>
      </c>
      <c r="BS35" s="54">
        <v>23.42</v>
      </c>
      <c r="BT35" s="54">
        <v>29.22</v>
      </c>
      <c r="BU35" s="54">
        <v>27.52</v>
      </c>
      <c r="BV35" s="54">
        <v>17.420000000000002</v>
      </c>
      <c r="BW35" s="54">
        <v>12.27</v>
      </c>
      <c r="BX35" s="87">
        <f t="shared" si="0"/>
        <v>18620.479999999996</v>
      </c>
    </row>
    <row r="36" spans="1:76">
      <c r="A36" s="91">
        <v>32</v>
      </c>
      <c r="B36" s="51" t="s">
        <v>50</v>
      </c>
      <c r="C36" s="54">
        <v>32.83</v>
      </c>
      <c r="D36" s="54">
        <v>93.38</v>
      </c>
      <c r="E36" s="54">
        <v>99.42</v>
      </c>
      <c r="F36" s="54">
        <v>109.9</v>
      </c>
      <c r="G36" s="54">
        <v>104.5</v>
      </c>
      <c r="H36" s="54">
        <v>102.39</v>
      </c>
      <c r="I36" s="54">
        <v>100.62</v>
      </c>
      <c r="J36" s="54">
        <v>83.04</v>
      </c>
      <c r="K36" s="54">
        <v>65.599999999999994</v>
      </c>
      <c r="L36" s="54">
        <v>68.98</v>
      </c>
      <c r="M36" s="54">
        <v>69.3</v>
      </c>
      <c r="N36" s="54">
        <v>92.66</v>
      </c>
      <c r="O36" s="54">
        <v>53.47</v>
      </c>
      <c r="P36" s="54">
        <v>50.61</v>
      </c>
      <c r="Q36" s="54">
        <v>7.17</v>
      </c>
      <c r="R36" s="54">
        <v>5.63</v>
      </c>
      <c r="S36" s="54">
        <v>2.0099999999999998</v>
      </c>
      <c r="T36" s="54">
        <v>3.23</v>
      </c>
      <c r="U36" s="54">
        <v>8.5299999999999994</v>
      </c>
      <c r="V36" s="54">
        <v>7.34</v>
      </c>
      <c r="W36" s="54">
        <v>6.18</v>
      </c>
      <c r="X36" s="54">
        <v>9.8000000000000007</v>
      </c>
      <c r="Y36" s="54">
        <v>7.66</v>
      </c>
      <c r="Z36" s="54">
        <v>8.9700000000000006</v>
      </c>
      <c r="AA36" s="54">
        <v>9.83</v>
      </c>
      <c r="AB36" s="54">
        <v>18.850000000000001</v>
      </c>
      <c r="AC36" s="54">
        <v>15.42</v>
      </c>
      <c r="AD36" s="54">
        <v>6.7</v>
      </c>
      <c r="AE36" s="54">
        <v>0</v>
      </c>
      <c r="AF36" s="54">
        <v>1.1000000000000001</v>
      </c>
      <c r="AG36" s="54">
        <v>0.98</v>
      </c>
      <c r="AH36" s="54">
        <v>0</v>
      </c>
      <c r="AI36" s="54">
        <v>0</v>
      </c>
      <c r="AJ36" s="54">
        <v>0</v>
      </c>
      <c r="AK36" s="54">
        <v>1.17</v>
      </c>
      <c r="AL36" s="54">
        <v>1.2</v>
      </c>
      <c r="AM36" s="54">
        <v>1.07</v>
      </c>
      <c r="AN36" s="54">
        <v>0.24</v>
      </c>
      <c r="AO36" s="54">
        <v>0.1</v>
      </c>
      <c r="AP36" s="54">
        <v>5.26</v>
      </c>
      <c r="AQ36" s="54">
        <v>1.35</v>
      </c>
      <c r="AR36" s="54">
        <v>1.1399999999999999</v>
      </c>
      <c r="AS36" s="54">
        <v>100.98</v>
      </c>
      <c r="AT36" s="54">
        <v>89.1</v>
      </c>
      <c r="AU36" s="54">
        <v>67.91</v>
      </c>
      <c r="AV36" s="54">
        <v>111.37</v>
      </c>
      <c r="AW36" s="54">
        <v>3.93</v>
      </c>
      <c r="AX36" s="54">
        <v>568.46</v>
      </c>
      <c r="AY36" s="54">
        <v>461.06</v>
      </c>
      <c r="AZ36" s="54">
        <v>456.3</v>
      </c>
      <c r="BA36" s="54">
        <v>412.96</v>
      </c>
      <c r="BB36" s="54">
        <v>432.26</v>
      </c>
      <c r="BC36" s="54">
        <v>417.72</v>
      </c>
      <c r="BD36" s="54">
        <v>447.4</v>
      </c>
      <c r="BE36" s="54">
        <v>395.45</v>
      </c>
      <c r="BF36" s="54">
        <v>389.26</v>
      </c>
      <c r="BG36" s="54">
        <v>336.32</v>
      </c>
      <c r="BH36" s="54">
        <v>442.72</v>
      </c>
      <c r="BI36" s="54">
        <v>386.04</v>
      </c>
      <c r="BJ36" s="54">
        <v>347.46</v>
      </c>
      <c r="BK36" s="54">
        <v>8.5</v>
      </c>
      <c r="BL36" s="54">
        <v>5.65</v>
      </c>
      <c r="BM36" s="54">
        <v>5.15</v>
      </c>
      <c r="BN36" s="54">
        <v>3.73</v>
      </c>
      <c r="BO36" s="54">
        <v>4.1100000000000003</v>
      </c>
      <c r="BP36" s="54">
        <v>1.01</v>
      </c>
      <c r="BQ36" s="54">
        <v>4.05</v>
      </c>
      <c r="BR36" s="54">
        <v>0.77</v>
      </c>
      <c r="BS36" s="54">
        <v>0.76</v>
      </c>
      <c r="BT36" s="54">
        <v>0.88</v>
      </c>
      <c r="BU36" s="54">
        <v>1.32</v>
      </c>
      <c r="BV36" s="54">
        <v>1.57</v>
      </c>
      <c r="BW36" s="54">
        <v>1.28</v>
      </c>
      <c r="BX36" s="87">
        <f t="shared" si="0"/>
        <v>7163.1099999999988</v>
      </c>
    </row>
    <row r="37" spans="1:76">
      <c r="A37" s="91">
        <v>33</v>
      </c>
      <c r="B37" s="51" t="s">
        <v>51</v>
      </c>
      <c r="C37" s="54">
        <v>66.11</v>
      </c>
      <c r="D37" s="54">
        <v>7.86</v>
      </c>
      <c r="E37" s="54">
        <v>9.24</v>
      </c>
      <c r="F37" s="54">
        <v>14.6</v>
      </c>
      <c r="G37" s="54">
        <v>27.39</v>
      </c>
      <c r="H37" s="54">
        <v>17.7</v>
      </c>
      <c r="I37" s="54">
        <v>16.54</v>
      </c>
      <c r="J37" s="54">
        <v>19.45</v>
      </c>
      <c r="K37" s="54">
        <v>9.51</v>
      </c>
      <c r="L37" s="54">
        <v>11.02</v>
      </c>
      <c r="M37" s="54">
        <v>35.07</v>
      </c>
      <c r="N37" s="54">
        <v>18.899999999999999</v>
      </c>
      <c r="O37" s="54">
        <v>11.01</v>
      </c>
      <c r="P37" s="54">
        <v>8.24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1.02</v>
      </c>
      <c r="AL37" s="54">
        <v>0.92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3.38</v>
      </c>
      <c r="AT37" s="54">
        <v>7.83</v>
      </c>
      <c r="AU37" s="54">
        <v>4.63</v>
      </c>
      <c r="AV37" s="54">
        <v>17.59</v>
      </c>
      <c r="AW37" s="54">
        <v>1.01</v>
      </c>
      <c r="AX37" s="54">
        <v>105.77</v>
      </c>
      <c r="AY37" s="54">
        <v>81.13</v>
      </c>
      <c r="AZ37" s="54">
        <v>55.83</v>
      </c>
      <c r="BA37" s="54">
        <v>80.97</v>
      </c>
      <c r="BB37" s="54">
        <v>53.44</v>
      </c>
      <c r="BC37" s="54">
        <v>92.5</v>
      </c>
      <c r="BD37" s="54">
        <v>68.290000000000006</v>
      </c>
      <c r="BE37" s="54">
        <v>65.27</v>
      </c>
      <c r="BF37" s="54">
        <v>57.86</v>
      </c>
      <c r="BG37" s="54">
        <v>76.28</v>
      </c>
      <c r="BH37" s="54">
        <v>44.04</v>
      </c>
      <c r="BI37" s="54">
        <v>41.08</v>
      </c>
      <c r="BJ37" s="54">
        <v>27.21</v>
      </c>
      <c r="BK37" s="54">
        <v>0.22</v>
      </c>
      <c r="BL37" s="54">
        <v>0.85</v>
      </c>
      <c r="BM37" s="54">
        <v>0.21</v>
      </c>
      <c r="BN37" s="54">
        <v>0.22</v>
      </c>
      <c r="BO37" s="54">
        <v>0.16</v>
      </c>
      <c r="BP37" s="54">
        <v>0.14000000000000001</v>
      </c>
      <c r="BQ37" s="54">
        <v>0.18</v>
      </c>
      <c r="BR37" s="54">
        <v>0.68</v>
      </c>
      <c r="BS37" s="54">
        <v>0.12</v>
      </c>
      <c r="BT37" s="54">
        <v>0</v>
      </c>
      <c r="BU37" s="54">
        <v>0</v>
      </c>
      <c r="BV37" s="54">
        <v>0</v>
      </c>
      <c r="BW37" s="54">
        <v>0.2</v>
      </c>
      <c r="BX37" s="87">
        <f t="shared" si="0"/>
        <v>1161.67</v>
      </c>
    </row>
    <row r="38" spans="1:76">
      <c r="A38" s="91">
        <v>34</v>
      </c>
      <c r="B38" s="51" t="s">
        <v>52</v>
      </c>
      <c r="C38" s="54">
        <v>14.82</v>
      </c>
      <c r="D38" s="54">
        <v>22.1</v>
      </c>
      <c r="E38" s="54">
        <v>21.29</v>
      </c>
      <c r="F38" s="54">
        <v>14.82</v>
      </c>
      <c r="G38" s="54">
        <v>14.87</v>
      </c>
      <c r="H38" s="54">
        <v>10.78</v>
      </c>
      <c r="I38" s="54">
        <v>12.79</v>
      </c>
      <c r="J38" s="54">
        <v>14.62</v>
      </c>
      <c r="K38" s="54">
        <v>12.39</v>
      </c>
      <c r="L38" s="54">
        <v>19.940000000000001</v>
      </c>
      <c r="M38" s="54">
        <v>10.9</v>
      </c>
      <c r="N38" s="54">
        <v>8.27</v>
      </c>
      <c r="O38" s="54">
        <v>5.17</v>
      </c>
      <c r="P38" s="54">
        <v>14.72</v>
      </c>
      <c r="Q38" s="54">
        <v>0</v>
      </c>
      <c r="R38" s="54">
        <v>0</v>
      </c>
      <c r="S38" s="54">
        <v>0</v>
      </c>
      <c r="T38" s="54">
        <v>0.98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0.98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8.4600000000000009</v>
      </c>
      <c r="AT38" s="54">
        <v>1.41</v>
      </c>
      <c r="AU38" s="54">
        <v>7.66</v>
      </c>
      <c r="AV38" s="54">
        <v>18.260000000000002</v>
      </c>
      <c r="AW38" s="54">
        <v>1.79</v>
      </c>
      <c r="AX38" s="54">
        <v>90.67</v>
      </c>
      <c r="AY38" s="54">
        <v>63.23</v>
      </c>
      <c r="AZ38" s="54">
        <v>79.89</v>
      </c>
      <c r="BA38" s="54">
        <v>96.91</v>
      </c>
      <c r="BB38" s="54">
        <v>85.22</v>
      </c>
      <c r="BC38" s="54">
        <v>80.89</v>
      </c>
      <c r="BD38" s="54">
        <v>46.57</v>
      </c>
      <c r="BE38" s="54">
        <v>88.03</v>
      </c>
      <c r="BF38" s="54">
        <v>79.709999999999994</v>
      </c>
      <c r="BG38" s="54">
        <v>69.45</v>
      </c>
      <c r="BH38" s="54">
        <v>58.55</v>
      </c>
      <c r="BI38" s="54">
        <v>57.29</v>
      </c>
      <c r="BJ38" s="54">
        <v>36.56</v>
      </c>
      <c r="BK38" s="54">
        <v>10.74</v>
      </c>
      <c r="BL38" s="54">
        <v>8</v>
      </c>
      <c r="BM38" s="54">
        <v>7.64</v>
      </c>
      <c r="BN38" s="54">
        <v>1.28</v>
      </c>
      <c r="BO38" s="54">
        <v>0.94</v>
      </c>
      <c r="BP38" s="54">
        <v>2.8</v>
      </c>
      <c r="BQ38" s="54">
        <v>0</v>
      </c>
      <c r="BR38" s="54">
        <v>3.27</v>
      </c>
      <c r="BS38" s="54">
        <v>3.07</v>
      </c>
      <c r="BT38" s="54">
        <v>0.71</v>
      </c>
      <c r="BU38" s="54">
        <v>1.94</v>
      </c>
      <c r="BV38" s="54">
        <v>2.82</v>
      </c>
      <c r="BW38" s="54">
        <v>0.74</v>
      </c>
      <c r="BX38" s="87">
        <f t="shared" si="0"/>
        <v>1213.94</v>
      </c>
    </row>
    <row r="39" spans="1:76">
      <c r="A39" s="91">
        <v>35</v>
      </c>
      <c r="B39" s="51" t="s">
        <v>53</v>
      </c>
      <c r="C39" s="54">
        <v>189.59</v>
      </c>
      <c r="D39" s="54">
        <v>239.15</v>
      </c>
      <c r="E39" s="54">
        <v>330.04</v>
      </c>
      <c r="F39" s="54">
        <v>392.54</v>
      </c>
      <c r="G39" s="54">
        <v>523.77</v>
      </c>
      <c r="H39" s="54">
        <v>494.92</v>
      </c>
      <c r="I39" s="54">
        <v>531.48</v>
      </c>
      <c r="J39" s="54">
        <v>511.48</v>
      </c>
      <c r="K39" s="54">
        <v>466.55</v>
      </c>
      <c r="L39" s="54">
        <v>546.33000000000004</v>
      </c>
      <c r="M39" s="54">
        <v>518.19000000000005</v>
      </c>
      <c r="N39" s="54">
        <v>410.24</v>
      </c>
      <c r="O39" s="54">
        <v>388.29</v>
      </c>
      <c r="P39" s="54">
        <v>407.73</v>
      </c>
      <c r="Q39" s="54">
        <v>11.85</v>
      </c>
      <c r="R39" s="54">
        <v>16.2</v>
      </c>
      <c r="S39" s="54">
        <v>13.89</v>
      </c>
      <c r="T39" s="54">
        <v>13.54</v>
      </c>
      <c r="U39" s="54">
        <v>31.75</v>
      </c>
      <c r="V39" s="54">
        <v>18.03</v>
      </c>
      <c r="W39" s="54">
        <v>11.87</v>
      </c>
      <c r="X39" s="54">
        <v>18.440000000000001</v>
      </c>
      <c r="Y39" s="54">
        <v>10.06</v>
      </c>
      <c r="Z39" s="54">
        <v>32.43</v>
      </c>
      <c r="AA39" s="54">
        <v>16.37</v>
      </c>
      <c r="AB39" s="54">
        <v>10.34</v>
      </c>
      <c r="AC39" s="54">
        <v>13.93</v>
      </c>
      <c r="AD39" s="54">
        <v>18.93</v>
      </c>
      <c r="AE39" s="54">
        <v>2.27</v>
      </c>
      <c r="AF39" s="54">
        <v>4.75</v>
      </c>
      <c r="AG39" s="54">
        <v>4.29</v>
      </c>
      <c r="AH39" s="54">
        <v>1.34</v>
      </c>
      <c r="AI39" s="54">
        <v>9.68</v>
      </c>
      <c r="AJ39" s="54">
        <v>0.16</v>
      </c>
      <c r="AK39" s="54">
        <v>1.24</v>
      </c>
      <c r="AL39" s="54">
        <v>2.2400000000000002</v>
      </c>
      <c r="AM39" s="54">
        <v>3.05</v>
      </c>
      <c r="AN39" s="54">
        <v>2.61</v>
      </c>
      <c r="AO39" s="54">
        <v>1.98</v>
      </c>
      <c r="AP39" s="54">
        <v>5.29</v>
      </c>
      <c r="AQ39" s="54">
        <v>1.96</v>
      </c>
      <c r="AR39" s="54">
        <v>4.08</v>
      </c>
      <c r="AS39" s="54">
        <v>374.9</v>
      </c>
      <c r="AT39" s="54">
        <v>416.85</v>
      </c>
      <c r="AU39" s="54">
        <v>395.37</v>
      </c>
      <c r="AV39" s="54">
        <v>357.45</v>
      </c>
      <c r="AW39" s="54">
        <v>56.69</v>
      </c>
      <c r="AX39" s="54">
        <v>2678.6</v>
      </c>
      <c r="AY39" s="54">
        <v>2517.7199999999998</v>
      </c>
      <c r="AZ39" s="54">
        <v>2533.25</v>
      </c>
      <c r="BA39" s="54">
        <v>2714.9</v>
      </c>
      <c r="BB39" s="54">
        <v>2667.75</v>
      </c>
      <c r="BC39" s="54">
        <v>2541.36</v>
      </c>
      <c r="BD39" s="54">
        <v>2589.38</v>
      </c>
      <c r="BE39" s="54">
        <v>2625.66</v>
      </c>
      <c r="BF39" s="54">
        <v>2467.54</v>
      </c>
      <c r="BG39" s="54">
        <v>2259.2199999999998</v>
      </c>
      <c r="BH39" s="54">
        <v>2147.6</v>
      </c>
      <c r="BI39" s="54">
        <v>1950.95</v>
      </c>
      <c r="BJ39" s="54">
        <v>1691.2</v>
      </c>
      <c r="BK39" s="54">
        <v>243.89</v>
      </c>
      <c r="BL39" s="54">
        <v>206.54</v>
      </c>
      <c r="BM39" s="54">
        <v>204.98</v>
      </c>
      <c r="BN39" s="54">
        <v>152.66999999999999</v>
      </c>
      <c r="BO39" s="54">
        <v>110.6</v>
      </c>
      <c r="BP39" s="54">
        <v>66.56</v>
      </c>
      <c r="BQ39" s="54">
        <v>31.57</v>
      </c>
      <c r="BR39" s="54">
        <v>35.71</v>
      </c>
      <c r="BS39" s="54">
        <v>38.799999999999997</v>
      </c>
      <c r="BT39" s="54">
        <v>30.56</v>
      </c>
      <c r="BU39" s="54">
        <v>43.57</v>
      </c>
      <c r="BV39" s="54">
        <v>25.48</v>
      </c>
      <c r="BW39" s="54">
        <v>24.47</v>
      </c>
      <c r="BX39" s="87">
        <f t="shared" si="0"/>
        <v>40434.659999999996</v>
      </c>
    </row>
    <row r="40" spans="1:76">
      <c r="A40" s="91">
        <v>36</v>
      </c>
      <c r="B40" s="51" t="s">
        <v>54</v>
      </c>
      <c r="C40" s="54">
        <v>612.57000000000005</v>
      </c>
      <c r="D40" s="54">
        <v>603.04999999999995</v>
      </c>
      <c r="E40" s="54">
        <v>768.25</v>
      </c>
      <c r="F40" s="54">
        <v>1180.0899999999999</v>
      </c>
      <c r="G40" s="54">
        <v>1492.99</v>
      </c>
      <c r="H40" s="54">
        <v>1561.71</v>
      </c>
      <c r="I40" s="54">
        <v>1476.28</v>
      </c>
      <c r="J40" s="54">
        <v>1441.76</v>
      </c>
      <c r="K40" s="54">
        <v>1319</v>
      </c>
      <c r="L40" s="54">
        <v>1340.42</v>
      </c>
      <c r="M40" s="54">
        <v>1209.72</v>
      </c>
      <c r="N40" s="54">
        <v>1085.53</v>
      </c>
      <c r="O40" s="54">
        <v>1076.1600000000001</v>
      </c>
      <c r="P40" s="54">
        <v>1300.8800000000001</v>
      </c>
      <c r="Q40" s="54">
        <v>93.9</v>
      </c>
      <c r="R40" s="54">
        <v>61.54</v>
      </c>
      <c r="S40" s="54">
        <v>59</v>
      </c>
      <c r="T40" s="54">
        <v>47.66</v>
      </c>
      <c r="U40" s="54">
        <v>45.47</v>
      </c>
      <c r="V40" s="54">
        <v>47.8</v>
      </c>
      <c r="W40" s="54">
        <v>49.39</v>
      </c>
      <c r="X40" s="54">
        <v>48.11</v>
      </c>
      <c r="Y40" s="54">
        <v>51.86</v>
      </c>
      <c r="Z40" s="54">
        <v>40.950000000000003</v>
      </c>
      <c r="AA40" s="54">
        <v>35.979999999999997</v>
      </c>
      <c r="AB40" s="54">
        <v>29.3</v>
      </c>
      <c r="AC40" s="54">
        <v>25.07</v>
      </c>
      <c r="AD40" s="54">
        <v>54.18</v>
      </c>
      <c r="AE40" s="54">
        <v>12.72</v>
      </c>
      <c r="AF40" s="54">
        <v>11.2</v>
      </c>
      <c r="AG40" s="54">
        <v>14.92</v>
      </c>
      <c r="AH40" s="54">
        <v>14.67</v>
      </c>
      <c r="AI40" s="54">
        <v>9.0500000000000007</v>
      </c>
      <c r="AJ40" s="54">
        <v>9.69</v>
      </c>
      <c r="AK40" s="54">
        <v>13.36</v>
      </c>
      <c r="AL40" s="54">
        <v>19.22</v>
      </c>
      <c r="AM40" s="54">
        <v>8.89</v>
      </c>
      <c r="AN40" s="54">
        <v>6.96</v>
      </c>
      <c r="AO40" s="54">
        <v>4.55</v>
      </c>
      <c r="AP40" s="54">
        <v>2.78</v>
      </c>
      <c r="AQ40" s="54">
        <v>12.16</v>
      </c>
      <c r="AR40" s="54">
        <v>16.93</v>
      </c>
      <c r="AS40" s="54">
        <v>641.66</v>
      </c>
      <c r="AT40" s="54">
        <v>498.1</v>
      </c>
      <c r="AU40" s="54">
        <v>483.02</v>
      </c>
      <c r="AV40" s="54">
        <v>665.4</v>
      </c>
      <c r="AW40" s="54">
        <v>86.46</v>
      </c>
      <c r="AX40" s="54">
        <v>5531</v>
      </c>
      <c r="AY40" s="54">
        <v>4346.22</v>
      </c>
      <c r="AZ40" s="54">
        <v>4705.32</v>
      </c>
      <c r="BA40" s="54">
        <v>4916.76</v>
      </c>
      <c r="BB40" s="54">
        <v>4512.5</v>
      </c>
      <c r="BC40" s="54">
        <v>4612.71</v>
      </c>
      <c r="BD40" s="54">
        <v>4558.32</v>
      </c>
      <c r="BE40" s="54">
        <v>4357.6899999999996</v>
      </c>
      <c r="BF40" s="54">
        <v>4509.54</v>
      </c>
      <c r="BG40" s="54">
        <v>3838.77</v>
      </c>
      <c r="BH40" s="54">
        <v>3700.79</v>
      </c>
      <c r="BI40" s="54">
        <v>3341.63</v>
      </c>
      <c r="BJ40" s="54">
        <v>3302.89</v>
      </c>
      <c r="BK40" s="54">
        <v>787.89</v>
      </c>
      <c r="BL40" s="54">
        <v>969.93</v>
      </c>
      <c r="BM40" s="54">
        <v>382.37</v>
      </c>
      <c r="BN40" s="54">
        <v>207.04</v>
      </c>
      <c r="BO40" s="54">
        <v>194.06</v>
      </c>
      <c r="BP40" s="54">
        <v>187.31</v>
      </c>
      <c r="BQ40" s="54">
        <v>160.99</v>
      </c>
      <c r="BR40" s="54">
        <v>186.7</v>
      </c>
      <c r="BS40" s="54">
        <v>189.94</v>
      </c>
      <c r="BT40" s="54">
        <v>237.95</v>
      </c>
      <c r="BU40" s="54">
        <v>237.27</v>
      </c>
      <c r="BV40" s="54">
        <v>259.52999999999997</v>
      </c>
      <c r="BW40" s="54">
        <v>264.16000000000003</v>
      </c>
      <c r="BX40" s="87">
        <f t="shared" si="0"/>
        <v>80189.639999999985</v>
      </c>
    </row>
    <row r="41" spans="1:76">
      <c r="A41" s="91">
        <v>37</v>
      </c>
      <c r="B41" s="51" t="s">
        <v>55</v>
      </c>
      <c r="C41" s="54">
        <v>725.34</v>
      </c>
      <c r="D41" s="54">
        <v>398.03</v>
      </c>
      <c r="E41" s="54">
        <v>408.5</v>
      </c>
      <c r="F41" s="54">
        <v>480.35</v>
      </c>
      <c r="G41" s="54">
        <v>513.4</v>
      </c>
      <c r="H41" s="54">
        <v>552.59</v>
      </c>
      <c r="I41" s="54">
        <v>477.7</v>
      </c>
      <c r="J41" s="54">
        <v>493.49</v>
      </c>
      <c r="K41" s="54">
        <v>465.24</v>
      </c>
      <c r="L41" s="54">
        <v>433.26</v>
      </c>
      <c r="M41" s="54">
        <v>481.11</v>
      </c>
      <c r="N41" s="54">
        <v>395.48</v>
      </c>
      <c r="O41" s="54">
        <v>401.95</v>
      </c>
      <c r="P41" s="54">
        <v>296.67</v>
      </c>
      <c r="Q41" s="54">
        <v>22.47</v>
      </c>
      <c r="R41" s="54">
        <v>12.49</v>
      </c>
      <c r="S41" s="54">
        <v>24.08</v>
      </c>
      <c r="T41" s="54">
        <v>20.74</v>
      </c>
      <c r="U41" s="54">
        <v>18.41</v>
      </c>
      <c r="V41" s="54">
        <v>21.63</v>
      </c>
      <c r="W41" s="54">
        <v>19.25</v>
      </c>
      <c r="X41" s="54">
        <v>14.77</v>
      </c>
      <c r="Y41" s="54">
        <v>20.87</v>
      </c>
      <c r="Z41" s="54">
        <v>19.309999999999999</v>
      </c>
      <c r="AA41" s="54">
        <v>27.84</v>
      </c>
      <c r="AB41" s="54">
        <v>22.28</v>
      </c>
      <c r="AC41" s="54">
        <v>21.53</v>
      </c>
      <c r="AD41" s="54">
        <v>68.53</v>
      </c>
      <c r="AE41" s="54">
        <v>0</v>
      </c>
      <c r="AF41" s="54">
        <v>1.97</v>
      </c>
      <c r="AG41" s="54">
        <v>7.95</v>
      </c>
      <c r="AH41" s="54">
        <v>0.94</v>
      </c>
      <c r="AI41" s="54">
        <v>4.62</v>
      </c>
      <c r="AJ41" s="54">
        <v>4.13</v>
      </c>
      <c r="AK41" s="54">
        <v>1.93</v>
      </c>
      <c r="AL41" s="54">
        <v>7.52</v>
      </c>
      <c r="AM41" s="54">
        <v>2.84</v>
      </c>
      <c r="AN41" s="54">
        <v>4.4000000000000004</v>
      </c>
      <c r="AO41" s="54">
        <v>9.1300000000000008</v>
      </c>
      <c r="AP41" s="54">
        <v>3.14</v>
      </c>
      <c r="AQ41" s="54">
        <v>7.56</v>
      </c>
      <c r="AR41" s="54">
        <v>17.64</v>
      </c>
      <c r="AS41" s="54">
        <v>132.41999999999999</v>
      </c>
      <c r="AT41" s="54">
        <v>142.43</v>
      </c>
      <c r="AU41" s="54">
        <v>152.43</v>
      </c>
      <c r="AV41" s="54">
        <v>179.16</v>
      </c>
      <c r="AW41" s="54">
        <v>54.68</v>
      </c>
      <c r="AX41" s="54">
        <v>2094.15</v>
      </c>
      <c r="AY41" s="54">
        <v>2112.8200000000002</v>
      </c>
      <c r="AZ41" s="54">
        <v>1885.57</v>
      </c>
      <c r="BA41" s="54">
        <v>1981.86</v>
      </c>
      <c r="BB41" s="54">
        <v>2094.88</v>
      </c>
      <c r="BC41" s="54">
        <v>1943.04</v>
      </c>
      <c r="BD41" s="54">
        <v>2032.36</v>
      </c>
      <c r="BE41" s="54">
        <v>1896.92</v>
      </c>
      <c r="BF41" s="54">
        <v>1869.86</v>
      </c>
      <c r="BG41" s="54">
        <v>2039.06</v>
      </c>
      <c r="BH41" s="54">
        <v>1892.87</v>
      </c>
      <c r="BI41" s="54">
        <v>1882.2</v>
      </c>
      <c r="BJ41" s="54">
        <v>1366.86</v>
      </c>
      <c r="BK41" s="54">
        <v>47.65</v>
      </c>
      <c r="BL41" s="54">
        <v>53.86</v>
      </c>
      <c r="BM41" s="54">
        <v>51.37</v>
      </c>
      <c r="BN41" s="54">
        <v>35.950000000000003</v>
      </c>
      <c r="BO41" s="54">
        <v>30.09</v>
      </c>
      <c r="BP41" s="54">
        <v>25.48</v>
      </c>
      <c r="BQ41" s="54">
        <v>15.71</v>
      </c>
      <c r="BR41" s="54">
        <v>14.63</v>
      </c>
      <c r="BS41" s="54">
        <v>13.26</v>
      </c>
      <c r="BT41" s="54">
        <v>12.22</v>
      </c>
      <c r="BU41" s="54">
        <v>9.23</v>
      </c>
      <c r="BV41" s="54">
        <v>9.08</v>
      </c>
      <c r="BW41" s="54">
        <v>6.85</v>
      </c>
      <c r="BX41" s="87">
        <f t="shared" si="0"/>
        <v>33010.030000000006</v>
      </c>
    </row>
    <row r="42" spans="1:76">
      <c r="A42" s="91">
        <v>38</v>
      </c>
      <c r="B42" s="51" t="s">
        <v>56</v>
      </c>
      <c r="C42" s="54">
        <v>29.6</v>
      </c>
      <c r="D42" s="54">
        <v>78.14</v>
      </c>
      <c r="E42" s="54">
        <v>119.2</v>
      </c>
      <c r="F42" s="54">
        <v>115.33</v>
      </c>
      <c r="G42" s="54">
        <v>144.82</v>
      </c>
      <c r="H42" s="54">
        <v>121.82</v>
      </c>
      <c r="I42" s="54">
        <v>144.81</v>
      </c>
      <c r="J42" s="54">
        <v>156.66</v>
      </c>
      <c r="K42" s="54">
        <v>180.58</v>
      </c>
      <c r="L42" s="54">
        <v>147.47</v>
      </c>
      <c r="M42" s="54">
        <v>178.46</v>
      </c>
      <c r="N42" s="54">
        <v>106.68</v>
      </c>
      <c r="O42" s="54">
        <v>121.13</v>
      </c>
      <c r="P42" s="54">
        <v>87.68</v>
      </c>
      <c r="Q42" s="54">
        <v>0</v>
      </c>
      <c r="R42" s="54">
        <v>2.2000000000000002</v>
      </c>
      <c r="S42" s="54">
        <v>2</v>
      </c>
      <c r="T42" s="54">
        <v>1.65</v>
      </c>
      <c r="U42" s="54">
        <v>3.31</v>
      </c>
      <c r="V42" s="54">
        <v>2.77</v>
      </c>
      <c r="W42" s="54">
        <v>0.99</v>
      </c>
      <c r="X42" s="54">
        <v>1.04</v>
      </c>
      <c r="Y42" s="54">
        <v>1.0900000000000001</v>
      </c>
      <c r="Z42" s="54">
        <v>0</v>
      </c>
      <c r="AA42" s="54">
        <v>0.94</v>
      </c>
      <c r="AB42" s="54">
        <v>0</v>
      </c>
      <c r="AC42" s="54">
        <v>0</v>
      </c>
      <c r="AD42" s="54">
        <v>2.79</v>
      </c>
      <c r="AE42" s="54">
        <v>0.38</v>
      </c>
      <c r="AF42" s="54">
        <v>0</v>
      </c>
      <c r="AG42" s="54">
        <v>0.39</v>
      </c>
      <c r="AH42" s="54">
        <v>0.26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0.2</v>
      </c>
      <c r="AO42" s="54">
        <v>0.9</v>
      </c>
      <c r="AP42" s="54">
        <v>0.41</v>
      </c>
      <c r="AQ42" s="54">
        <v>0.69</v>
      </c>
      <c r="AR42" s="54">
        <v>0.28999999999999998</v>
      </c>
      <c r="AS42" s="54">
        <v>64.14</v>
      </c>
      <c r="AT42" s="54">
        <v>32.020000000000003</v>
      </c>
      <c r="AU42" s="54">
        <v>37.549999999999997</v>
      </c>
      <c r="AV42" s="54">
        <v>45.99</v>
      </c>
      <c r="AW42" s="54">
        <v>13.21</v>
      </c>
      <c r="AX42" s="54">
        <v>404.53</v>
      </c>
      <c r="AY42" s="54">
        <v>326.45</v>
      </c>
      <c r="AZ42" s="54">
        <v>299.86</v>
      </c>
      <c r="BA42" s="54">
        <v>300.8</v>
      </c>
      <c r="BB42" s="54">
        <v>307.61</v>
      </c>
      <c r="BC42" s="54">
        <v>308.58</v>
      </c>
      <c r="BD42" s="54">
        <v>313.41000000000003</v>
      </c>
      <c r="BE42" s="54">
        <v>300.45</v>
      </c>
      <c r="BF42" s="54">
        <v>310.12</v>
      </c>
      <c r="BG42" s="54">
        <v>336.07</v>
      </c>
      <c r="BH42" s="54">
        <v>267.97000000000003</v>
      </c>
      <c r="BI42" s="54">
        <v>244.78</v>
      </c>
      <c r="BJ42" s="54">
        <v>161.78</v>
      </c>
      <c r="BK42" s="54">
        <v>28.48</v>
      </c>
      <c r="BL42" s="54">
        <v>10.19</v>
      </c>
      <c r="BM42" s="54">
        <v>11.29</v>
      </c>
      <c r="BN42" s="54">
        <v>6.34</v>
      </c>
      <c r="BO42" s="54">
        <v>17.5</v>
      </c>
      <c r="BP42" s="54">
        <v>4.7300000000000004</v>
      </c>
      <c r="BQ42" s="54">
        <v>2.33</v>
      </c>
      <c r="BR42" s="54">
        <v>0</v>
      </c>
      <c r="BS42" s="54">
        <v>4.78</v>
      </c>
      <c r="BT42" s="54">
        <v>1.58</v>
      </c>
      <c r="BU42" s="54">
        <v>5.94</v>
      </c>
      <c r="BV42" s="54">
        <v>2.09</v>
      </c>
      <c r="BW42" s="54">
        <v>1.85</v>
      </c>
      <c r="BX42" s="87">
        <f t="shared" si="0"/>
        <v>5927.0999999999985</v>
      </c>
    </row>
    <row r="43" spans="1:76">
      <c r="A43" s="91">
        <v>39</v>
      </c>
      <c r="B43" s="51" t="s">
        <v>57</v>
      </c>
      <c r="C43" s="54">
        <v>9.75</v>
      </c>
      <c r="D43" s="54">
        <v>25.68</v>
      </c>
      <c r="E43" s="54">
        <v>18.18</v>
      </c>
      <c r="F43" s="54">
        <v>16.149999999999999</v>
      </c>
      <c r="G43" s="54">
        <v>14.78</v>
      </c>
      <c r="H43" s="54">
        <v>17.73</v>
      </c>
      <c r="I43" s="54">
        <v>6.46</v>
      </c>
      <c r="J43" s="54">
        <v>21.59</v>
      </c>
      <c r="K43" s="54">
        <v>23.24</v>
      </c>
      <c r="L43" s="54">
        <v>31.72</v>
      </c>
      <c r="M43" s="54">
        <v>51.21</v>
      </c>
      <c r="N43" s="54">
        <v>20.68</v>
      </c>
      <c r="O43" s="54">
        <v>20.12</v>
      </c>
      <c r="P43" s="54">
        <v>12.63</v>
      </c>
      <c r="Q43" s="54">
        <v>2.0099999999999998</v>
      </c>
      <c r="R43" s="54">
        <v>1.01</v>
      </c>
      <c r="S43" s="54">
        <v>2.16</v>
      </c>
      <c r="T43" s="54">
        <v>0</v>
      </c>
      <c r="U43" s="54">
        <v>3.38</v>
      </c>
      <c r="V43" s="54">
        <v>0</v>
      </c>
      <c r="W43" s="54">
        <v>1.63</v>
      </c>
      <c r="X43" s="54">
        <v>2.25</v>
      </c>
      <c r="Y43" s="54">
        <v>2.68</v>
      </c>
      <c r="Z43" s="54">
        <v>0</v>
      </c>
      <c r="AA43" s="54">
        <v>0</v>
      </c>
      <c r="AB43" s="54">
        <v>0.37</v>
      </c>
      <c r="AC43" s="54">
        <v>1.17</v>
      </c>
      <c r="AD43" s="54">
        <v>0</v>
      </c>
      <c r="AE43" s="54">
        <v>0</v>
      </c>
      <c r="AF43" s="54">
        <v>1.0900000000000001</v>
      </c>
      <c r="AG43" s="54">
        <v>0</v>
      </c>
      <c r="AH43" s="54">
        <v>0</v>
      </c>
      <c r="AI43" s="54">
        <v>0</v>
      </c>
      <c r="AJ43" s="54">
        <v>0</v>
      </c>
      <c r="AK43" s="54">
        <v>0.96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19.579999999999998</v>
      </c>
      <c r="AT43" s="54">
        <v>10.64</v>
      </c>
      <c r="AU43" s="54">
        <v>11.78</v>
      </c>
      <c r="AV43" s="54">
        <v>23.94</v>
      </c>
      <c r="AW43" s="54">
        <v>0</v>
      </c>
      <c r="AX43" s="54">
        <v>119.07</v>
      </c>
      <c r="AY43" s="54">
        <v>105.33</v>
      </c>
      <c r="AZ43" s="54">
        <v>96.47</v>
      </c>
      <c r="BA43" s="54">
        <v>103.39</v>
      </c>
      <c r="BB43" s="54">
        <v>78.59</v>
      </c>
      <c r="BC43" s="54">
        <v>90.27</v>
      </c>
      <c r="BD43" s="54">
        <v>88.72</v>
      </c>
      <c r="BE43" s="54">
        <v>82.08</v>
      </c>
      <c r="BF43" s="54">
        <v>76.650000000000006</v>
      </c>
      <c r="BG43" s="54">
        <v>80.430000000000007</v>
      </c>
      <c r="BH43" s="54">
        <v>80.430000000000007</v>
      </c>
      <c r="BI43" s="54">
        <v>50.75</v>
      </c>
      <c r="BJ43" s="54">
        <v>50.43</v>
      </c>
      <c r="BK43" s="54">
        <v>0.15</v>
      </c>
      <c r="BL43" s="54">
        <v>0</v>
      </c>
      <c r="BM43" s="54">
        <v>0</v>
      </c>
      <c r="BN43" s="54">
        <v>0</v>
      </c>
      <c r="BO43" s="54">
        <v>0.13</v>
      </c>
      <c r="BP43" s="54">
        <v>0</v>
      </c>
      <c r="BQ43" s="54">
        <v>0.15</v>
      </c>
      <c r="BR43" s="54">
        <v>0</v>
      </c>
      <c r="BS43" s="54">
        <v>0</v>
      </c>
      <c r="BT43" s="54">
        <v>0.15</v>
      </c>
      <c r="BU43" s="54">
        <v>0</v>
      </c>
      <c r="BV43" s="54">
        <v>0</v>
      </c>
      <c r="BW43" s="54">
        <v>0</v>
      </c>
      <c r="BX43" s="87">
        <f t="shared" si="0"/>
        <v>1477.7600000000004</v>
      </c>
    </row>
    <row r="44" spans="1:76">
      <c r="A44" s="91">
        <v>40</v>
      </c>
      <c r="B44" s="51" t="s">
        <v>58</v>
      </c>
      <c r="C44" s="54">
        <v>101.72</v>
      </c>
      <c r="D44" s="54">
        <v>48.62</v>
      </c>
      <c r="E44" s="54">
        <v>32.840000000000003</v>
      </c>
      <c r="F44" s="54">
        <v>25.25</v>
      </c>
      <c r="G44" s="54">
        <v>40.229999999999997</v>
      </c>
      <c r="H44" s="54">
        <v>48.38</v>
      </c>
      <c r="I44" s="54">
        <v>33.729999999999997</v>
      </c>
      <c r="J44" s="54">
        <v>45.41</v>
      </c>
      <c r="K44" s="54">
        <v>42.27</v>
      </c>
      <c r="L44" s="54">
        <v>48.41</v>
      </c>
      <c r="M44" s="54">
        <v>63.59</v>
      </c>
      <c r="N44" s="54">
        <v>57.86</v>
      </c>
      <c r="O44" s="54">
        <v>57.59</v>
      </c>
      <c r="P44" s="54">
        <v>43.75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0.1</v>
      </c>
      <c r="AP44" s="54">
        <v>0</v>
      </c>
      <c r="AQ44" s="54">
        <v>0</v>
      </c>
      <c r="AR44" s="54">
        <v>0</v>
      </c>
      <c r="AS44" s="54">
        <v>19.71</v>
      </c>
      <c r="AT44" s="54">
        <v>26.51</v>
      </c>
      <c r="AU44" s="54">
        <v>22.79</v>
      </c>
      <c r="AV44" s="54">
        <v>37.909999999999997</v>
      </c>
      <c r="AW44" s="54">
        <v>0</v>
      </c>
      <c r="AX44" s="54">
        <v>176.53</v>
      </c>
      <c r="AY44" s="54">
        <v>163.54</v>
      </c>
      <c r="AZ44" s="54">
        <v>136.04</v>
      </c>
      <c r="BA44" s="54">
        <v>142.51</v>
      </c>
      <c r="BB44" s="54">
        <v>152.01</v>
      </c>
      <c r="BC44" s="54">
        <v>139.54</v>
      </c>
      <c r="BD44" s="54">
        <v>146.84</v>
      </c>
      <c r="BE44" s="54">
        <v>153.85</v>
      </c>
      <c r="BF44" s="54">
        <v>162.41</v>
      </c>
      <c r="BG44" s="54">
        <v>147.96</v>
      </c>
      <c r="BH44" s="54">
        <v>137.83000000000001</v>
      </c>
      <c r="BI44" s="54">
        <v>99.52</v>
      </c>
      <c r="BJ44" s="54">
        <v>109.77</v>
      </c>
      <c r="BK44" s="54">
        <v>0</v>
      </c>
      <c r="BL44" s="54">
        <v>2.16</v>
      </c>
      <c r="BM44" s="54">
        <v>0.71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  <c r="BV44" s="54">
        <v>0</v>
      </c>
      <c r="BW44" s="54">
        <v>0</v>
      </c>
      <c r="BX44" s="87">
        <f t="shared" si="0"/>
        <v>2667.8899999999994</v>
      </c>
    </row>
    <row r="45" spans="1:76">
      <c r="A45" s="91">
        <v>41</v>
      </c>
      <c r="B45" s="51" t="s">
        <v>59</v>
      </c>
      <c r="C45" s="54">
        <v>282.26</v>
      </c>
      <c r="D45" s="54">
        <v>391.86</v>
      </c>
      <c r="E45" s="54">
        <v>511.67</v>
      </c>
      <c r="F45" s="54">
        <v>707.88</v>
      </c>
      <c r="G45" s="54">
        <v>913.22</v>
      </c>
      <c r="H45" s="54">
        <v>915.15</v>
      </c>
      <c r="I45" s="54">
        <v>887.05</v>
      </c>
      <c r="J45" s="54">
        <v>864.21</v>
      </c>
      <c r="K45" s="54">
        <v>698.84</v>
      </c>
      <c r="L45" s="54">
        <v>701.3</v>
      </c>
      <c r="M45" s="54">
        <v>766.46</v>
      </c>
      <c r="N45" s="54">
        <v>594.52</v>
      </c>
      <c r="O45" s="54">
        <v>580.47</v>
      </c>
      <c r="P45" s="54">
        <v>533.27</v>
      </c>
      <c r="Q45" s="54">
        <v>61.23</v>
      </c>
      <c r="R45" s="54">
        <v>45.55</v>
      </c>
      <c r="S45" s="54">
        <v>38.4</v>
      </c>
      <c r="T45" s="54">
        <v>32.11</v>
      </c>
      <c r="U45" s="54">
        <v>34.729999999999997</v>
      </c>
      <c r="V45" s="54">
        <v>36.119999999999997</v>
      </c>
      <c r="W45" s="54">
        <v>22.25</v>
      </c>
      <c r="X45" s="54">
        <v>15.8</v>
      </c>
      <c r="Y45" s="54">
        <v>18.86</v>
      </c>
      <c r="Z45" s="54">
        <v>14.49</v>
      </c>
      <c r="AA45" s="54">
        <v>12.06</v>
      </c>
      <c r="AB45" s="54">
        <v>12.24</v>
      </c>
      <c r="AC45" s="54">
        <v>10.88</v>
      </c>
      <c r="AD45" s="54">
        <v>17.04</v>
      </c>
      <c r="AE45" s="54">
        <v>6.34</v>
      </c>
      <c r="AF45" s="54">
        <v>3.34</v>
      </c>
      <c r="AG45" s="54">
        <v>4.21</v>
      </c>
      <c r="AH45" s="54">
        <v>3.12</v>
      </c>
      <c r="AI45" s="54">
        <v>3.25</v>
      </c>
      <c r="AJ45" s="54">
        <v>5.28</v>
      </c>
      <c r="AK45" s="54">
        <v>1.19</v>
      </c>
      <c r="AL45" s="54">
        <v>3.73</v>
      </c>
      <c r="AM45" s="54">
        <v>3.39</v>
      </c>
      <c r="AN45" s="54">
        <v>0.15</v>
      </c>
      <c r="AO45" s="54">
        <v>3.86</v>
      </c>
      <c r="AP45" s="54">
        <v>3.6</v>
      </c>
      <c r="AQ45" s="54">
        <v>2.0699999999999998</v>
      </c>
      <c r="AR45" s="54">
        <v>9.6999999999999993</v>
      </c>
      <c r="AS45" s="54">
        <v>214.41</v>
      </c>
      <c r="AT45" s="54">
        <v>138.38</v>
      </c>
      <c r="AU45" s="54">
        <v>124.98</v>
      </c>
      <c r="AV45" s="54">
        <v>218.16</v>
      </c>
      <c r="AW45" s="54">
        <v>88.69</v>
      </c>
      <c r="AX45" s="54">
        <v>2451.67</v>
      </c>
      <c r="AY45" s="54">
        <v>2160.46</v>
      </c>
      <c r="AZ45" s="54">
        <v>2156</v>
      </c>
      <c r="BA45" s="54">
        <v>2311.9</v>
      </c>
      <c r="BB45" s="54">
        <v>2379.69</v>
      </c>
      <c r="BC45" s="54">
        <v>2414.58</v>
      </c>
      <c r="BD45" s="54">
        <v>2396.77</v>
      </c>
      <c r="BE45" s="54">
        <v>2291.02</v>
      </c>
      <c r="BF45" s="54">
        <v>2275.5</v>
      </c>
      <c r="BG45" s="54">
        <v>2491.0700000000002</v>
      </c>
      <c r="BH45" s="54">
        <v>2096.42</v>
      </c>
      <c r="BI45" s="54">
        <v>1829.94</v>
      </c>
      <c r="BJ45" s="54">
        <v>1619.17</v>
      </c>
      <c r="BK45" s="54">
        <v>763.6</v>
      </c>
      <c r="BL45" s="54">
        <v>663.75</v>
      </c>
      <c r="BM45" s="54">
        <v>530.85</v>
      </c>
      <c r="BN45" s="54">
        <v>341.43</v>
      </c>
      <c r="BO45" s="54">
        <v>213.17</v>
      </c>
      <c r="BP45" s="54">
        <v>111.95</v>
      </c>
      <c r="BQ45" s="54">
        <v>70.5</v>
      </c>
      <c r="BR45" s="54">
        <v>46.9</v>
      </c>
      <c r="BS45" s="54">
        <v>49.91</v>
      </c>
      <c r="BT45" s="54">
        <v>82.63</v>
      </c>
      <c r="BU45" s="54">
        <v>83.8</v>
      </c>
      <c r="BV45" s="54">
        <v>72.900000000000006</v>
      </c>
      <c r="BW45" s="54">
        <v>42.88</v>
      </c>
      <c r="BX45" s="87">
        <f t="shared" si="0"/>
        <v>42506.229999999996</v>
      </c>
    </row>
    <row r="46" spans="1:76">
      <c r="A46" s="91">
        <v>42</v>
      </c>
      <c r="B46" s="51" t="s">
        <v>60</v>
      </c>
      <c r="C46" s="54">
        <v>73.72</v>
      </c>
      <c r="D46" s="54">
        <v>341.26</v>
      </c>
      <c r="E46" s="54">
        <v>529.78</v>
      </c>
      <c r="F46" s="54">
        <v>609.17999999999995</v>
      </c>
      <c r="G46" s="54">
        <v>711.92</v>
      </c>
      <c r="H46" s="54">
        <v>682.85</v>
      </c>
      <c r="I46" s="54">
        <v>702.19</v>
      </c>
      <c r="J46" s="54">
        <v>670.61</v>
      </c>
      <c r="K46" s="54">
        <v>650.96</v>
      </c>
      <c r="L46" s="54">
        <v>630.27</v>
      </c>
      <c r="M46" s="54">
        <v>619.08000000000004</v>
      </c>
      <c r="N46" s="54">
        <v>530.41</v>
      </c>
      <c r="O46" s="54">
        <v>522.22</v>
      </c>
      <c r="P46" s="54">
        <v>593.1</v>
      </c>
      <c r="Q46" s="54">
        <v>89.21</v>
      </c>
      <c r="R46" s="54">
        <v>7.44</v>
      </c>
      <c r="S46" s="54">
        <v>4.8600000000000003</v>
      </c>
      <c r="T46" s="54">
        <v>4.72</v>
      </c>
      <c r="U46" s="54">
        <v>8.19</v>
      </c>
      <c r="V46" s="54">
        <v>15.51</v>
      </c>
      <c r="W46" s="54">
        <v>15.37</v>
      </c>
      <c r="X46" s="54">
        <v>15.6</v>
      </c>
      <c r="Y46" s="54">
        <v>6.94</v>
      </c>
      <c r="Z46" s="54">
        <v>19.98</v>
      </c>
      <c r="AA46" s="54">
        <v>18.309999999999999</v>
      </c>
      <c r="AB46" s="54">
        <v>23.1</v>
      </c>
      <c r="AC46" s="54">
        <v>19.45</v>
      </c>
      <c r="AD46" s="54">
        <v>28.06</v>
      </c>
      <c r="AE46" s="54">
        <v>2.99</v>
      </c>
      <c r="AF46" s="54">
        <v>1.1599999999999999</v>
      </c>
      <c r="AG46" s="54">
        <v>1.48</v>
      </c>
      <c r="AH46" s="54">
        <v>0.34</v>
      </c>
      <c r="AI46" s="54">
        <v>0</v>
      </c>
      <c r="AJ46" s="54">
        <v>2.4700000000000002</v>
      </c>
      <c r="AK46" s="54">
        <v>1.38</v>
      </c>
      <c r="AL46" s="54">
        <v>0.06</v>
      </c>
      <c r="AM46" s="54">
        <v>1.08</v>
      </c>
      <c r="AN46" s="54">
        <v>2.1800000000000002</v>
      </c>
      <c r="AO46" s="54">
        <v>3.68</v>
      </c>
      <c r="AP46" s="54">
        <v>5.3</v>
      </c>
      <c r="AQ46" s="54">
        <v>3.03</v>
      </c>
      <c r="AR46" s="54">
        <v>3.1</v>
      </c>
      <c r="AS46" s="54">
        <v>420.22</v>
      </c>
      <c r="AT46" s="54">
        <v>293.77999999999997</v>
      </c>
      <c r="AU46" s="54">
        <v>297.38</v>
      </c>
      <c r="AV46" s="54">
        <v>572.97</v>
      </c>
      <c r="AW46" s="54">
        <v>11.52</v>
      </c>
      <c r="AX46" s="54">
        <v>2723.5</v>
      </c>
      <c r="AY46" s="54">
        <v>2412.15</v>
      </c>
      <c r="AZ46" s="54">
        <v>2276.6799999999998</v>
      </c>
      <c r="BA46" s="54">
        <v>2419.23</v>
      </c>
      <c r="BB46" s="54">
        <v>2509.73</v>
      </c>
      <c r="BC46" s="54">
        <v>2394.94</v>
      </c>
      <c r="BD46" s="54">
        <v>2582.7399999999998</v>
      </c>
      <c r="BE46" s="54">
        <v>2481.92</v>
      </c>
      <c r="BF46" s="54">
        <v>2543.85</v>
      </c>
      <c r="BG46" s="54">
        <v>2324.46</v>
      </c>
      <c r="BH46" s="54">
        <v>2274.94</v>
      </c>
      <c r="BI46" s="54">
        <v>2052.88</v>
      </c>
      <c r="BJ46" s="54">
        <v>1658.7</v>
      </c>
      <c r="BK46" s="54">
        <v>248.84</v>
      </c>
      <c r="BL46" s="54">
        <v>183.31</v>
      </c>
      <c r="BM46" s="54">
        <v>142.33000000000001</v>
      </c>
      <c r="BN46" s="54">
        <v>145.08000000000001</v>
      </c>
      <c r="BO46" s="54">
        <v>131.94</v>
      </c>
      <c r="BP46" s="54">
        <v>112.86</v>
      </c>
      <c r="BQ46" s="54">
        <v>52.9</v>
      </c>
      <c r="BR46" s="54">
        <v>44.2</v>
      </c>
      <c r="BS46" s="54">
        <v>37.69</v>
      </c>
      <c r="BT46" s="54">
        <v>27.52</v>
      </c>
      <c r="BU46" s="54">
        <v>33.65</v>
      </c>
      <c r="BV46" s="54">
        <v>35.159999999999997</v>
      </c>
      <c r="BW46" s="54">
        <v>34.11</v>
      </c>
      <c r="BX46" s="87">
        <f t="shared" si="0"/>
        <v>41653.719999999994</v>
      </c>
    </row>
    <row r="47" spans="1:76">
      <c r="A47" s="91">
        <v>43</v>
      </c>
      <c r="B47" s="51" t="s">
        <v>61</v>
      </c>
      <c r="C47" s="54">
        <v>73.239999999999995</v>
      </c>
      <c r="D47" s="54">
        <v>156.59</v>
      </c>
      <c r="E47" s="54">
        <v>201.89</v>
      </c>
      <c r="F47" s="54">
        <v>251.54</v>
      </c>
      <c r="G47" s="54">
        <v>322.67</v>
      </c>
      <c r="H47" s="54">
        <v>287.52999999999997</v>
      </c>
      <c r="I47" s="54">
        <v>304.5</v>
      </c>
      <c r="J47" s="54">
        <v>319.64999999999998</v>
      </c>
      <c r="K47" s="54">
        <v>312.77999999999997</v>
      </c>
      <c r="L47" s="54">
        <v>336.94</v>
      </c>
      <c r="M47" s="54">
        <v>255.26</v>
      </c>
      <c r="N47" s="54">
        <v>159.32</v>
      </c>
      <c r="O47" s="54">
        <v>135.65</v>
      </c>
      <c r="P47" s="54">
        <v>145.76</v>
      </c>
      <c r="Q47" s="54">
        <v>5.07</v>
      </c>
      <c r="R47" s="54">
        <v>1.03</v>
      </c>
      <c r="S47" s="54">
        <v>6.42</v>
      </c>
      <c r="T47" s="54">
        <v>1.89</v>
      </c>
      <c r="U47" s="54">
        <v>8.6</v>
      </c>
      <c r="V47" s="54">
        <v>8.59</v>
      </c>
      <c r="W47" s="54">
        <v>4.09</v>
      </c>
      <c r="X47" s="54">
        <v>5.18</v>
      </c>
      <c r="Y47" s="54">
        <v>13.76</v>
      </c>
      <c r="Z47" s="54">
        <v>20.010000000000002</v>
      </c>
      <c r="AA47" s="54">
        <v>26.24</v>
      </c>
      <c r="AB47" s="54">
        <v>13.42</v>
      </c>
      <c r="AC47" s="54">
        <v>8.33</v>
      </c>
      <c r="AD47" s="54">
        <v>8.4700000000000006</v>
      </c>
      <c r="AE47" s="54">
        <v>12.33</v>
      </c>
      <c r="AF47" s="54">
        <v>7.37</v>
      </c>
      <c r="AG47" s="54">
        <v>3.21</v>
      </c>
      <c r="AH47" s="54">
        <v>4.72</v>
      </c>
      <c r="AI47" s="54">
        <v>7.52</v>
      </c>
      <c r="AJ47" s="54">
        <v>7.62</v>
      </c>
      <c r="AK47" s="54">
        <v>7.17</v>
      </c>
      <c r="AL47" s="54">
        <v>5.31</v>
      </c>
      <c r="AM47" s="54">
        <v>5.3</v>
      </c>
      <c r="AN47" s="54">
        <v>8.76</v>
      </c>
      <c r="AO47" s="54">
        <v>12.32</v>
      </c>
      <c r="AP47" s="54">
        <v>5.58</v>
      </c>
      <c r="AQ47" s="54">
        <v>3.45</v>
      </c>
      <c r="AR47" s="54">
        <v>13.51</v>
      </c>
      <c r="AS47" s="54">
        <v>224.96</v>
      </c>
      <c r="AT47" s="54">
        <v>156.84</v>
      </c>
      <c r="AU47" s="54">
        <v>131.62</v>
      </c>
      <c r="AV47" s="54">
        <v>108.96</v>
      </c>
      <c r="AW47" s="54">
        <v>11.01</v>
      </c>
      <c r="AX47" s="54">
        <v>876.28</v>
      </c>
      <c r="AY47" s="54">
        <v>851.86</v>
      </c>
      <c r="AZ47" s="54">
        <v>769.7</v>
      </c>
      <c r="BA47" s="54">
        <v>844.02</v>
      </c>
      <c r="BB47" s="54">
        <v>834.69</v>
      </c>
      <c r="BC47" s="54">
        <v>926.21</v>
      </c>
      <c r="BD47" s="54">
        <v>947.67</v>
      </c>
      <c r="BE47" s="54">
        <v>1094.58</v>
      </c>
      <c r="BF47" s="54">
        <v>1181.1400000000001</v>
      </c>
      <c r="BG47" s="54">
        <v>1162.79</v>
      </c>
      <c r="BH47" s="54">
        <v>951.33</v>
      </c>
      <c r="BI47" s="54">
        <v>944.96</v>
      </c>
      <c r="BJ47" s="54">
        <v>932.32</v>
      </c>
      <c r="BK47" s="54">
        <v>279.94</v>
      </c>
      <c r="BL47" s="54">
        <v>266.61</v>
      </c>
      <c r="BM47" s="54">
        <v>193.56</v>
      </c>
      <c r="BN47" s="54">
        <v>151.12</v>
      </c>
      <c r="BO47" s="54">
        <v>110.15</v>
      </c>
      <c r="BP47" s="54">
        <v>91.4</v>
      </c>
      <c r="BQ47" s="54">
        <v>37.57</v>
      </c>
      <c r="BR47" s="54">
        <v>29.04</v>
      </c>
      <c r="BS47" s="54">
        <v>36.44</v>
      </c>
      <c r="BT47" s="54">
        <v>50.83</v>
      </c>
      <c r="BU47" s="54">
        <v>29.09</v>
      </c>
      <c r="BV47" s="54">
        <v>31.3</v>
      </c>
      <c r="BW47" s="54">
        <v>13.48</v>
      </c>
      <c r="BX47" s="87">
        <f t="shared" si="0"/>
        <v>17770.060000000005</v>
      </c>
    </row>
    <row r="48" spans="1:76">
      <c r="A48" s="91">
        <v>44</v>
      </c>
      <c r="B48" s="51" t="s">
        <v>62</v>
      </c>
      <c r="C48" s="54">
        <v>42.92</v>
      </c>
      <c r="D48" s="54">
        <v>65.19</v>
      </c>
      <c r="E48" s="54">
        <v>99</v>
      </c>
      <c r="F48" s="54">
        <v>104.04</v>
      </c>
      <c r="G48" s="54">
        <v>117.54</v>
      </c>
      <c r="H48" s="54">
        <v>131.56</v>
      </c>
      <c r="I48" s="54">
        <v>140.47999999999999</v>
      </c>
      <c r="J48" s="54">
        <v>158.38999999999999</v>
      </c>
      <c r="K48" s="54">
        <v>128.31</v>
      </c>
      <c r="L48" s="54">
        <v>136.86000000000001</v>
      </c>
      <c r="M48" s="54">
        <v>165.45</v>
      </c>
      <c r="N48" s="54">
        <v>184.13</v>
      </c>
      <c r="O48" s="54">
        <v>158.26</v>
      </c>
      <c r="P48" s="54">
        <v>117.88</v>
      </c>
      <c r="Q48" s="54">
        <v>2.94</v>
      </c>
      <c r="R48" s="54">
        <v>3.06</v>
      </c>
      <c r="S48" s="54">
        <v>0</v>
      </c>
      <c r="T48" s="54">
        <v>9.5399999999999991</v>
      </c>
      <c r="U48" s="54">
        <v>4.9400000000000004</v>
      </c>
      <c r="V48" s="54">
        <v>4.78</v>
      </c>
      <c r="W48" s="54">
        <v>0</v>
      </c>
      <c r="X48" s="54">
        <v>5.66</v>
      </c>
      <c r="Y48" s="54">
        <v>0</v>
      </c>
      <c r="Z48" s="54">
        <v>5.42</v>
      </c>
      <c r="AA48" s="54">
        <v>1.78</v>
      </c>
      <c r="AB48" s="54">
        <v>1.17</v>
      </c>
      <c r="AC48" s="54">
        <v>2.4700000000000002</v>
      </c>
      <c r="AD48" s="54">
        <v>5.71</v>
      </c>
      <c r="AE48" s="54">
        <v>0</v>
      </c>
      <c r="AF48" s="54">
        <v>0</v>
      </c>
      <c r="AG48" s="54">
        <v>0.98</v>
      </c>
      <c r="AH48" s="54">
        <v>0</v>
      </c>
      <c r="AI48" s="54">
        <v>0</v>
      </c>
      <c r="AJ48" s="54">
        <v>0</v>
      </c>
      <c r="AK48" s="54">
        <v>0</v>
      </c>
      <c r="AL48" s="54">
        <v>0.9</v>
      </c>
      <c r="AM48" s="54">
        <v>0</v>
      </c>
      <c r="AN48" s="54">
        <v>0.27</v>
      </c>
      <c r="AO48" s="54">
        <v>2.4900000000000002</v>
      </c>
      <c r="AP48" s="54">
        <v>1.0900000000000001</v>
      </c>
      <c r="AQ48" s="54">
        <v>0</v>
      </c>
      <c r="AR48" s="54">
        <v>2.66</v>
      </c>
      <c r="AS48" s="54">
        <v>53.25</v>
      </c>
      <c r="AT48" s="54">
        <v>43.89</v>
      </c>
      <c r="AU48" s="54">
        <v>60.33</v>
      </c>
      <c r="AV48" s="54">
        <v>57.06</v>
      </c>
      <c r="AW48" s="54">
        <v>0</v>
      </c>
      <c r="AX48" s="54">
        <v>454.3</v>
      </c>
      <c r="AY48" s="54">
        <v>486.96</v>
      </c>
      <c r="AZ48" s="54">
        <v>443.01</v>
      </c>
      <c r="BA48" s="54">
        <v>425.49</v>
      </c>
      <c r="BB48" s="54">
        <v>410.88</v>
      </c>
      <c r="BC48" s="54">
        <v>459.07</v>
      </c>
      <c r="BD48" s="54">
        <v>415.76</v>
      </c>
      <c r="BE48" s="54">
        <v>378.97</v>
      </c>
      <c r="BF48" s="54">
        <v>344.38</v>
      </c>
      <c r="BG48" s="54">
        <v>393.8</v>
      </c>
      <c r="BH48" s="54">
        <v>529.51</v>
      </c>
      <c r="BI48" s="54">
        <v>501.61</v>
      </c>
      <c r="BJ48" s="54">
        <v>419.52</v>
      </c>
      <c r="BK48" s="54">
        <v>51.67</v>
      </c>
      <c r="BL48" s="54">
        <v>48.93</v>
      </c>
      <c r="BM48" s="54">
        <v>40.58</v>
      </c>
      <c r="BN48" s="54">
        <v>42.33</v>
      </c>
      <c r="BO48" s="54">
        <v>32.33</v>
      </c>
      <c r="BP48" s="54">
        <v>24.98</v>
      </c>
      <c r="BQ48" s="54">
        <v>24.02</v>
      </c>
      <c r="BR48" s="54">
        <v>19.7</v>
      </c>
      <c r="BS48" s="54">
        <v>28.06</v>
      </c>
      <c r="BT48" s="54">
        <v>41.36</v>
      </c>
      <c r="BU48" s="54">
        <v>43.33</v>
      </c>
      <c r="BV48" s="54">
        <v>27.09</v>
      </c>
      <c r="BW48" s="54">
        <v>13.16</v>
      </c>
      <c r="BX48" s="87">
        <f t="shared" si="0"/>
        <v>8121.2</v>
      </c>
    </row>
    <row r="49" spans="1:76">
      <c r="A49" s="91">
        <v>45</v>
      </c>
      <c r="B49" s="51" t="s">
        <v>63</v>
      </c>
      <c r="C49" s="54">
        <v>58.23</v>
      </c>
      <c r="D49" s="54">
        <v>114.88</v>
      </c>
      <c r="E49" s="54">
        <v>154.72</v>
      </c>
      <c r="F49" s="54">
        <v>137.24</v>
      </c>
      <c r="G49" s="54">
        <v>143.11000000000001</v>
      </c>
      <c r="H49" s="54">
        <v>147.88</v>
      </c>
      <c r="I49" s="54">
        <v>145.72</v>
      </c>
      <c r="J49" s="54">
        <v>158.76</v>
      </c>
      <c r="K49" s="54">
        <v>145.86000000000001</v>
      </c>
      <c r="L49" s="54">
        <v>157.02000000000001</v>
      </c>
      <c r="M49" s="54">
        <v>163.07</v>
      </c>
      <c r="N49" s="54">
        <v>122.7</v>
      </c>
      <c r="O49" s="54">
        <v>106.66</v>
      </c>
      <c r="P49" s="54">
        <v>128.37</v>
      </c>
      <c r="Q49" s="54">
        <v>0</v>
      </c>
      <c r="R49" s="54">
        <v>1.01</v>
      </c>
      <c r="S49" s="54">
        <v>2.08</v>
      </c>
      <c r="T49" s="54">
        <v>2.81</v>
      </c>
      <c r="U49" s="54">
        <v>2.87</v>
      </c>
      <c r="V49" s="54">
        <v>4.05</v>
      </c>
      <c r="W49" s="54">
        <v>2.91</v>
      </c>
      <c r="X49" s="54">
        <v>1.97</v>
      </c>
      <c r="Y49" s="54">
        <v>1.1000000000000001</v>
      </c>
      <c r="Z49" s="54">
        <v>4.9000000000000004</v>
      </c>
      <c r="AA49" s="54">
        <v>5.9</v>
      </c>
      <c r="AB49" s="54">
        <v>2.0099999999999998</v>
      </c>
      <c r="AC49" s="54">
        <v>1.93</v>
      </c>
      <c r="AD49" s="54">
        <v>4.34</v>
      </c>
      <c r="AE49" s="54">
        <v>0</v>
      </c>
      <c r="AF49" s="54">
        <v>0</v>
      </c>
      <c r="AG49" s="54">
        <v>1.05</v>
      </c>
      <c r="AH49" s="54">
        <v>2.08</v>
      </c>
      <c r="AI49" s="54">
        <v>1.93</v>
      </c>
      <c r="AJ49" s="54">
        <v>1.02</v>
      </c>
      <c r="AK49" s="54">
        <v>0.19</v>
      </c>
      <c r="AL49" s="54">
        <v>1</v>
      </c>
      <c r="AM49" s="54">
        <v>2.2200000000000002</v>
      </c>
      <c r="AN49" s="54">
        <v>5.2</v>
      </c>
      <c r="AO49" s="54">
        <v>2.63</v>
      </c>
      <c r="AP49" s="54">
        <v>0.95</v>
      </c>
      <c r="AQ49" s="54">
        <v>0.98</v>
      </c>
      <c r="AR49" s="54">
        <v>1.1000000000000001</v>
      </c>
      <c r="AS49" s="54">
        <v>119.36</v>
      </c>
      <c r="AT49" s="54">
        <v>67.959999999999994</v>
      </c>
      <c r="AU49" s="54">
        <v>70.73</v>
      </c>
      <c r="AV49" s="54">
        <v>152.74</v>
      </c>
      <c r="AW49" s="54">
        <v>3.11</v>
      </c>
      <c r="AX49" s="54">
        <v>737.1</v>
      </c>
      <c r="AY49" s="54">
        <v>665.15</v>
      </c>
      <c r="AZ49" s="54">
        <v>613.51</v>
      </c>
      <c r="BA49" s="54">
        <v>664.24</v>
      </c>
      <c r="BB49" s="54">
        <v>686.03</v>
      </c>
      <c r="BC49" s="54">
        <v>671.66</v>
      </c>
      <c r="BD49" s="54">
        <v>705.24</v>
      </c>
      <c r="BE49" s="54">
        <v>849.53</v>
      </c>
      <c r="BF49" s="54">
        <v>898.49</v>
      </c>
      <c r="BG49" s="54">
        <v>766.96</v>
      </c>
      <c r="BH49" s="54">
        <v>662.02</v>
      </c>
      <c r="BI49" s="54">
        <v>627.30999999999995</v>
      </c>
      <c r="BJ49" s="54">
        <v>502.43</v>
      </c>
      <c r="BK49" s="54">
        <v>3.89</v>
      </c>
      <c r="BL49" s="54">
        <v>5.42</v>
      </c>
      <c r="BM49" s="54">
        <v>6.91</v>
      </c>
      <c r="BN49" s="54">
        <v>8.01</v>
      </c>
      <c r="BO49" s="54">
        <v>2.78</v>
      </c>
      <c r="BP49" s="54">
        <v>9.9499999999999993</v>
      </c>
      <c r="BQ49" s="54">
        <v>2.2200000000000002</v>
      </c>
      <c r="BR49" s="54">
        <v>1.43</v>
      </c>
      <c r="BS49" s="54">
        <v>3.64</v>
      </c>
      <c r="BT49" s="54">
        <v>2.96</v>
      </c>
      <c r="BU49" s="54">
        <v>1.55</v>
      </c>
      <c r="BV49" s="54">
        <v>0.77</v>
      </c>
      <c r="BW49" s="54">
        <v>1</v>
      </c>
      <c r="BX49" s="87">
        <f t="shared" si="0"/>
        <v>11456.549999999997</v>
      </c>
    </row>
    <row r="50" spans="1:76">
      <c r="A50" s="91">
        <v>46</v>
      </c>
      <c r="B50" s="51" t="s">
        <v>64</v>
      </c>
      <c r="C50" s="54">
        <v>125.9</v>
      </c>
      <c r="D50" s="54">
        <v>232.65</v>
      </c>
      <c r="E50" s="54">
        <v>324.58999999999997</v>
      </c>
      <c r="F50" s="54">
        <v>368.78</v>
      </c>
      <c r="G50" s="54">
        <v>449.02</v>
      </c>
      <c r="H50" s="54">
        <v>437.34</v>
      </c>
      <c r="I50" s="54">
        <v>416.19</v>
      </c>
      <c r="J50" s="54">
        <v>414.92</v>
      </c>
      <c r="K50" s="54">
        <v>432.76</v>
      </c>
      <c r="L50" s="54">
        <v>452.7</v>
      </c>
      <c r="M50" s="54">
        <v>518.22</v>
      </c>
      <c r="N50" s="54">
        <v>359.49</v>
      </c>
      <c r="O50" s="54">
        <v>291.75</v>
      </c>
      <c r="P50" s="54">
        <v>271.77999999999997</v>
      </c>
      <c r="Q50" s="54">
        <v>8.08</v>
      </c>
      <c r="R50" s="54">
        <v>13.71</v>
      </c>
      <c r="S50" s="54">
        <v>14.29</v>
      </c>
      <c r="T50" s="54">
        <v>16.55</v>
      </c>
      <c r="U50" s="54">
        <v>8.85</v>
      </c>
      <c r="V50" s="54">
        <v>8.64</v>
      </c>
      <c r="W50" s="54">
        <v>4.91</v>
      </c>
      <c r="X50" s="54">
        <v>5.84</v>
      </c>
      <c r="Y50" s="54">
        <v>7.99</v>
      </c>
      <c r="Z50" s="54">
        <v>9.5399999999999991</v>
      </c>
      <c r="AA50" s="54">
        <v>8.61</v>
      </c>
      <c r="AB50" s="54">
        <v>10.72</v>
      </c>
      <c r="AC50" s="54">
        <v>9.19</v>
      </c>
      <c r="AD50" s="54">
        <v>38.85</v>
      </c>
      <c r="AE50" s="54">
        <v>2.67</v>
      </c>
      <c r="AF50" s="54">
        <v>4.47</v>
      </c>
      <c r="AG50" s="54">
        <v>4.22</v>
      </c>
      <c r="AH50" s="54">
        <v>10.08</v>
      </c>
      <c r="AI50" s="54">
        <v>4.2300000000000004</v>
      </c>
      <c r="AJ50" s="54">
        <v>7.94</v>
      </c>
      <c r="AK50" s="54">
        <v>4.17</v>
      </c>
      <c r="AL50" s="54">
        <v>4.38</v>
      </c>
      <c r="AM50" s="54">
        <v>2.75</v>
      </c>
      <c r="AN50" s="54">
        <v>5.33</v>
      </c>
      <c r="AO50" s="54">
        <v>8.32</v>
      </c>
      <c r="AP50" s="54">
        <v>1.93</v>
      </c>
      <c r="AQ50" s="54">
        <v>5.89</v>
      </c>
      <c r="AR50" s="54">
        <v>15.45</v>
      </c>
      <c r="AS50" s="54">
        <v>241.77</v>
      </c>
      <c r="AT50" s="54">
        <v>180.22</v>
      </c>
      <c r="AU50" s="54">
        <v>177.86</v>
      </c>
      <c r="AV50" s="54">
        <v>227.6</v>
      </c>
      <c r="AW50" s="54">
        <v>9.92</v>
      </c>
      <c r="AX50" s="54">
        <v>2082.71</v>
      </c>
      <c r="AY50" s="54">
        <v>1857.05</v>
      </c>
      <c r="AZ50" s="54">
        <v>1668.46</v>
      </c>
      <c r="BA50" s="54">
        <v>1710.39</v>
      </c>
      <c r="BB50" s="54">
        <v>1568.9</v>
      </c>
      <c r="BC50" s="54">
        <v>1582.27</v>
      </c>
      <c r="BD50" s="54">
        <v>1688.22</v>
      </c>
      <c r="BE50" s="54">
        <v>1626.75</v>
      </c>
      <c r="BF50" s="54">
        <v>1771.62</v>
      </c>
      <c r="BG50" s="54">
        <v>1800.33</v>
      </c>
      <c r="BH50" s="54">
        <v>1569.39</v>
      </c>
      <c r="BI50" s="54">
        <v>1519.18</v>
      </c>
      <c r="BJ50" s="54">
        <v>1430.98</v>
      </c>
      <c r="BK50" s="54">
        <v>109.58</v>
      </c>
      <c r="BL50" s="54">
        <v>101.34</v>
      </c>
      <c r="BM50" s="54">
        <v>69.58</v>
      </c>
      <c r="BN50" s="54">
        <v>43.21</v>
      </c>
      <c r="BO50" s="54">
        <v>22.07</v>
      </c>
      <c r="BP50" s="54">
        <v>33.130000000000003</v>
      </c>
      <c r="BQ50" s="54">
        <v>20.68</v>
      </c>
      <c r="BR50" s="54">
        <v>20.010000000000002</v>
      </c>
      <c r="BS50" s="54">
        <v>13.23</v>
      </c>
      <c r="BT50" s="54">
        <v>18.600000000000001</v>
      </c>
      <c r="BU50" s="54">
        <v>17.059999999999999</v>
      </c>
      <c r="BV50" s="54">
        <v>9.9600000000000009</v>
      </c>
      <c r="BW50" s="54">
        <v>12.2</v>
      </c>
      <c r="BX50" s="87">
        <f t="shared" si="0"/>
        <v>28547.959999999995</v>
      </c>
    </row>
    <row r="51" spans="1:76">
      <c r="A51" s="91">
        <v>47</v>
      </c>
      <c r="B51" s="51" t="s">
        <v>65</v>
      </c>
      <c r="C51" s="54">
        <v>45.41</v>
      </c>
      <c r="D51" s="54">
        <v>65.739999999999995</v>
      </c>
      <c r="E51" s="54">
        <v>93.66</v>
      </c>
      <c r="F51" s="54">
        <v>78.44</v>
      </c>
      <c r="G51" s="54">
        <v>109.12</v>
      </c>
      <c r="H51" s="54">
        <v>133.84</v>
      </c>
      <c r="I51" s="54">
        <v>122.57</v>
      </c>
      <c r="J51" s="54">
        <v>147.4</v>
      </c>
      <c r="K51" s="54">
        <v>126.82</v>
      </c>
      <c r="L51" s="54">
        <v>148.26</v>
      </c>
      <c r="M51" s="54">
        <v>167.96</v>
      </c>
      <c r="N51" s="54">
        <v>230.39</v>
      </c>
      <c r="O51" s="54">
        <v>111.06</v>
      </c>
      <c r="P51" s="54">
        <v>105.33</v>
      </c>
      <c r="Q51" s="54">
        <v>1.06</v>
      </c>
      <c r="R51" s="54">
        <v>0</v>
      </c>
      <c r="S51" s="54">
        <v>1.1000000000000001</v>
      </c>
      <c r="T51" s="54">
        <v>3.52</v>
      </c>
      <c r="U51" s="54">
        <v>4.99</v>
      </c>
      <c r="V51" s="54">
        <v>4.04</v>
      </c>
      <c r="W51" s="54">
        <v>2.0499999999999998</v>
      </c>
      <c r="X51" s="54">
        <v>0</v>
      </c>
      <c r="Y51" s="54">
        <v>1.91</v>
      </c>
      <c r="Z51" s="54">
        <v>0</v>
      </c>
      <c r="AA51" s="54">
        <v>0</v>
      </c>
      <c r="AB51" s="54">
        <v>1.57</v>
      </c>
      <c r="AC51" s="54">
        <v>0</v>
      </c>
      <c r="AD51" s="54">
        <v>2.25</v>
      </c>
      <c r="AE51" s="54">
        <v>0</v>
      </c>
      <c r="AF51" s="54">
        <v>0</v>
      </c>
      <c r="AG51" s="54">
        <v>0.18</v>
      </c>
      <c r="AH51" s="54">
        <v>0</v>
      </c>
      <c r="AI51" s="54">
        <v>0.46</v>
      </c>
      <c r="AJ51" s="54">
        <v>0.17</v>
      </c>
      <c r="AK51" s="54">
        <v>0.52</v>
      </c>
      <c r="AL51" s="54">
        <v>0.15</v>
      </c>
      <c r="AM51" s="54">
        <v>0.16</v>
      </c>
      <c r="AN51" s="54">
        <v>0</v>
      </c>
      <c r="AO51" s="54">
        <v>1.07</v>
      </c>
      <c r="AP51" s="54">
        <v>0.55000000000000004</v>
      </c>
      <c r="AQ51" s="54">
        <v>2.06</v>
      </c>
      <c r="AR51" s="54">
        <v>0.97</v>
      </c>
      <c r="AS51" s="54">
        <v>51.31</v>
      </c>
      <c r="AT51" s="54">
        <v>94.79</v>
      </c>
      <c r="AU51" s="54">
        <v>52.55</v>
      </c>
      <c r="AV51" s="54">
        <v>57.98</v>
      </c>
      <c r="AW51" s="54">
        <v>15.55</v>
      </c>
      <c r="AX51" s="54">
        <v>336.24</v>
      </c>
      <c r="AY51" s="54">
        <v>321.08</v>
      </c>
      <c r="AZ51" s="54">
        <v>307.83</v>
      </c>
      <c r="BA51" s="54">
        <v>387.08</v>
      </c>
      <c r="BB51" s="54">
        <v>352.74</v>
      </c>
      <c r="BC51" s="54">
        <v>359.89</v>
      </c>
      <c r="BD51" s="54">
        <v>341.25</v>
      </c>
      <c r="BE51" s="54">
        <v>386.75</v>
      </c>
      <c r="BF51" s="54">
        <v>411.9</v>
      </c>
      <c r="BG51" s="54">
        <v>379.95</v>
      </c>
      <c r="BH51" s="54">
        <v>517.89</v>
      </c>
      <c r="BI51" s="54">
        <v>314.82</v>
      </c>
      <c r="BJ51" s="54">
        <v>261.52</v>
      </c>
      <c r="BK51" s="54">
        <v>131.62</v>
      </c>
      <c r="BL51" s="54">
        <v>122.06</v>
      </c>
      <c r="BM51" s="54">
        <v>72.760000000000005</v>
      </c>
      <c r="BN51" s="54">
        <v>56.43</v>
      </c>
      <c r="BO51" s="54">
        <v>21.89</v>
      </c>
      <c r="BP51" s="54">
        <v>11.78</v>
      </c>
      <c r="BQ51" s="54">
        <v>11.33</v>
      </c>
      <c r="BR51" s="54">
        <v>11.44</v>
      </c>
      <c r="BS51" s="54">
        <v>5.15</v>
      </c>
      <c r="BT51" s="54">
        <v>14.22</v>
      </c>
      <c r="BU51" s="54">
        <v>9.64</v>
      </c>
      <c r="BV51" s="54">
        <v>8.51</v>
      </c>
      <c r="BW51" s="54">
        <v>5.71</v>
      </c>
      <c r="BX51" s="87">
        <f t="shared" si="0"/>
        <v>7148.4400000000005</v>
      </c>
    </row>
    <row r="52" spans="1:76">
      <c r="A52" s="91">
        <v>48</v>
      </c>
      <c r="B52" s="51" t="s">
        <v>66</v>
      </c>
      <c r="C52" s="54">
        <v>223.05</v>
      </c>
      <c r="D52" s="54">
        <v>811.6</v>
      </c>
      <c r="E52" s="54">
        <v>1326.42</v>
      </c>
      <c r="F52" s="54">
        <v>1683.73</v>
      </c>
      <c r="G52" s="54">
        <v>2230.48</v>
      </c>
      <c r="H52" s="54">
        <v>2536.3200000000002</v>
      </c>
      <c r="I52" s="54">
        <v>2663.11</v>
      </c>
      <c r="J52" s="54">
        <v>2782.58</v>
      </c>
      <c r="K52" s="54">
        <v>2855.84</v>
      </c>
      <c r="L52" s="54">
        <v>2941.62</v>
      </c>
      <c r="M52" s="54">
        <v>2743.79</v>
      </c>
      <c r="N52" s="54">
        <v>2534.4499999999998</v>
      </c>
      <c r="O52" s="54">
        <v>2144.42</v>
      </c>
      <c r="P52" s="54">
        <v>2152.1999999999998</v>
      </c>
      <c r="Q52" s="54">
        <v>406.7</v>
      </c>
      <c r="R52" s="54">
        <v>148.9</v>
      </c>
      <c r="S52" s="54">
        <v>136.5</v>
      </c>
      <c r="T52" s="54">
        <v>123.76</v>
      </c>
      <c r="U52" s="54">
        <v>160.22999999999999</v>
      </c>
      <c r="V52" s="54">
        <v>132.41</v>
      </c>
      <c r="W52" s="54">
        <v>134.66</v>
      </c>
      <c r="X52" s="54">
        <v>107.26</v>
      </c>
      <c r="Y52" s="54">
        <v>92.51</v>
      </c>
      <c r="Z52" s="54">
        <v>115.72</v>
      </c>
      <c r="AA52" s="54">
        <v>95.73</v>
      </c>
      <c r="AB52" s="54">
        <v>76</v>
      </c>
      <c r="AC52" s="54">
        <v>78.2</v>
      </c>
      <c r="AD52" s="54">
        <v>159.30000000000001</v>
      </c>
      <c r="AE52" s="54">
        <v>43.26</v>
      </c>
      <c r="AF52" s="54">
        <v>24.81</v>
      </c>
      <c r="AG52" s="54">
        <v>42.37</v>
      </c>
      <c r="AH52" s="54">
        <v>49.57</v>
      </c>
      <c r="AI52" s="54">
        <v>43.59</v>
      </c>
      <c r="AJ52" s="54">
        <v>56.3</v>
      </c>
      <c r="AK52" s="54">
        <v>54.74</v>
      </c>
      <c r="AL52" s="54">
        <v>32.369999999999997</v>
      </c>
      <c r="AM52" s="54">
        <v>27.99</v>
      </c>
      <c r="AN52" s="54">
        <v>40.28</v>
      </c>
      <c r="AO52" s="54">
        <v>20.18</v>
      </c>
      <c r="AP52" s="54">
        <v>18.03</v>
      </c>
      <c r="AQ52" s="54">
        <v>22.42</v>
      </c>
      <c r="AR52" s="54">
        <v>64.709999999999994</v>
      </c>
      <c r="AS52" s="54">
        <v>804.04</v>
      </c>
      <c r="AT52" s="54">
        <v>922.74</v>
      </c>
      <c r="AU52" s="54">
        <v>905.82</v>
      </c>
      <c r="AV52" s="54">
        <v>1382.9</v>
      </c>
      <c r="AW52" s="54">
        <v>332.13</v>
      </c>
      <c r="AX52" s="54">
        <v>9507.5400000000009</v>
      </c>
      <c r="AY52" s="54">
        <v>8689.76</v>
      </c>
      <c r="AZ52" s="54">
        <v>8602.6200000000008</v>
      </c>
      <c r="BA52" s="54">
        <v>8107.39</v>
      </c>
      <c r="BB52" s="54">
        <v>8314.57</v>
      </c>
      <c r="BC52" s="54">
        <v>8352.61</v>
      </c>
      <c r="BD52" s="54">
        <v>9361.16</v>
      </c>
      <c r="BE52" s="54">
        <v>9117.26</v>
      </c>
      <c r="BF52" s="54">
        <v>9229.43</v>
      </c>
      <c r="BG52" s="54">
        <v>9013.91</v>
      </c>
      <c r="BH52" s="54">
        <v>9063.3799999999992</v>
      </c>
      <c r="BI52" s="54">
        <v>8314.82</v>
      </c>
      <c r="BJ52" s="54">
        <v>7707.29</v>
      </c>
      <c r="BK52" s="54">
        <v>2875.79</v>
      </c>
      <c r="BL52" s="54">
        <v>2899.58</v>
      </c>
      <c r="BM52" s="54">
        <v>2550.59</v>
      </c>
      <c r="BN52" s="54">
        <v>2880.04</v>
      </c>
      <c r="BO52" s="54">
        <v>2207.27</v>
      </c>
      <c r="BP52" s="54">
        <v>1644.86</v>
      </c>
      <c r="BQ52" s="54">
        <v>876.28</v>
      </c>
      <c r="BR52" s="54">
        <v>887.65</v>
      </c>
      <c r="BS52" s="54">
        <v>874.64</v>
      </c>
      <c r="BT52" s="54">
        <v>831.38</v>
      </c>
      <c r="BU52" s="54">
        <v>741.71</v>
      </c>
      <c r="BV52" s="54">
        <v>572.44000000000005</v>
      </c>
      <c r="BW52" s="54">
        <v>405.99</v>
      </c>
      <c r="BX52" s="87">
        <f t="shared" si="0"/>
        <v>170115.69999999998</v>
      </c>
    </row>
    <row r="53" spans="1:76">
      <c r="A53" s="91">
        <v>49</v>
      </c>
      <c r="B53" s="51" t="s">
        <v>67</v>
      </c>
      <c r="C53" s="54">
        <v>316.18</v>
      </c>
      <c r="D53" s="54">
        <v>328.4</v>
      </c>
      <c r="E53" s="54">
        <v>403.36</v>
      </c>
      <c r="F53" s="54">
        <v>437.99</v>
      </c>
      <c r="G53" s="54">
        <v>518.57000000000005</v>
      </c>
      <c r="H53" s="54">
        <v>565.1</v>
      </c>
      <c r="I53" s="54">
        <v>621.33000000000004</v>
      </c>
      <c r="J53" s="54">
        <v>668.54</v>
      </c>
      <c r="K53" s="54">
        <v>621.48</v>
      </c>
      <c r="L53" s="54">
        <v>648.37</v>
      </c>
      <c r="M53" s="54">
        <v>708.99</v>
      </c>
      <c r="N53" s="54">
        <v>520.03</v>
      </c>
      <c r="O53" s="54">
        <v>467.18</v>
      </c>
      <c r="P53" s="54">
        <v>357.32</v>
      </c>
      <c r="Q53" s="54">
        <v>34.840000000000003</v>
      </c>
      <c r="R53" s="54">
        <v>22.63</v>
      </c>
      <c r="S53" s="54">
        <v>15.51</v>
      </c>
      <c r="T53" s="54">
        <v>32.549999999999997</v>
      </c>
      <c r="U53" s="54">
        <v>34.14</v>
      </c>
      <c r="V53" s="54">
        <v>25.36</v>
      </c>
      <c r="W53" s="54">
        <v>22.96</v>
      </c>
      <c r="X53" s="54">
        <v>31.28</v>
      </c>
      <c r="Y53" s="54">
        <v>21.71</v>
      </c>
      <c r="Z53" s="54">
        <v>14.38</v>
      </c>
      <c r="AA53" s="54">
        <v>27.07</v>
      </c>
      <c r="AB53" s="54">
        <v>47.33</v>
      </c>
      <c r="AC53" s="54">
        <v>36.25</v>
      </c>
      <c r="AD53" s="54">
        <v>48.62</v>
      </c>
      <c r="AE53" s="54">
        <v>3.65</v>
      </c>
      <c r="AF53" s="54">
        <v>6.83</v>
      </c>
      <c r="AG53" s="54">
        <v>4.22</v>
      </c>
      <c r="AH53" s="54">
        <v>3.79</v>
      </c>
      <c r="AI53" s="54">
        <v>3.24</v>
      </c>
      <c r="AJ53" s="54">
        <v>8.16</v>
      </c>
      <c r="AK53" s="54">
        <v>12.63</v>
      </c>
      <c r="AL53" s="54">
        <v>12.12</v>
      </c>
      <c r="AM53" s="54">
        <v>6.45</v>
      </c>
      <c r="AN53" s="54">
        <v>4.45</v>
      </c>
      <c r="AO53" s="54">
        <v>7.23</v>
      </c>
      <c r="AP53" s="54">
        <v>3.66</v>
      </c>
      <c r="AQ53" s="54">
        <v>4.8099999999999996</v>
      </c>
      <c r="AR53" s="54">
        <v>13.62</v>
      </c>
      <c r="AS53" s="54">
        <v>243.3</v>
      </c>
      <c r="AT53" s="54">
        <v>270.14</v>
      </c>
      <c r="AU53" s="54">
        <v>293.23</v>
      </c>
      <c r="AV53" s="54">
        <v>397.36</v>
      </c>
      <c r="AW53" s="54">
        <v>49.19</v>
      </c>
      <c r="AX53" s="54">
        <v>2262.34</v>
      </c>
      <c r="AY53" s="54">
        <v>2298.8200000000002</v>
      </c>
      <c r="AZ53" s="54">
        <v>2288.09</v>
      </c>
      <c r="BA53" s="54">
        <v>2768.9</v>
      </c>
      <c r="BB53" s="54">
        <v>2784.45</v>
      </c>
      <c r="BC53" s="54">
        <v>2939.64</v>
      </c>
      <c r="BD53" s="54">
        <v>3140.69</v>
      </c>
      <c r="BE53" s="54">
        <v>3031.82</v>
      </c>
      <c r="BF53" s="54">
        <v>3258.86</v>
      </c>
      <c r="BG53" s="54">
        <v>3151.58</v>
      </c>
      <c r="BH53" s="54">
        <v>3014.37</v>
      </c>
      <c r="BI53" s="54">
        <v>2791.3</v>
      </c>
      <c r="BJ53" s="54">
        <v>2207.96</v>
      </c>
      <c r="BK53" s="54">
        <v>1233.82</v>
      </c>
      <c r="BL53" s="54">
        <v>1016.11</v>
      </c>
      <c r="BM53" s="54">
        <v>799.64</v>
      </c>
      <c r="BN53" s="54">
        <v>612.89</v>
      </c>
      <c r="BO53" s="54">
        <v>507.63</v>
      </c>
      <c r="BP53" s="54">
        <v>398</v>
      </c>
      <c r="BQ53" s="54">
        <v>324.66000000000003</v>
      </c>
      <c r="BR53" s="54">
        <v>316.44</v>
      </c>
      <c r="BS53" s="54">
        <v>367.54</v>
      </c>
      <c r="BT53" s="54">
        <v>394.79</v>
      </c>
      <c r="BU53" s="54">
        <v>327.49</v>
      </c>
      <c r="BV53" s="54">
        <v>255.78</v>
      </c>
      <c r="BW53" s="54">
        <v>142.5</v>
      </c>
      <c r="BX53" s="87">
        <f t="shared" si="0"/>
        <v>51581.66</v>
      </c>
    </row>
    <row r="54" spans="1:76">
      <c r="A54" s="91">
        <v>50</v>
      </c>
      <c r="B54" s="51" t="s">
        <v>68</v>
      </c>
      <c r="C54" s="54">
        <v>974.06</v>
      </c>
      <c r="D54" s="54">
        <v>1802.21</v>
      </c>
      <c r="E54" s="54">
        <v>2275.73</v>
      </c>
      <c r="F54" s="54">
        <v>2715.26</v>
      </c>
      <c r="G54" s="54">
        <v>3330.21</v>
      </c>
      <c r="H54" s="54">
        <v>3239.23</v>
      </c>
      <c r="I54" s="54">
        <v>3204.76</v>
      </c>
      <c r="J54" s="54">
        <v>3216.73</v>
      </c>
      <c r="K54" s="54">
        <v>2910.04</v>
      </c>
      <c r="L54" s="54">
        <v>2921.09</v>
      </c>
      <c r="M54" s="54">
        <v>2156.8200000000002</v>
      </c>
      <c r="N54" s="54">
        <v>1684.43</v>
      </c>
      <c r="O54" s="54">
        <v>1505.71</v>
      </c>
      <c r="P54" s="54">
        <v>1564.48</v>
      </c>
      <c r="Q54" s="54">
        <v>153.44</v>
      </c>
      <c r="R54" s="54">
        <v>63.08</v>
      </c>
      <c r="S54" s="54">
        <v>106.06</v>
      </c>
      <c r="T54" s="54">
        <v>70.58</v>
      </c>
      <c r="U54" s="54">
        <v>71.34</v>
      </c>
      <c r="V54" s="54">
        <v>67.209999999999994</v>
      </c>
      <c r="W54" s="54">
        <v>62.22</v>
      </c>
      <c r="X54" s="54">
        <v>52.07</v>
      </c>
      <c r="Y54" s="54">
        <v>59.82</v>
      </c>
      <c r="Z54" s="54">
        <v>51.98</v>
      </c>
      <c r="AA54" s="54">
        <v>63.79</v>
      </c>
      <c r="AB54" s="54">
        <v>53.97</v>
      </c>
      <c r="AC54" s="54">
        <v>43.38</v>
      </c>
      <c r="AD54" s="54">
        <v>121.31</v>
      </c>
      <c r="AE54" s="54">
        <v>57.94</v>
      </c>
      <c r="AF54" s="54">
        <v>21.27</v>
      </c>
      <c r="AG54" s="54">
        <v>17.38</v>
      </c>
      <c r="AH54" s="54">
        <v>13.71</v>
      </c>
      <c r="AI54" s="54">
        <v>26.03</v>
      </c>
      <c r="AJ54" s="54">
        <v>22.9</v>
      </c>
      <c r="AK54" s="54">
        <v>23.4</v>
      </c>
      <c r="AL54" s="54">
        <v>18.62</v>
      </c>
      <c r="AM54" s="54">
        <v>17.64</v>
      </c>
      <c r="AN54" s="54">
        <v>20.399999999999999</v>
      </c>
      <c r="AO54" s="54">
        <v>26</v>
      </c>
      <c r="AP54" s="54">
        <v>18.66</v>
      </c>
      <c r="AQ54" s="54">
        <v>18.36</v>
      </c>
      <c r="AR54" s="54">
        <v>43.02</v>
      </c>
      <c r="AS54" s="54">
        <v>1395.28</v>
      </c>
      <c r="AT54" s="54">
        <v>1170.6600000000001</v>
      </c>
      <c r="AU54" s="54">
        <v>1107.43</v>
      </c>
      <c r="AV54" s="54">
        <v>1457.66</v>
      </c>
      <c r="AW54" s="54">
        <v>163.22</v>
      </c>
      <c r="AX54" s="54">
        <v>8765.84</v>
      </c>
      <c r="AY54" s="54">
        <v>8410.92</v>
      </c>
      <c r="AZ54" s="54">
        <v>8110.78</v>
      </c>
      <c r="BA54" s="54">
        <v>8887.9</v>
      </c>
      <c r="BB54" s="54">
        <v>8505.5499999999993</v>
      </c>
      <c r="BC54" s="54">
        <v>8820.2900000000009</v>
      </c>
      <c r="BD54" s="54">
        <v>9817.33</v>
      </c>
      <c r="BE54" s="54">
        <v>9501.7900000000009</v>
      </c>
      <c r="BF54" s="54">
        <v>9794.74</v>
      </c>
      <c r="BG54" s="54">
        <v>10798.27</v>
      </c>
      <c r="BH54" s="54">
        <v>10786.68</v>
      </c>
      <c r="BI54" s="54">
        <v>9243.0499999999993</v>
      </c>
      <c r="BJ54" s="54">
        <v>8028.83</v>
      </c>
      <c r="BK54" s="54">
        <v>2254.7199999999998</v>
      </c>
      <c r="BL54" s="54">
        <v>2221.66</v>
      </c>
      <c r="BM54" s="54">
        <v>1965.12</v>
      </c>
      <c r="BN54" s="54">
        <v>1449.37</v>
      </c>
      <c r="BO54" s="54">
        <v>1487.69</v>
      </c>
      <c r="BP54" s="54">
        <v>859.54</v>
      </c>
      <c r="BQ54" s="54">
        <v>444.14</v>
      </c>
      <c r="BR54" s="54">
        <v>472.76</v>
      </c>
      <c r="BS54" s="54">
        <v>539.49</v>
      </c>
      <c r="BT54" s="54">
        <v>630.84</v>
      </c>
      <c r="BU54" s="54">
        <v>809.53</v>
      </c>
      <c r="BV54" s="54">
        <v>771.63</v>
      </c>
      <c r="BW54" s="54">
        <v>563.22</v>
      </c>
      <c r="BX54" s="87">
        <f t="shared" si="0"/>
        <v>174122.27</v>
      </c>
    </row>
    <row r="55" spans="1:76">
      <c r="A55" s="91">
        <v>51</v>
      </c>
      <c r="B55" s="51" t="s">
        <v>69</v>
      </c>
      <c r="C55" s="54">
        <v>269.7</v>
      </c>
      <c r="D55" s="54">
        <v>406.86</v>
      </c>
      <c r="E55" s="54">
        <v>616.59</v>
      </c>
      <c r="F55" s="54">
        <v>713.72</v>
      </c>
      <c r="G55" s="54">
        <v>1125.71</v>
      </c>
      <c r="H55" s="54">
        <v>1143.78</v>
      </c>
      <c r="I55" s="54">
        <v>1142.9100000000001</v>
      </c>
      <c r="J55" s="54">
        <v>1202.95</v>
      </c>
      <c r="K55" s="54">
        <v>1208.0899999999999</v>
      </c>
      <c r="L55" s="54">
        <v>1203.03</v>
      </c>
      <c r="M55" s="54">
        <v>1440.01</v>
      </c>
      <c r="N55" s="54">
        <v>1025.3499999999999</v>
      </c>
      <c r="O55" s="54">
        <v>955.62</v>
      </c>
      <c r="P55" s="54">
        <v>693.36</v>
      </c>
      <c r="Q55" s="54">
        <v>99.86</v>
      </c>
      <c r="R55" s="54">
        <v>45.9</v>
      </c>
      <c r="S55" s="54">
        <v>41.51</v>
      </c>
      <c r="T55" s="54">
        <v>42.24</v>
      </c>
      <c r="U55" s="54">
        <v>51.58</v>
      </c>
      <c r="V55" s="54">
        <v>35.549999999999997</v>
      </c>
      <c r="W55" s="54">
        <v>40.94</v>
      </c>
      <c r="X55" s="54">
        <v>39.92</v>
      </c>
      <c r="Y55" s="54">
        <v>37.26</v>
      </c>
      <c r="Z55" s="54">
        <v>45.39</v>
      </c>
      <c r="AA55" s="54">
        <v>35.89</v>
      </c>
      <c r="AB55" s="54">
        <v>32.78</v>
      </c>
      <c r="AC55" s="54">
        <v>20.93</v>
      </c>
      <c r="AD55" s="54">
        <v>48.73</v>
      </c>
      <c r="AE55" s="54">
        <v>28.11</v>
      </c>
      <c r="AF55" s="54">
        <v>21.16</v>
      </c>
      <c r="AG55" s="54">
        <v>24.07</v>
      </c>
      <c r="AH55" s="54">
        <v>14.43</v>
      </c>
      <c r="AI55" s="54">
        <v>16.920000000000002</v>
      </c>
      <c r="AJ55" s="54">
        <v>16.190000000000001</v>
      </c>
      <c r="AK55" s="54">
        <v>16.96</v>
      </c>
      <c r="AL55" s="54">
        <v>14.51</v>
      </c>
      <c r="AM55" s="54">
        <v>12.86</v>
      </c>
      <c r="AN55" s="54">
        <v>16.329999999999998</v>
      </c>
      <c r="AO55" s="54">
        <v>23.23</v>
      </c>
      <c r="AP55" s="54">
        <v>17.239999999999998</v>
      </c>
      <c r="AQ55" s="54">
        <v>3.36</v>
      </c>
      <c r="AR55" s="54">
        <v>38.340000000000003</v>
      </c>
      <c r="AS55" s="54">
        <v>411.81</v>
      </c>
      <c r="AT55" s="54">
        <v>255.9</v>
      </c>
      <c r="AU55" s="54">
        <v>370.72</v>
      </c>
      <c r="AV55" s="54">
        <v>585.45000000000005</v>
      </c>
      <c r="AW55" s="54">
        <v>57.95</v>
      </c>
      <c r="AX55" s="54">
        <v>4308.55</v>
      </c>
      <c r="AY55" s="54">
        <v>3972.77</v>
      </c>
      <c r="AZ55" s="54">
        <v>3985.33</v>
      </c>
      <c r="BA55" s="54">
        <v>4021.87</v>
      </c>
      <c r="BB55" s="54">
        <v>3874.88</v>
      </c>
      <c r="BC55" s="54">
        <v>3980.99</v>
      </c>
      <c r="BD55" s="54">
        <v>4001.03</v>
      </c>
      <c r="BE55" s="54">
        <v>3836.38</v>
      </c>
      <c r="BF55" s="54">
        <v>4108.96</v>
      </c>
      <c r="BG55" s="54">
        <v>4281.26</v>
      </c>
      <c r="BH55" s="54">
        <v>3637.33</v>
      </c>
      <c r="BI55" s="54">
        <v>3083.96</v>
      </c>
      <c r="BJ55" s="54">
        <v>2399.41</v>
      </c>
      <c r="BK55" s="54">
        <v>400.12</v>
      </c>
      <c r="BL55" s="54">
        <v>398.13</v>
      </c>
      <c r="BM55" s="54">
        <v>285.7</v>
      </c>
      <c r="BN55" s="54">
        <v>160.28</v>
      </c>
      <c r="BO55" s="54">
        <v>127.77</v>
      </c>
      <c r="BP55" s="54">
        <v>96.47</v>
      </c>
      <c r="BQ55" s="54">
        <v>93.63</v>
      </c>
      <c r="BR55" s="54">
        <v>92.5</v>
      </c>
      <c r="BS55" s="54">
        <v>80.44</v>
      </c>
      <c r="BT55" s="54">
        <v>77.989999999999995</v>
      </c>
      <c r="BU55" s="54">
        <v>83.15</v>
      </c>
      <c r="BV55" s="54">
        <v>79.349999999999994</v>
      </c>
      <c r="BW55" s="54">
        <v>43.29</v>
      </c>
      <c r="BX55" s="87">
        <f t="shared" si="0"/>
        <v>67223.240000000005</v>
      </c>
    </row>
    <row r="56" spans="1:76">
      <c r="A56" s="91">
        <v>52</v>
      </c>
      <c r="B56" s="51" t="s">
        <v>70</v>
      </c>
      <c r="C56" s="54">
        <v>503.74</v>
      </c>
      <c r="D56" s="54">
        <v>701.26</v>
      </c>
      <c r="E56" s="54">
        <v>1219</v>
      </c>
      <c r="F56" s="54">
        <v>1475.45</v>
      </c>
      <c r="G56" s="54">
        <v>1945.83</v>
      </c>
      <c r="H56" s="54">
        <v>1900.38</v>
      </c>
      <c r="I56" s="54">
        <v>2007.52</v>
      </c>
      <c r="J56" s="54">
        <v>1946.72</v>
      </c>
      <c r="K56" s="54">
        <v>1859.57</v>
      </c>
      <c r="L56" s="54">
        <v>1856.98</v>
      </c>
      <c r="M56" s="54">
        <v>1020.96</v>
      </c>
      <c r="N56" s="54">
        <v>851.83</v>
      </c>
      <c r="O56" s="54">
        <v>1113.07</v>
      </c>
      <c r="P56" s="54">
        <v>899.82</v>
      </c>
      <c r="Q56" s="54">
        <v>38.57</v>
      </c>
      <c r="R56" s="54">
        <v>26.32</v>
      </c>
      <c r="S56" s="54">
        <v>35.020000000000003</v>
      </c>
      <c r="T56" s="54">
        <v>43.72</v>
      </c>
      <c r="U56" s="54">
        <v>58.63</v>
      </c>
      <c r="V56" s="54">
        <v>47.22</v>
      </c>
      <c r="W56" s="54">
        <v>55.66</v>
      </c>
      <c r="X56" s="54">
        <v>68.42</v>
      </c>
      <c r="Y56" s="54">
        <v>67.66</v>
      </c>
      <c r="Z56" s="54">
        <v>80.09</v>
      </c>
      <c r="AA56" s="54">
        <v>61.01</v>
      </c>
      <c r="AB56" s="54">
        <v>65.260000000000005</v>
      </c>
      <c r="AC56" s="54">
        <v>73.86</v>
      </c>
      <c r="AD56" s="54">
        <v>167.51</v>
      </c>
      <c r="AE56" s="54">
        <v>24.45</v>
      </c>
      <c r="AF56" s="54">
        <v>9.8000000000000007</v>
      </c>
      <c r="AG56" s="54">
        <v>5.46</v>
      </c>
      <c r="AH56" s="54">
        <v>13.23</v>
      </c>
      <c r="AI56" s="54">
        <v>17.899999999999999</v>
      </c>
      <c r="AJ56" s="54">
        <v>18.809999999999999</v>
      </c>
      <c r="AK56" s="54">
        <v>9.74</v>
      </c>
      <c r="AL56" s="54">
        <v>9.2200000000000006</v>
      </c>
      <c r="AM56" s="54">
        <v>14.33</v>
      </c>
      <c r="AN56" s="54">
        <v>14.69</v>
      </c>
      <c r="AO56" s="54">
        <v>9.36</v>
      </c>
      <c r="AP56" s="54">
        <v>19.39</v>
      </c>
      <c r="AQ56" s="54">
        <v>15.08</v>
      </c>
      <c r="AR56" s="54">
        <v>38.89</v>
      </c>
      <c r="AS56" s="54">
        <v>854.43</v>
      </c>
      <c r="AT56" s="54">
        <v>525.54</v>
      </c>
      <c r="AU56" s="54">
        <v>719.39</v>
      </c>
      <c r="AV56" s="54">
        <v>1098.53</v>
      </c>
      <c r="AW56" s="54">
        <v>209.78</v>
      </c>
      <c r="AX56" s="54">
        <v>6031.29</v>
      </c>
      <c r="AY56" s="54">
        <v>5874.11</v>
      </c>
      <c r="AZ56" s="54">
        <v>5478.95</v>
      </c>
      <c r="BA56" s="54">
        <v>5428.6</v>
      </c>
      <c r="BB56" s="54">
        <v>5453.62</v>
      </c>
      <c r="BC56" s="54">
        <v>5516.31</v>
      </c>
      <c r="BD56" s="54">
        <v>5633.61</v>
      </c>
      <c r="BE56" s="54">
        <v>5799.87</v>
      </c>
      <c r="BF56" s="54">
        <v>5917.83</v>
      </c>
      <c r="BG56" s="54">
        <v>6198.09</v>
      </c>
      <c r="BH56" s="54">
        <v>6462.01</v>
      </c>
      <c r="BI56" s="54">
        <v>6648.21</v>
      </c>
      <c r="BJ56" s="54">
        <v>4782.6499999999996</v>
      </c>
      <c r="BK56" s="54">
        <v>721.47</v>
      </c>
      <c r="BL56" s="54">
        <v>655.85</v>
      </c>
      <c r="BM56" s="54">
        <v>504.65</v>
      </c>
      <c r="BN56" s="54">
        <v>396.36</v>
      </c>
      <c r="BO56" s="54">
        <v>274.48</v>
      </c>
      <c r="BP56" s="54">
        <v>164.28</v>
      </c>
      <c r="BQ56" s="54">
        <v>101.97</v>
      </c>
      <c r="BR56" s="54">
        <v>78.16</v>
      </c>
      <c r="BS56" s="54">
        <v>97.8</v>
      </c>
      <c r="BT56" s="54">
        <v>74.44</v>
      </c>
      <c r="BU56" s="54">
        <v>105.28</v>
      </c>
      <c r="BV56" s="54">
        <v>121.94</v>
      </c>
      <c r="BW56" s="54">
        <v>57.47</v>
      </c>
      <c r="BX56" s="87">
        <f t="shared" si="0"/>
        <v>102398.39999999999</v>
      </c>
    </row>
    <row r="57" spans="1:76">
      <c r="A57" s="91">
        <v>53</v>
      </c>
      <c r="B57" s="51" t="s">
        <v>71</v>
      </c>
      <c r="C57" s="54">
        <v>459.66</v>
      </c>
      <c r="D57" s="54">
        <v>457.16</v>
      </c>
      <c r="E57" s="54">
        <v>562.20000000000005</v>
      </c>
      <c r="F57" s="54">
        <v>758.3</v>
      </c>
      <c r="G57" s="54">
        <v>1097.44</v>
      </c>
      <c r="H57" s="54">
        <v>1261.49</v>
      </c>
      <c r="I57" s="54">
        <v>1275.17</v>
      </c>
      <c r="J57" s="54">
        <v>1216.99</v>
      </c>
      <c r="K57" s="54">
        <v>1246.02</v>
      </c>
      <c r="L57" s="54">
        <v>1256.27</v>
      </c>
      <c r="M57" s="54">
        <v>1404.31</v>
      </c>
      <c r="N57" s="54">
        <v>1360.48</v>
      </c>
      <c r="O57" s="54">
        <v>1090.28</v>
      </c>
      <c r="P57" s="54">
        <v>1199.5899999999999</v>
      </c>
      <c r="Q57" s="54">
        <v>58.56</v>
      </c>
      <c r="R57" s="54">
        <v>25.01</v>
      </c>
      <c r="S57" s="54">
        <v>14.59</v>
      </c>
      <c r="T57" s="54">
        <v>16</v>
      </c>
      <c r="U57" s="54">
        <v>24.22</v>
      </c>
      <c r="V57" s="54">
        <v>10.86</v>
      </c>
      <c r="W57" s="54">
        <v>14.06</v>
      </c>
      <c r="X57" s="54">
        <v>11.83</v>
      </c>
      <c r="Y57" s="54">
        <v>17.670000000000002</v>
      </c>
      <c r="Z57" s="54">
        <v>12.95</v>
      </c>
      <c r="AA57" s="54">
        <v>14.62</v>
      </c>
      <c r="AB57" s="54">
        <v>11.3</v>
      </c>
      <c r="AC57" s="54">
        <v>13.84</v>
      </c>
      <c r="AD57" s="54">
        <v>44.98</v>
      </c>
      <c r="AE57" s="54">
        <v>24.17</v>
      </c>
      <c r="AF57" s="54">
        <v>6.44</v>
      </c>
      <c r="AG57" s="54">
        <v>13.55</v>
      </c>
      <c r="AH57" s="54">
        <v>16.3</v>
      </c>
      <c r="AI57" s="54">
        <v>15.52</v>
      </c>
      <c r="AJ57" s="54">
        <v>18.8</v>
      </c>
      <c r="AK57" s="54">
        <v>6.71</v>
      </c>
      <c r="AL57" s="54">
        <v>13.47</v>
      </c>
      <c r="AM57" s="54">
        <v>14.89</v>
      </c>
      <c r="AN57" s="54">
        <v>14.33</v>
      </c>
      <c r="AO57" s="54">
        <v>12.54</v>
      </c>
      <c r="AP57" s="54">
        <v>9.7200000000000006</v>
      </c>
      <c r="AQ57" s="54">
        <v>14.64</v>
      </c>
      <c r="AR57" s="54">
        <v>61.53</v>
      </c>
      <c r="AS57" s="54">
        <v>796.8</v>
      </c>
      <c r="AT57" s="54">
        <v>606.61</v>
      </c>
      <c r="AU57" s="54">
        <v>629.98</v>
      </c>
      <c r="AV57" s="54">
        <v>979.95</v>
      </c>
      <c r="AW57" s="54">
        <v>133.33000000000001</v>
      </c>
      <c r="AX57" s="54">
        <v>5852.78</v>
      </c>
      <c r="AY57" s="54">
        <v>5582.87</v>
      </c>
      <c r="AZ57" s="54">
        <v>5507</v>
      </c>
      <c r="BA57" s="54">
        <v>5934.76</v>
      </c>
      <c r="BB57" s="54">
        <v>5517.06</v>
      </c>
      <c r="BC57" s="54">
        <v>5544.86</v>
      </c>
      <c r="BD57" s="54">
        <v>5844.24</v>
      </c>
      <c r="BE57" s="54">
        <v>5581.97</v>
      </c>
      <c r="BF57" s="54">
        <v>5243.32</v>
      </c>
      <c r="BG57" s="54">
        <v>4976.66</v>
      </c>
      <c r="BH57" s="54">
        <v>4711.8999999999996</v>
      </c>
      <c r="BI57" s="54">
        <v>4061.16</v>
      </c>
      <c r="BJ57" s="54">
        <v>3644.1</v>
      </c>
      <c r="BK57" s="54">
        <v>1255.9100000000001</v>
      </c>
      <c r="BL57" s="54">
        <v>1118.76</v>
      </c>
      <c r="BM57" s="54">
        <v>982.37</v>
      </c>
      <c r="BN57" s="54">
        <v>896.26</v>
      </c>
      <c r="BO57" s="54">
        <v>697.66</v>
      </c>
      <c r="BP57" s="54">
        <v>575</v>
      </c>
      <c r="BQ57" s="54">
        <v>230.92</v>
      </c>
      <c r="BR57" s="54">
        <v>230.54</v>
      </c>
      <c r="BS57" s="54">
        <v>216.64</v>
      </c>
      <c r="BT57" s="54">
        <v>206.97</v>
      </c>
      <c r="BU57" s="54">
        <v>218.14</v>
      </c>
      <c r="BV57" s="54">
        <v>195.02</v>
      </c>
      <c r="BW57" s="54">
        <v>130.66</v>
      </c>
      <c r="BX57" s="87">
        <f t="shared" si="0"/>
        <v>93282.659999999989</v>
      </c>
    </row>
    <row r="58" spans="1:76">
      <c r="A58" s="91">
        <v>54</v>
      </c>
      <c r="B58" s="51" t="s">
        <v>72</v>
      </c>
      <c r="C58" s="54">
        <v>123.47</v>
      </c>
      <c r="D58" s="54">
        <v>154.13999999999999</v>
      </c>
      <c r="E58" s="54">
        <v>162.72999999999999</v>
      </c>
      <c r="F58" s="54">
        <v>142.41</v>
      </c>
      <c r="G58" s="54">
        <v>170.04</v>
      </c>
      <c r="H58" s="54">
        <v>191.91</v>
      </c>
      <c r="I58" s="54">
        <v>211.75</v>
      </c>
      <c r="J58" s="54">
        <v>201.19</v>
      </c>
      <c r="K58" s="54">
        <v>208.06</v>
      </c>
      <c r="L58" s="54">
        <v>196.1</v>
      </c>
      <c r="M58" s="54">
        <v>205.06</v>
      </c>
      <c r="N58" s="54">
        <v>182.17</v>
      </c>
      <c r="O58" s="54">
        <v>131.96</v>
      </c>
      <c r="P58" s="54">
        <v>116.65</v>
      </c>
      <c r="Q58" s="54">
        <v>2.2000000000000002</v>
      </c>
      <c r="R58" s="54">
        <v>3.41</v>
      </c>
      <c r="S58" s="54">
        <v>4.0999999999999996</v>
      </c>
      <c r="T58" s="54">
        <v>3.2</v>
      </c>
      <c r="U58" s="54">
        <v>3.04</v>
      </c>
      <c r="V58" s="54">
        <v>1.04</v>
      </c>
      <c r="W58" s="54">
        <v>2.08</v>
      </c>
      <c r="X58" s="54">
        <v>2.12</v>
      </c>
      <c r="Y58" s="54">
        <v>1.08</v>
      </c>
      <c r="Z58" s="54">
        <v>4.4400000000000004</v>
      </c>
      <c r="AA58" s="54">
        <v>7.56</v>
      </c>
      <c r="AB58" s="54">
        <v>7.92</v>
      </c>
      <c r="AC58" s="54">
        <v>3.06</v>
      </c>
      <c r="AD58" s="54">
        <v>9.25</v>
      </c>
      <c r="AE58" s="54">
        <v>0</v>
      </c>
      <c r="AF58" s="54">
        <v>0</v>
      </c>
      <c r="AG58" s="54">
        <v>0.85</v>
      </c>
      <c r="AH58" s="54">
        <v>0.88</v>
      </c>
      <c r="AI58" s="54">
        <v>0</v>
      </c>
      <c r="AJ58" s="54">
        <v>0.86</v>
      </c>
      <c r="AK58" s="54">
        <v>0</v>
      </c>
      <c r="AL58" s="54">
        <v>0.88</v>
      </c>
      <c r="AM58" s="54">
        <v>0.1</v>
      </c>
      <c r="AN58" s="54">
        <v>0</v>
      </c>
      <c r="AO58" s="54">
        <v>0.9</v>
      </c>
      <c r="AP58" s="54">
        <v>0.94</v>
      </c>
      <c r="AQ58" s="54">
        <v>1.69</v>
      </c>
      <c r="AR58" s="54">
        <v>0.95</v>
      </c>
      <c r="AS58" s="54">
        <v>121.07</v>
      </c>
      <c r="AT58" s="54">
        <v>75.16</v>
      </c>
      <c r="AU58" s="54">
        <v>51.28</v>
      </c>
      <c r="AV58" s="54">
        <v>94.73</v>
      </c>
      <c r="AW58" s="54">
        <v>20.77</v>
      </c>
      <c r="AX58" s="54">
        <v>837.3</v>
      </c>
      <c r="AY58" s="54">
        <v>709.26</v>
      </c>
      <c r="AZ58" s="54">
        <v>695.22</v>
      </c>
      <c r="BA58" s="54">
        <v>624.09</v>
      </c>
      <c r="BB58" s="54">
        <v>642.15</v>
      </c>
      <c r="BC58" s="54">
        <v>630.02</v>
      </c>
      <c r="BD58" s="54">
        <v>663.13</v>
      </c>
      <c r="BE58" s="54">
        <v>675.3</v>
      </c>
      <c r="BF58" s="54">
        <v>670.15</v>
      </c>
      <c r="BG58" s="54">
        <v>568.08000000000004</v>
      </c>
      <c r="BH58" s="54">
        <v>516.98</v>
      </c>
      <c r="BI58" s="54">
        <v>427.41</v>
      </c>
      <c r="BJ58" s="54">
        <v>336.93</v>
      </c>
      <c r="BK58" s="54">
        <v>99.71</v>
      </c>
      <c r="BL58" s="54">
        <v>98.29</v>
      </c>
      <c r="BM58" s="54">
        <v>80.19</v>
      </c>
      <c r="BN58" s="54">
        <v>61.93</v>
      </c>
      <c r="BO58" s="54">
        <v>40.020000000000003</v>
      </c>
      <c r="BP58" s="54">
        <v>10.81</v>
      </c>
      <c r="BQ58" s="54">
        <v>8</v>
      </c>
      <c r="BR58" s="54">
        <v>3.73</v>
      </c>
      <c r="BS58" s="54">
        <v>10.130000000000001</v>
      </c>
      <c r="BT58" s="54">
        <v>3.97</v>
      </c>
      <c r="BU58" s="54">
        <v>9.76</v>
      </c>
      <c r="BV58" s="54">
        <v>2.4</v>
      </c>
      <c r="BW58" s="54">
        <v>4.8</v>
      </c>
      <c r="BX58" s="87">
        <f t="shared" si="0"/>
        <v>11252.959999999997</v>
      </c>
    </row>
    <row r="59" spans="1:76">
      <c r="A59" s="91">
        <v>55</v>
      </c>
      <c r="B59" s="51" t="s">
        <v>73</v>
      </c>
      <c r="C59" s="54">
        <v>108.88</v>
      </c>
      <c r="D59" s="54">
        <v>186.52</v>
      </c>
      <c r="E59" s="54">
        <v>281.73</v>
      </c>
      <c r="F59" s="54">
        <v>398.33</v>
      </c>
      <c r="G59" s="54">
        <v>586.57000000000005</v>
      </c>
      <c r="H59" s="54">
        <v>597.46</v>
      </c>
      <c r="I59" s="54">
        <v>577.13</v>
      </c>
      <c r="J59" s="54">
        <v>560.22</v>
      </c>
      <c r="K59" s="54">
        <v>484.87</v>
      </c>
      <c r="L59" s="54">
        <v>473.34</v>
      </c>
      <c r="M59" s="54">
        <v>387.9</v>
      </c>
      <c r="N59" s="54">
        <v>307.66000000000003</v>
      </c>
      <c r="O59" s="54">
        <v>248.45</v>
      </c>
      <c r="P59" s="54">
        <v>216.4</v>
      </c>
      <c r="Q59" s="54">
        <v>34.880000000000003</v>
      </c>
      <c r="R59" s="54">
        <v>19.47</v>
      </c>
      <c r="S59" s="54">
        <v>17.79</v>
      </c>
      <c r="T59" s="54">
        <v>16.100000000000001</v>
      </c>
      <c r="U59" s="54">
        <v>15.92</v>
      </c>
      <c r="V59" s="54">
        <v>10.09</v>
      </c>
      <c r="W59" s="54">
        <v>15.65</v>
      </c>
      <c r="X59" s="54">
        <v>20.61</v>
      </c>
      <c r="Y59" s="54">
        <v>12</v>
      </c>
      <c r="Z59" s="54">
        <v>15.87</v>
      </c>
      <c r="AA59" s="54">
        <v>8.16</v>
      </c>
      <c r="AB59" s="54">
        <v>7.29</v>
      </c>
      <c r="AC59" s="54">
        <v>8.16</v>
      </c>
      <c r="AD59" s="54">
        <v>19.96</v>
      </c>
      <c r="AE59" s="54">
        <v>6.96</v>
      </c>
      <c r="AF59" s="54">
        <v>1.02</v>
      </c>
      <c r="AG59" s="54">
        <v>2.97</v>
      </c>
      <c r="AH59" s="54">
        <v>3.83</v>
      </c>
      <c r="AI59" s="54">
        <v>7.55</v>
      </c>
      <c r="AJ59" s="54">
        <v>1.91</v>
      </c>
      <c r="AK59" s="54">
        <v>3.72</v>
      </c>
      <c r="AL59" s="54">
        <v>3.15</v>
      </c>
      <c r="AM59" s="54">
        <v>1.96</v>
      </c>
      <c r="AN59" s="54">
        <v>5.83</v>
      </c>
      <c r="AO59" s="54">
        <v>1.1200000000000001</v>
      </c>
      <c r="AP59" s="54">
        <v>1.68</v>
      </c>
      <c r="AQ59" s="54">
        <v>0.74</v>
      </c>
      <c r="AR59" s="54">
        <v>3.29</v>
      </c>
      <c r="AS59" s="54">
        <v>177.55</v>
      </c>
      <c r="AT59" s="54">
        <v>164.22</v>
      </c>
      <c r="AU59" s="54">
        <v>112.44</v>
      </c>
      <c r="AV59" s="54">
        <v>132.99</v>
      </c>
      <c r="AW59" s="54">
        <v>5.12</v>
      </c>
      <c r="AX59" s="54">
        <v>2011.1</v>
      </c>
      <c r="AY59" s="54">
        <v>1865.71</v>
      </c>
      <c r="AZ59" s="54">
        <v>1777.98</v>
      </c>
      <c r="BA59" s="54">
        <v>1654.81</v>
      </c>
      <c r="BB59" s="54">
        <v>1665.74</v>
      </c>
      <c r="BC59" s="54">
        <v>1703.94</v>
      </c>
      <c r="BD59" s="54">
        <v>1847.68</v>
      </c>
      <c r="BE59" s="54">
        <v>1772.67</v>
      </c>
      <c r="BF59" s="54">
        <v>1960.51</v>
      </c>
      <c r="BG59" s="54">
        <v>2133.1799999999998</v>
      </c>
      <c r="BH59" s="54">
        <v>2031.49</v>
      </c>
      <c r="BI59" s="54">
        <v>1925.82</v>
      </c>
      <c r="BJ59" s="54">
        <v>1645.22</v>
      </c>
      <c r="BK59" s="54">
        <v>19.829999999999998</v>
      </c>
      <c r="BL59" s="54">
        <v>20.29</v>
      </c>
      <c r="BM59" s="54">
        <v>9.01</v>
      </c>
      <c r="BN59" s="54">
        <v>5.22</v>
      </c>
      <c r="BO59" s="54">
        <v>8.39</v>
      </c>
      <c r="BP59" s="54">
        <v>8.5399999999999991</v>
      </c>
      <c r="BQ59" s="54">
        <v>11.28</v>
      </c>
      <c r="BR59" s="54">
        <v>10.81</v>
      </c>
      <c r="BS59" s="54">
        <v>8.5299999999999994</v>
      </c>
      <c r="BT59" s="54">
        <v>2.64</v>
      </c>
      <c r="BU59" s="54">
        <v>4.32</v>
      </c>
      <c r="BV59" s="54">
        <v>4.13</v>
      </c>
      <c r="BW59" s="54">
        <v>2.02</v>
      </c>
      <c r="BX59" s="87">
        <f t="shared" si="0"/>
        <v>30386.32</v>
      </c>
    </row>
    <row r="60" spans="1:76">
      <c r="A60" s="91">
        <v>56</v>
      </c>
      <c r="B60" s="51" t="s">
        <v>74</v>
      </c>
      <c r="C60" s="54">
        <v>126.68</v>
      </c>
      <c r="D60" s="54">
        <v>240.25</v>
      </c>
      <c r="E60" s="54">
        <v>314.58</v>
      </c>
      <c r="F60" s="54">
        <v>380.73</v>
      </c>
      <c r="G60" s="54">
        <v>505.54</v>
      </c>
      <c r="H60" s="54">
        <v>436.27</v>
      </c>
      <c r="I60" s="54">
        <v>494</v>
      </c>
      <c r="J60" s="54">
        <v>526.22</v>
      </c>
      <c r="K60" s="54">
        <v>475.58</v>
      </c>
      <c r="L60" s="54">
        <v>445.21</v>
      </c>
      <c r="M60" s="54">
        <v>431.33</v>
      </c>
      <c r="N60" s="54">
        <v>371.64</v>
      </c>
      <c r="O60" s="54">
        <v>340.9</v>
      </c>
      <c r="P60" s="54">
        <v>284.18</v>
      </c>
      <c r="Q60" s="54">
        <v>7.01</v>
      </c>
      <c r="R60" s="54">
        <v>5.31</v>
      </c>
      <c r="S60" s="54">
        <v>4.7</v>
      </c>
      <c r="T60" s="54">
        <v>7.93</v>
      </c>
      <c r="U60" s="54">
        <v>7.39</v>
      </c>
      <c r="V60" s="54">
        <v>10.16</v>
      </c>
      <c r="W60" s="54">
        <v>6.93</v>
      </c>
      <c r="X60" s="54">
        <v>8.73</v>
      </c>
      <c r="Y60" s="54">
        <v>3.11</v>
      </c>
      <c r="Z60" s="54">
        <v>3.93</v>
      </c>
      <c r="AA60" s="54">
        <v>8.99</v>
      </c>
      <c r="AB60" s="54">
        <v>3.74</v>
      </c>
      <c r="AC60" s="54">
        <v>5.51</v>
      </c>
      <c r="AD60" s="54">
        <v>16.57</v>
      </c>
      <c r="AE60" s="54">
        <v>0.28000000000000003</v>
      </c>
      <c r="AF60" s="54">
        <v>1.22</v>
      </c>
      <c r="AG60" s="54">
        <v>0</v>
      </c>
      <c r="AH60" s="54">
        <v>0</v>
      </c>
      <c r="AI60" s="54">
        <v>0.99</v>
      </c>
      <c r="AJ60" s="54">
        <v>1.07</v>
      </c>
      <c r="AK60" s="54">
        <v>2.04</v>
      </c>
      <c r="AL60" s="54">
        <v>4.16</v>
      </c>
      <c r="AM60" s="54">
        <v>0</v>
      </c>
      <c r="AN60" s="54">
        <v>4.05</v>
      </c>
      <c r="AO60" s="54">
        <v>0.85</v>
      </c>
      <c r="AP60" s="54">
        <v>1.01</v>
      </c>
      <c r="AQ60" s="54">
        <v>0</v>
      </c>
      <c r="AR60" s="54">
        <v>2.4300000000000002</v>
      </c>
      <c r="AS60" s="54">
        <v>266.06</v>
      </c>
      <c r="AT60" s="54">
        <v>264.51</v>
      </c>
      <c r="AU60" s="54">
        <v>305.35000000000002</v>
      </c>
      <c r="AV60" s="54">
        <v>268.77999999999997</v>
      </c>
      <c r="AW60" s="54">
        <v>40.64</v>
      </c>
      <c r="AX60" s="54">
        <v>2517.8000000000002</v>
      </c>
      <c r="AY60" s="54">
        <v>2242.75</v>
      </c>
      <c r="AZ60" s="54">
        <v>2253.13</v>
      </c>
      <c r="BA60" s="54">
        <v>2327.63</v>
      </c>
      <c r="BB60" s="54">
        <v>2361.56</v>
      </c>
      <c r="BC60" s="54">
        <v>2309.0700000000002</v>
      </c>
      <c r="BD60" s="54">
        <v>2393.8200000000002</v>
      </c>
      <c r="BE60" s="54">
        <v>2505.81</v>
      </c>
      <c r="BF60" s="54">
        <v>2275.13</v>
      </c>
      <c r="BG60" s="54">
        <v>2273.0500000000002</v>
      </c>
      <c r="BH60" s="54">
        <v>2217.13</v>
      </c>
      <c r="BI60" s="54">
        <v>1893.41</v>
      </c>
      <c r="BJ60" s="54">
        <v>1571.53</v>
      </c>
      <c r="BK60" s="54">
        <v>409.3</v>
      </c>
      <c r="BL60" s="54">
        <v>407.15</v>
      </c>
      <c r="BM60" s="54">
        <v>339.66</v>
      </c>
      <c r="BN60" s="54">
        <v>289.01</v>
      </c>
      <c r="BO60" s="54">
        <v>204.12</v>
      </c>
      <c r="BP60" s="54">
        <v>123.14</v>
      </c>
      <c r="BQ60" s="54">
        <v>77.400000000000006</v>
      </c>
      <c r="BR60" s="54">
        <v>83.53</v>
      </c>
      <c r="BS60" s="54">
        <v>70.5</v>
      </c>
      <c r="BT60" s="54">
        <v>73.819999999999993</v>
      </c>
      <c r="BU60" s="54">
        <v>84.03</v>
      </c>
      <c r="BV60" s="54">
        <v>78.819999999999993</v>
      </c>
      <c r="BW60" s="54">
        <v>51.92</v>
      </c>
      <c r="BX60" s="87">
        <f t="shared" si="0"/>
        <v>38070.780000000013</v>
      </c>
    </row>
    <row r="61" spans="1:76">
      <c r="A61" s="91">
        <v>57</v>
      </c>
      <c r="B61" s="51" t="s">
        <v>75</v>
      </c>
      <c r="C61" s="54">
        <v>189.13</v>
      </c>
      <c r="D61" s="54">
        <v>200.18</v>
      </c>
      <c r="E61" s="54">
        <v>315.58</v>
      </c>
      <c r="F61" s="54">
        <v>366.29</v>
      </c>
      <c r="G61" s="54">
        <v>424.12</v>
      </c>
      <c r="H61" s="54">
        <v>395.48</v>
      </c>
      <c r="I61" s="54">
        <v>450.63</v>
      </c>
      <c r="J61" s="54">
        <v>401.65</v>
      </c>
      <c r="K61" s="54">
        <v>327.88</v>
      </c>
      <c r="L61" s="54">
        <v>353.97</v>
      </c>
      <c r="M61" s="54">
        <v>215.53</v>
      </c>
      <c r="N61" s="54">
        <v>201.12</v>
      </c>
      <c r="O61" s="54">
        <v>190.79</v>
      </c>
      <c r="P61" s="54">
        <v>220.95</v>
      </c>
      <c r="Q61" s="54">
        <v>19.829999999999998</v>
      </c>
      <c r="R61" s="54">
        <v>13.07</v>
      </c>
      <c r="S61" s="54">
        <v>8.89</v>
      </c>
      <c r="T61" s="54">
        <v>8.42</v>
      </c>
      <c r="U61" s="54">
        <v>7.66</v>
      </c>
      <c r="V61" s="54">
        <v>6.53</v>
      </c>
      <c r="W61" s="54">
        <v>5.91</v>
      </c>
      <c r="X61" s="54">
        <v>3.96</v>
      </c>
      <c r="Y61" s="54">
        <v>6.27</v>
      </c>
      <c r="Z61" s="54">
        <v>6.08</v>
      </c>
      <c r="AA61" s="54">
        <v>2.06</v>
      </c>
      <c r="AB61" s="54">
        <v>5.04</v>
      </c>
      <c r="AC61" s="54">
        <v>2.0099999999999998</v>
      </c>
      <c r="AD61" s="54">
        <v>12.58</v>
      </c>
      <c r="AE61" s="54">
        <v>9.99</v>
      </c>
      <c r="AF61" s="54">
        <v>3.29</v>
      </c>
      <c r="AG61" s="54">
        <v>4.29</v>
      </c>
      <c r="AH61" s="54">
        <v>2.29</v>
      </c>
      <c r="AI61" s="54">
        <v>0</v>
      </c>
      <c r="AJ61" s="54">
        <v>2.89</v>
      </c>
      <c r="AK61" s="54">
        <v>1.02</v>
      </c>
      <c r="AL61" s="54">
        <v>0.12</v>
      </c>
      <c r="AM61" s="54">
        <v>3.88</v>
      </c>
      <c r="AN61" s="54">
        <v>3.88</v>
      </c>
      <c r="AO61" s="54">
        <v>1.83</v>
      </c>
      <c r="AP61" s="54">
        <v>5.47</v>
      </c>
      <c r="AQ61" s="54">
        <v>2.58</v>
      </c>
      <c r="AR61" s="54">
        <v>6.04</v>
      </c>
      <c r="AS61" s="54">
        <v>144.12</v>
      </c>
      <c r="AT61" s="54">
        <v>160.72</v>
      </c>
      <c r="AU61" s="54">
        <v>153.21</v>
      </c>
      <c r="AV61" s="54">
        <v>246.07</v>
      </c>
      <c r="AW61" s="54">
        <v>34.54</v>
      </c>
      <c r="AX61" s="54">
        <v>1602.67</v>
      </c>
      <c r="AY61" s="54">
        <v>1445.71</v>
      </c>
      <c r="AZ61" s="54">
        <v>1322.84</v>
      </c>
      <c r="BA61" s="54">
        <v>1369.82</v>
      </c>
      <c r="BB61" s="54">
        <v>1403.54</v>
      </c>
      <c r="BC61" s="54">
        <v>1469.78</v>
      </c>
      <c r="BD61" s="54">
        <v>1599.73</v>
      </c>
      <c r="BE61" s="54">
        <v>1713.73</v>
      </c>
      <c r="BF61" s="54">
        <v>1676.98</v>
      </c>
      <c r="BG61" s="54">
        <v>1682.56</v>
      </c>
      <c r="BH61" s="54">
        <v>1593.93</v>
      </c>
      <c r="BI61" s="54">
        <v>1575.74</v>
      </c>
      <c r="BJ61" s="54">
        <v>1373.6</v>
      </c>
      <c r="BK61" s="54">
        <v>19.309999999999999</v>
      </c>
      <c r="BL61" s="54">
        <v>11.87</v>
      </c>
      <c r="BM61" s="54">
        <v>16.09</v>
      </c>
      <c r="BN61" s="54">
        <v>10.1</v>
      </c>
      <c r="BO61" s="54">
        <v>5.66</v>
      </c>
      <c r="BP61" s="54">
        <v>2.99</v>
      </c>
      <c r="BQ61" s="54">
        <v>2.63</v>
      </c>
      <c r="BR61" s="54">
        <v>2.78</v>
      </c>
      <c r="BS61" s="54">
        <v>8.59</v>
      </c>
      <c r="BT61" s="54">
        <v>10.49</v>
      </c>
      <c r="BU61" s="54">
        <v>7.57</v>
      </c>
      <c r="BV61" s="54">
        <v>1.58</v>
      </c>
      <c r="BW61" s="54">
        <v>5.2</v>
      </c>
      <c r="BX61" s="87">
        <f t="shared" si="0"/>
        <v>25083.330000000009</v>
      </c>
    </row>
    <row r="62" spans="1:76">
      <c r="A62" s="91">
        <v>58</v>
      </c>
      <c r="B62" s="51" t="s">
        <v>76</v>
      </c>
      <c r="C62" s="54">
        <v>264.88</v>
      </c>
      <c r="D62" s="54">
        <v>242.12</v>
      </c>
      <c r="E62" s="54">
        <v>396.53</v>
      </c>
      <c r="F62" s="54">
        <v>644.85</v>
      </c>
      <c r="G62" s="54">
        <v>804.29</v>
      </c>
      <c r="H62" s="54">
        <v>836.48</v>
      </c>
      <c r="I62" s="54">
        <v>942.78</v>
      </c>
      <c r="J62" s="54">
        <v>1009.29</v>
      </c>
      <c r="K62" s="54">
        <v>1015.48</v>
      </c>
      <c r="L62" s="54">
        <v>986.48</v>
      </c>
      <c r="M62" s="54">
        <v>856.44</v>
      </c>
      <c r="N62" s="54">
        <v>683.67</v>
      </c>
      <c r="O62" s="54">
        <v>580.54999999999995</v>
      </c>
      <c r="P62" s="54">
        <v>542.19000000000005</v>
      </c>
      <c r="Q62" s="54">
        <v>22.23</v>
      </c>
      <c r="R62" s="54">
        <v>16.7</v>
      </c>
      <c r="S62" s="54">
        <v>29.74</v>
      </c>
      <c r="T62" s="54">
        <v>26.17</v>
      </c>
      <c r="U62" s="54">
        <v>28.9</v>
      </c>
      <c r="V62" s="54">
        <v>24.92</v>
      </c>
      <c r="W62" s="54">
        <v>22.4</v>
      </c>
      <c r="X62" s="54">
        <v>24.96</v>
      </c>
      <c r="Y62" s="54">
        <v>21.18</v>
      </c>
      <c r="Z62" s="54">
        <v>30.68</v>
      </c>
      <c r="AA62" s="54">
        <v>33.71</v>
      </c>
      <c r="AB62" s="54">
        <v>32.450000000000003</v>
      </c>
      <c r="AC62" s="54">
        <v>41.39</v>
      </c>
      <c r="AD62" s="54">
        <v>66.25</v>
      </c>
      <c r="AE62" s="54">
        <v>1.0900000000000001</v>
      </c>
      <c r="AF62" s="54">
        <v>3.15</v>
      </c>
      <c r="AG62" s="54">
        <v>3.39</v>
      </c>
      <c r="AH62" s="54">
        <v>3.35</v>
      </c>
      <c r="AI62" s="54">
        <v>4.07</v>
      </c>
      <c r="AJ62" s="54">
        <v>1.02</v>
      </c>
      <c r="AK62" s="54">
        <v>3.04</v>
      </c>
      <c r="AL62" s="54">
        <v>5.12</v>
      </c>
      <c r="AM62" s="54">
        <v>7.24</v>
      </c>
      <c r="AN62" s="54">
        <v>11.17</v>
      </c>
      <c r="AO62" s="54">
        <v>8.76</v>
      </c>
      <c r="AP62" s="54">
        <v>11.57</v>
      </c>
      <c r="AQ62" s="54">
        <v>7.22</v>
      </c>
      <c r="AR62" s="54">
        <v>22.12</v>
      </c>
      <c r="AS62" s="54">
        <v>246.22</v>
      </c>
      <c r="AT62" s="54">
        <v>249.68</v>
      </c>
      <c r="AU62" s="54">
        <v>288.23</v>
      </c>
      <c r="AV62" s="54">
        <v>293.38</v>
      </c>
      <c r="AW62" s="54">
        <v>83.55</v>
      </c>
      <c r="AX62" s="54">
        <v>2380.13</v>
      </c>
      <c r="AY62" s="54">
        <v>2303.94</v>
      </c>
      <c r="AZ62" s="54">
        <v>2169.29</v>
      </c>
      <c r="BA62" s="54">
        <v>2110.9699999999998</v>
      </c>
      <c r="BB62" s="54">
        <v>2123.02</v>
      </c>
      <c r="BC62" s="54">
        <v>2065.6</v>
      </c>
      <c r="BD62" s="54">
        <v>2134.2199999999998</v>
      </c>
      <c r="BE62" s="54">
        <v>2187.15</v>
      </c>
      <c r="BF62" s="54">
        <v>2120.5</v>
      </c>
      <c r="BG62" s="54">
        <v>2481.9499999999998</v>
      </c>
      <c r="BH62" s="54">
        <v>2271.7600000000002</v>
      </c>
      <c r="BI62" s="54">
        <v>1958.17</v>
      </c>
      <c r="BJ62" s="54">
        <v>1789.56</v>
      </c>
      <c r="BK62" s="54">
        <v>351.16</v>
      </c>
      <c r="BL62" s="54">
        <v>359.85</v>
      </c>
      <c r="BM62" s="54">
        <v>312.77999999999997</v>
      </c>
      <c r="BN62" s="54">
        <v>151.97</v>
      </c>
      <c r="BO62" s="54">
        <v>161.22999999999999</v>
      </c>
      <c r="BP62" s="54">
        <v>104.9</v>
      </c>
      <c r="BQ62" s="54">
        <v>56.2</v>
      </c>
      <c r="BR62" s="54">
        <v>64.88</v>
      </c>
      <c r="BS62" s="54">
        <v>58.04</v>
      </c>
      <c r="BT62" s="54">
        <v>70.64</v>
      </c>
      <c r="BU62" s="54">
        <v>57.95</v>
      </c>
      <c r="BV62" s="54">
        <v>48.38</v>
      </c>
      <c r="BW62" s="54">
        <v>29.31</v>
      </c>
      <c r="BX62" s="87">
        <f t="shared" si="0"/>
        <v>41404.62999999999</v>
      </c>
    </row>
    <row r="63" spans="1:76">
      <c r="A63" s="91">
        <v>59</v>
      </c>
      <c r="B63" s="51" t="s">
        <v>77</v>
      </c>
      <c r="C63" s="54">
        <v>272.41000000000003</v>
      </c>
      <c r="D63" s="54">
        <v>368.71</v>
      </c>
      <c r="E63" s="54">
        <v>632.22</v>
      </c>
      <c r="F63" s="54">
        <v>817.2</v>
      </c>
      <c r="G63" s="54">
        <v>982.03</v>
      </c>
      <c r="H63" s="54">
        <v>1037.25</v>
      </c>
      <c r="I63" s="54">
        <v>1107.1600000000001</v>
      </c>
      <c r="J63" s="54">
        <v>1134.8800000000001</v>
      </c>
      <c r="K63" s="54">
        <v>1101.8900000000001</v>
      </c>
      <c r="L63" s="54">
        <v>1068.26</v>
      </c>
      <c r="M63" s="54">
        <v>1059.92</v>
      </c>
      <c r="N63" s="54">
        <v>881.29</v>
      </c>
      <c r="O63" s="54">
        <v>752.02</v>
      </c>
      <c r="P63" s="54">
        <v>737.45</v>
      </c>
      <c r="Q63" s="54">
        <v>16.350000000000001</v>
      </c>
      <c r="R63" s="54">
        <v>13.15</v>
      </c>
      <c r="S63" s="54">
        <v>22.96</v>
      </c>
      <c r="T63" s="54">
        <v>22.99</v>
      </c>
      <c r="U63" s="54">
        <v>23.64</v>
      </c>
      <c r="V63" s="54">
        <v>22.9</v>
      </c>
      <c r="W63" s="54">
        <v>21.87</v>
      </c>
      <c r="X63" s="54">
        <v>25.63</v>
      </c>
      <c r="Y63" s="54">
        <v>25.27</v>
      </c>
      <c r="Z63" s="54">
        <v>42.61</v>
      </c>
      <c r="AA63" s="54">
        <v>34.369999999999997</v>
      </c>
      <c r="AB63" s="54">
        <v>24.65</v>
      </c>
      <c r="AC63" s="54">
        <v>19.86</v>
      </c>
      <c r="AD63" s="54">
        <v>27.57</v>
      </c>
      <c r="AE63" s="54">
        <v>4.72</v>
      </c>
      <c r="AF63" s="54">
        <v>3.01</v>
      </c>
      <c r="AG63" s="54">
        <v>1.21</v>
      </c>
      <c r="AH63" s="54">
        <v>2.29</v>
      </c>
      <c r="AI63" s="54">
        <v>3.68</v>
      </c>
      <c r="AJ63" s="54">
        <v>3.44</v>
      </c>
      <c r="AK63" s="54">
        <v>2.89</v>
      </c>
      <c r="AL63" s="54">
        <v>4.95</v>
      </c>
      <c r="AM63" s="54">
        <v>2.66</v>
      </c>
      <c r="AN63" s="54">
        <v>7.29</v>
      </c>
      <c r="AO63" s="54">
        <v>0.91</v>
      </c>
      <c r="AP63" s="54">
        <v>4.2300000000000004</v>
      </c>
      <c r="AQ63" s="54">
        <v>1.27</v>
      </c>
      <c r="AR63" s="54">
        <v>5.99</v>
      </c>
      <c r="AS63" s="54">
        <v>549.69000000000005</v>
      </c>
      <c r="AT63" s="54">
        <v>433.96</v>
      </c>
      <c r="AU63" s="54">
        <v>409.44</v>
      </c>
      <c r="AV63" s="54">
        <v>457.67</v>
      </c>
      <c r="AW63" s="54">
        <v>15.77</v>
      </c>
      <c r="AX63" s="54">
        <v>3863.44</v>
      </c>
      <c r="AY63" s="54">
        <v>3595.28</v>
      </c>
      <c r="AZ63" s="54">
        <v>3450.66</v>
      </c>
      <c r="BA63" s="54">
        <v>3392.68</v>
      </c>
      <c r="BB63" s="54">
        <v>3589.51</v>
      </c>
      <c r="BC63" s="54">
        <v>3491.71</v>
      </c>
      <c r="BD63" s="54">
        <v>3833.97</v>
      </c>
      <c r="BE63" s="54">
        <v>3778.26</v>
      </c>
      <c r="BF63" s="54">
        <v>3977.25</v>
      </c>
      <c r="BG63" s="54">
        <v>3961.68</v>
      </c>
      <c r="BH63" s="54">
        <v>3931.63</v>
      </c>
      <c r="BI63" s="54">
        <v>3791.53</v>
      </c>
      <c r="BJ63" s="54">
        <v>3145.34</v>
      </c>
      <c r="BK63" s="54">
        <v>304.8</v>
      </c>
      <c r="BL63" s="54">
        <v>266.45999999999998</v>
      </c>
      <c r="BM63" s="54">
        <v>222.12</v>
      </c>
      <c r="BN63" s="54">
        <v>134.6</v>
      </c>
      <c r="BO63" s="54">
        <v>149.44999999999999</v>
      </c>
      <c r="BP63" s="54">
        <v>105.6</v>
      </c>
      <c r="BQ63" s="54">
        <v>92.3</v>
      </c>
      <c r="BR63" s="54">
        <v>86.75</v>
      </c>
      <c r="BS63" s="54">
        <v>87.89</v>
      </c>
      <c r="BT63" s="54">
        <v>105.28</v>
      </c>
      <c r="BU63" s="54">
        <v>114.49</v>
      </c>
      <c r="BV63" s="54">
        <v>85.67</v>
      </c>
      <c r="BW63" s="54">
        <v>55.19</v>
      </c>
      <c r="BX63" s="87">
        <f t="shared" si="0"/>
        <v>63825.120000000003</v>
      </c>
    </row>
    <row r="64" spans="1:76">
      <c r="A64" s="91">
        <v>60</v>
      </c>
      <c r="B64" s="51" t="s">
        <v>78</v>
      </c>
      <c r="C64" s="54">
        <v>19.27</v>
      </c>
      <c r="D64" s="54">
        <v>101.99</v>
      </c>
      <c r="E64" s="54">
        <v>77.27</v>
      </c>
      <c r="F64" s="54">
        <v>67.58</v>
      </c>
      <c r="G64" s="54">
        <v>108.43</v>
      </c>
      <c r="H64" s="54">
        <v>114.19</v>
      </c>
      <c r="I64" s="54">
        <v>119.13</v>
      </c>
      <c r="J64" s="54">
        <v>98.13</v>
      </c>
      <c r="K64" s="54">
        <v>81.75</v>
      </c>
      <c r="L64" s="54">
        <v>102.25</v>
      </c>
      <c r="M64" s="54">
        <v>112.95</v>
      </c>
      <c r="N64" s="54">
        <v>76.19</v>
      </c>
      <c r="O64" s="54">
        <v>90.2</v>
      </c>
      <c r="P64" s="54">
        <v>71.05</v>
      </c>
      <c r="Q64" s="54">
        <v>1.01</v>
      </c>
      <c r="R64" s="54">
        <v>0</v>
      </c>
      <c r="S64" s="54">
        <v>0.88</v>
      </c>
      <c r="T64" s="54">
        <v>0.76</v>
      </c>
      <c r="U64" s="54">
        <v>0</v>
      </c>
      <c r="V64" s="54">
        <v>0.97</v>
      </c>
      <c r="W64" s="54">
        <v>1.23</v>
      </c>
      <c r="X64" s="54">
        <v>0.98</v>
      </c>
      <c r="Y64" s="54">
        <v>3.49</v>
      </c>
      <c r="Z64" s="54">
        <v>4.7699999999999996</v>
      </c>
      <c r="AA64" s="54">
        <v>3.86</v>
      </c>
      <c r="AB64" s="54">
        <v>2.97</v>
      </c>
      <c r="AC64" s="54">
        <v>0.88</v>
      </c>
      <c r="AD64" s="54">
        <v>3.93</v>
      </c>
      <c r="AE64" s="54">
        <v>0</v>
      </c>
      <c r="AF64" s="54">
        <v>0</v>
      </c>
      <c r="AG64" s="54">
        <v>0.95</v>
      </c>
      <c r="AH64" s="54">
        <v>1.64</v>
      </c>
      <c r="AI64" s="54">
        <v>0</v>
      </c>
      <c r="AJ64" s="54">
        <v>0</v>
      </c>
      <c r="AK64" s="54">
        <v>0.22</v>
      </c>
      <c r="AL64" s="54">
        <v>0.18</v>
      </c>
      <c r="AM64" s="54">
        <v>0.16</v>
      </c>
      <c r="AN64" s="54">
        <v>0.17</v>
      </c>
      <c r="AO64" s="54">
        <v>1.22</v>
      </c>
      <c r="AP64" s="54">
        <v>0</v>
      </c>
      <c r="AQ64" s="54">
        <v>0.95</v>
      </c>
      <c r="AR64" s="54">
        <v>1.06</v>
      </c>
      <c r="AS64" s="54">
        <v>80.81</v>
      </c>
      <c r="AT64" s="54">
        <v>61.46</v>
      </c>
      <c r="AU64" s="54">
        <v>72.97</v>
      </c>
      <c r="AV64" s="54">
        <v>121.56</v>
      </c>
      <c r="AW64" s="54">
        <v>3.14</v>
      </c>
      <c r="AX64" s="54">
        <v>436.66</v>
      </c>
      <c r="AY64" s="54">
        <v>414.91</v>
      </c>
      <c r="AZ64" s="54">
        <v>369.3</v>
      </c>
      <c r="BA64" s="54">
        <v>468.39</v>
      </c>
      <c r="BB64" s="54">
        <v>489.09</v>
      </c>
      <c r="BC64" s="54">
        <v>539.1</v>
      </c>
      <c r="BD64" s="54">
        <v>475.5</v>
      </c>
      <c r="BE64" s="54">
        <v>457.48</v>
      </c>
      <c r="BF64" s="54">
        <v>478.99</v>
      </c>
      <c r="BG64" s="54">
        <v>394.37</v>
      </c>
      <c r="BH64" s="54">
        <v>380</v>
      </c>
      <c r="BI64" s="54">
        <v>301.92</v>
      </c>
      <c r="BJ64" s="54">
        <v>264.08999999999997</v>
      </c>
      <c r="BK64" s="54">
        <v>39.090000000000003</v>
      </c>
      <c r="BL64" s="54">
        <v>36.6</v>
      </c>
      <c r="BM64" s="54">
        <v>33.549999999999997</v>
      </c>
      <c r="BN64" s="54">
        <v>20.58</v>
      </c>
      <c r="BO64" s="54">
        <v>5.35</v>
      </c>
      <c r="BP64" s="54">
        <v>5.07</v>
      </c>
      <c r="BQ64" s="54">
        <v>2.78</v>
      </c>
      <c r="BR64" s="54">
        <v>9.89</v>
      </c>
      <c r="BS64" s="54">
        <v>9.18</v>
      </c>
      <c r="BT64" s="54">
        <v>3.71</v>
      </c>
      <c r="BU64" s="54">
        <v>6.03</v>
      </c>
      <c r="BV64" s="54">
        <v>5.37</v>
      </c>
      <c r="BW64" s="54">
        <v>4.07</v>
      </c>
      <c r="BX64" s="87">
        <f t="shared" si="0"/>
        <v>7263.670000000001</v>
      </c>
    </row>
    <row r="65" spans="1:76">
      <c r="A65" s="91">
        <v>61</v>
      </c>
      <c r="B65" s="51" t="s">
        <v>79</v>
      </c>
      <c r="C65" s="54">
        <v>65.849999999999994</v>
      </c>
      <c r="D65" s="54">
        <v>63.68</v>
      </c>
      <c r="E65" s="54">
        <v>111.2</v>
      </c>
      <c r="F65" s="54">
        <v>122.24</v>
      </c>
      <c r="G65" s="54">
        <v>70.459999999999994</v>
      </c>
      <c r="H65" s="54">
        <v>82.38</v>
      </c>
      <c r="I65" s="54">
        <v>57.98</v>
      </c>
      <c r="J65" s="54">
        <v>98.5</v>
      </c>
      <c r="K65" s="54">
        <v>57.72</v>
      </c>
      <c r="L65" s="54">
        <v>46.27</v>
      </c>
      <c r="M65" s="54">
        <v>62.15</v>
      </c>
      <c r="N65" s="54">
        <v>45.75</v>
      </c>
      <c r="O65" s="54">
        <v>49.52</v>
      </c>
      <c r="P65" s="54">
        <v>38.22</v>
      </c>
      <c r="Q65" s="54">
        <v>0</v>
      </c>
      <c r="R65" s="54">
        <v>0</v>
      </c>
      <c r="S65" s="54">
        <v>0</v>
      </c>
      <c r="T65" s="54">
        <v>1.57</v>
      </c>
      <c r="U65" s="54">
        <v>1.91</v>
      </c>
      <c r="V65" s="54">
        <v>0.96</v>
      </c>
      <c r="W65" s="54">
        <v>0</v>
      </c>
      <c r="X65" s="54">
        <v>1.01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2.19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0.11</v>
      </c>
      <c r="AK65" s="54">
        <v>0</v>
      </c>
      <c r="AL65" s="54">
        <v>0.12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46.27</v>
      </c>
      <c r="AT65" s="54">
        <v>73.69</v>
      </c>
      <c r="AU65" s="54">
        <v>53.38</v>
      </c>
      <c r="AV65" s="54">
        <v>46.35</v>
      </c>
      <c r="AW65" s="54">
        <v>2.0699999999999998</v>
      </c>
      <c r="AX65" s="54">
        <v>385.81</v>
      </c>
      <c r="AY65" s="54">
        <v>634.66999999999996</v>
      </c>
      <c r="AZ65" s="54">
        <v>626.15</v>
      </c>
      <c r="BA65" s="54">
        <v>425.68</v>
      </c>
      <c r="BB65" s="54">
        <v>395.46</v>
      </c>
      <c r="BC65" s="54">
        <v>416.05</v>
      </c>
      <c r="BD65" s="54">
        <v>424.65</v>
      </c>
      <c r="BE65" s="54">
        <v>341.41</v>
      </c>
      <c r="BF65" s="54">
        <v>299.06</v>
      </c>
      <c r="BG65" s="54">
        <v>311.11</v>
      </c>
      <c r="BH65" s="54">
        <v>338.6</v>
      </c>
      <c r="BI65" s="54">
        <v>264.49</v>
      </c>
      <c r="BJ65" s="54">
        <v>237.13</v>
      </c>
      <c r="BK65" s="54">
        <v>34.229999999999997</v>
      </c>
      <c r="BL65" s="54">
        <v>52.17</v>
      </c>
      <c r="BM65" s="54">
        <v>49.75</v>
      </c>
      <c r="BN65" s="54">
        <v>8.83</v>
      </c>
      <c r="BO65" s="54">
        <v>13.66</v>
      </c>
      <c r="BP65" s="54">
        <v>7.01</v>
      </c>
      <c r="BQ65" s="54">
        <v>3.89</v>
      </c>
      <c r="BR65" s="54">
        <v>4.6100000000000003</v>
      </c>
      <c r="BS65" s="54">
        <v>5.67</v>
      </c>
      <c r="BT65" s="54">
        <v>1.49</v>
      </c>
      <c r="BU65" s="54">
        <v>3.73</v>
      </c>
      <c r="BV65" s="54">
        <v>6.75</v>
      </c>
      <c r="BW65" s="54">
        <v>0.34</v>
      </c>
      <c r="BX65" s="87">
        <f t="shared" si="0"/>
        <v>6493.95</v>
      </c>
    </row>
    <row r="66" spans="1:76">
      <c r="A66" s="91">
        <v>62</v>
      </c>
      <c r="B66" s="51" t="s">
        <v>80</v>
      </c>
      <c r="C66" s="54">
        <v>57.26</v>
      </c>
      <c r="D66" s="54">
        <v>36.880000000000003</v>
      </c>
      <c r="E66" s="54">
        <v>40.46</v>
      </c>
      <c r="F66" s="54">
        <v>45.15</v>
      </c>
      <c r="G66" s="54">
        <v>35.97</v>
      </c>
      <c r="H66" s="54">
        <v>45.24</v>
      </c>
      <c r="I66" s="54">
        <v>29.71</v>
      </c>
      <c r="J66" s="54">
        <v>30.17</v>
      </c>
      <c r="K66" s="54">
        <v>37.32</v>
      </c>
      <c r="L66" s="54">
        <v>53.58</v>
      </c>
      <c r="M66" s="54">
        <v>57.33</v>
      </c>
      <c r="N66" s="54">
        <v>18.47</v>
      </c>
      <c r="O66" s="54">
        <v>24.44</v>
      </c>
      <c r="P66" s="54">
        <v>30.66</v>
      </c>
      <c r="Q66" s="54">
        <v>0</v>
      </c>
      <c r="R66" s="54">
        <v>0</v>
      </c>
      <c r="S66" s="54">
        <v>2</v>
      </c>
      <c r="T66" s="54">
        <v>1.82</v>
      </c>
      <c r="U66" s="54">
        <v>0</v>
      </c>
      <c r="V66" s="54">
        <v>0</v>
      </c>
      <c r="W66" s="54">
        <v>4.2699999999999996</v>
      </c>
      <c r="X66" s="54">
        <v>0</v>
      </c>
      <c r="Y66" s="54">
        <v>4.0199999999999996</v>
      </c>
      <c r="Z66" s="54">
        <v>2.31</v>
      </c>
      <c r="AA66" s="54">
        <v>1.34</v>
      </c>
      <c r="AB66" s="54">
        <v>0</v>
      </c>
      <c r="AC66" s="54">
        <v>0.9</v>
      </c>
      <c r="AD66" s="54">
        <v>0</v>
      </c>
      <c r="AE66" s="54">
        <v>0</v>
      </c>
      <c r="AF66" s="54">
        <v>0</v>
      </c>
      <c r="AG66" s="54">
        <v>0</v>
      </c>
      <c r="AH66" s="54">
        <v>0.91</v>
      </c>
      <c r="AI66" s="54">
        <v>0</v>
      </c>
      <c r="AJ66" s="54">
        <v>0.88</v>
      </c>
      <c r="AK66" s="54">
        <v>0.13</v>
      </c>
      <c r="AL66" s="54">
        <v>0</v>
      </c>
      <c r="AM66" s="54">
        <v>0</v>
      </c>
      <c r="AN66" s="54">
        <v>0</v>
      </c>
      <c r="AO66" s="54">
        <v>0.21</v>
      </c>
      <c r="AP66" s="54">
        <v>0</v>
      </c>
      <c r="AQ66" s="54">
        <v>0</v>
      </c>
      <c r="AR66" s="54">
        <v>1.2</v>
      </c>
      <c r="AS66" s="54">
        <v>2.08</v>
      </c>
      <c r="AT66" s="54">
        <v>1.83</v>
      </c>
      <c r="AU66" s="54">
        <v>7.86</v>
      </c>
      <c r="AV66" s="54">
        <v>17.57</v>
      </c>
      <c r="AW66" s="54">
        <v>7.65</v>
      </c>
      <c r="AX66" s="54">
        <v>212.56</v>
      </c>
      <c r="AY66" s="54">
        <v>186.17</v>
      </c>
      <c r="AZ66" s="54">
        <v>165.09</v>
      </c>
      <c r="BA66" s="54">
        <v>201.97</v>
      </c>
      <c r="BB66" s="54">
        <v>189.22</v>
      </c>
      <c r="BC66" s="54">
        <v>201.27</v>
      </c>
      <c r="BD66" s="54">
        <v>164.15</v>
      </c>
      <c r="BE66" s="54">
        <v>205.14</v>
      </c>
      <c r="BF66" s="54">
        <v>191.48</v>
      </c>
      <c r="BG66" s="54">
        <v>222.09</v>
      </c>
      <c r="BH66" s="54">
        <v>152.4</v>
      </c>
      <c r="BI66" s="54">
        <v>129.09</v>
      </c>
      <c r="BJ66" s="54">
        <v>97.37</v>
      </c>
      <c r="BK66" s="54">
        <v>0</v>
      </c>
      <c r="BL66" s="54">
        <v>0</v>
      </c>
      <c r="BM66" s="54">
        <v>0</v>
      </c>
      <c r="BN66" s="54">
        <v>0</v>
      </c>
      <c r="BO66" s="54">
        <v>0</v>
      </c>
      <c r="BP66" s="54">
        <v>0</v>
      </c>
      <c r="BQ66" s="54">
        <v>0</v>
      </c>
      <c r="BR66" s="54">
        <v>0</v>
      </c>
      <c r="BS66" s="54">
        <v>0</v>
      </c>
      <c r="BT66" s="54">
        <v>0</v>
      </c>
      <c r="BU66" s="54">
        <v>0</v>
      </c>
      <c r="BV66" s="54">
        <v>0</v>
      </c>
      <c r="BW66" s="54">
        <v>0</v>
      </c>
      <c r="BX66" s="87">
        <f t="shared" si="0"/>
        <v>2917.6200000000003</v>
      </c>
    </row>
    <row r="67" spans="1:76">
      <c r="A67" s="91">
        <v>63</v>
      </c>
      <c r="B67" s="51" t="s">
        <v>81</v>
      </c>
      <c r="C67" s="54">
        <v>8.92</v>
      </c>
      <c r="D67" s="54">
        <v>36.049999999999997</v>
      </c>
      <c r="E67" s="54">
        <v>25.47</v>
      </c>
      <c r="F67" s="54">
        <v>36.840000000000003</v>
      </c>
      <c r="G67" s="54">
        <v>35.26</v>
      </c>
      <c r="H67" s="54">
        <v>32.19</v>
      </c>
      <c r="I67" s="54">
        <v>52.67</v>
      </c>
      <c r="J67" s="54">
        <v>19.579999999999998</v>
      </c>
      <c r="K67" s="54">
        <v>44.71</v>
      </c>
      <c r="L67" s="54">
        <v>35.07</v>
      </c>
      <c r="M67" s="54">
        <v>26.46</v>
      </c>
      <c r="N67" s="54">
        <v>38.08</v>
      </c>
      <c r="O67" s="54">
        <v>28.96</v>
      </c>
      <c r="P67" s="54">
        <v>23.13</v>
      </c>
      <c r="Q67" s="54">
        <v>1.96</v>
      </c>
      <c r="R67" s="54">
        <v>1.1200000000000001</v>
      </c>
      <c r="S67" s="54">
        <v>0.91</v>
      </c>
      <c r="T67" s="54">
        <v>0</v>
      </c>
      <c r="U67" s="54">
        <v>0</v>
      </c>
      <c r="V67" s="54">
        <v>0.84</v>
      </c>
      <c r="W67" s="54">
        <v>3.14</v>
      </c>
      <c r="X67" s="54">
        <v>0.57999999999999996</v>
      </c>
      <c r="Y67" s="54">
        <v>1.84</v>
      </c>
      <c r="Z67" s="54">
        <v>1.03</v>
      </c>
      <c r="AA67" s="54">
        <v>0</v>
      </c>
      <c r="AB67" s="54">
        <v>2.56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0.2</v>
      </c>
      <c r="AL67" s="54">
        <v>0</v>
      </c>
      <c r="AM67" s="54">
        <v>0</v>
      </c>
      <c r="AN67" s="54">
        <v>0</v>
      </c>
      <c r="AO67" s="54">
        <v>0.11</v>
      </c>
      <c r="AP67" s="54">
        <v>0</v>
      </c>
      <c r="AQ67" s="54">
        <v>0</v>
      </c>
      <c r="AR67" s="54">
        <v>0.28999999999999998</v>
      </c>
      <c r="AS67" s="54">
        <v>25.78</v>
      </c>
      <c r="AT67" s="54">
        <v>23.46</v>
      </c>
      <c r="AU67" s="54">
        <v>27.29</v>
      </c>
      <c r="AV67" s="54">
        <v>27.44</v>
      </c>
      <c r="AW67" s="54">
        <v>0</v>
      </c>
      <c r="AX67" s="54">
        <v>184.17</v>
      </c>
      <c r="AY67" s="54">
        <v>156.13</v>
      </c>
      <c r="AZ67" s="54">
        <v>143.93</v>
      </c>
      <c r="BA67" s="54">
        <v>136.66999999999999</v>
      </c>
      <c r="BB67" s="54">
        <v>144.9</v>
      </c>
      <c r="BC67" s="54">
        <v>132.28</v>
      </c>
      <c r="BD67" s="54">
        <v>95.05</v>
      </c>
      <c r="BE67" s="54">
        <v>145.1</v>
      </c>
      <c r="BF67" s="54">
        <v>155.87</v>
      </c>
      <c r="BG67" s="54">
        <v>98.95</v>
      </c>
      <c r="BH67" s="54">
        <v>92.91</v>
      </c>
      <c r="BI67" s="54">
        <v>121.79</v>
      </c>
      <c r="BJ67" s="54">
        <v>114.81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0</v>
      </c>
      <c r="BS67" s="54">
        <v>0</v>
      </c>
      <c r="BT67" s="54">
        <v>0</v>
      </c>
      <c r="BU67" s="54">
        <v>0</v>
      </c>
      <c r="BV67" s="54">
        <v>0</v>
      </c>
      <c r="BW67" s="54">
        <v>0</v>
      </c>
      <c r="BX67" s="87">
        <f t="shared" si="0"/>
        <v>2284.5</v>
      </c>
    </row>
    <row r="68" spans="1:76">
      <c r="A68" s="91">
        <v>64</v>
      </c>
      <c r="B68" s="51" t="s">
        <v>82</v>
      </c>
      <c r="C68" s="54">
        <v>227.42</v>
      </c>
      <c r="D68" s="54">
        <v>446.81</v>
      </c>
      <c r="E68" s="54">
        <v>662.68</v>
      </c>
      <c r="F68" s="54">
        <v>768.54</v>
      </c>
      <c r="G68" s="54">
        <v>974.29</v>
      </c>
      <c r="H68" s="54">
        <v>990.77</v>
      </c>
      <c r="I68" s="54">
        <v>995.92</v>
      </c>
      <c r="J68" s="54">
        <v>1038.01</v>
      </c>
      <c r="K68" s="54">
        <v>1078.69</v>
      </c>
      <c r="L68" s="54">
        <v>1148.71</v>
      </c>
      <c r="M68" s="54">
        <v>1393.78</v>
      </c>
      <c r="N68" s="54">
        <v>937.26</v>
      </c>
      <c r="O68" s="54">
        <v>708.97</v>
      </c>
      <c r="P68" s="54">
        <v>585.71</v>
      </c>
      <c r="Q68" s="54">
        <v>87.32</v>
      </c>
      <c r="R68" s="54">
        <v>20.67</v>
      </c>
      <c r="S68" s="54">
        <v>23.15</v>
      </c>
      <c r="T68" s="54">
        <v>31.08</v>
      </c>
      <c r="U68" s="54">
        <v>32.520000000000003</v>
      </c>
      <c r="V68" s="54">
        <v>37.74</v>
      </c>
      <c r="W68" s="54">
        <v>33.86</v>
      </c>
      <c r="X68" s="54">
        <v>34.340000000000003</v>
      </c>
      <c r="Y68" s="54">
        <v>35.64</v>
      </c>
      <c r="Z68" s="54">
        <v>44.98</v>
      </c>
      <c r="AA68" s="54">
        <v>41.72</v>
      </c>
      <c r="AB68" s="54">
        <v>33.61</v>
      </c>
      <c r="AC68" s="54">
        <v>24.41</v>
      </c>
      <c r="AD68" s="54">
        <v>55.2</v>
      </c>
      <c r="AE68" s="54">
        <v>7.34</v>
      </c>
      <c r="AF68" s="54">
        <v>6.85</v>
      </c>
      <c r="AG68" s="54">
        <v>8.34</v>
      </c>
      <c r="AH68" s="54">
        <v>5.16</v>
      </c>
      <c r="AI68" s="54">
        <v>12.76</v>
      </c>
      <c r="AJ68" s="54">
        <v>7.63</v>
      </c>
      <c r="AK68" s="54">
        <v>10.27</v>
      </c>
      <c r="AL68" s="54">
        <v>7.33</v>
      </c>
      <c r="AM68" s="54">
        <v>8.61</v>
      </c>
      <c r="AN68" s="54">
        <v>9.73</v>
      </c>
      <c r="AO68" s="54">
        <v>9.59</v>
      </c>
      <c r="AP68" s="54">
        <v>12.99</v>
      </c>
      <c r="AQ68" s="54">
        <v>7.61</v>
      </c>
      <c r="AR68" s="54">
        <v>19.989999999999998</v>
      </c>
      <c r="AS68" s="54">
        <v>481.04</v>
      </c>
      <c r="AT68" s="54">
        <v>451.31</v>
      </c>
      <c r="AU68" s="54">
        <v>458.21</v>
      </c>
      <c r="AV68" s="54">
        <v>402.54</v>
      </c>
      <c r="AW68" s="54">
        <v>108.34</v>
      </c>
      <c r="AX68" s="54">
        <v>3724.36</v>
      </c>
      <c r="AY68" s="54">
        <v>3550.51</v>
      </c>
      <c r="AZ68" s="54">
        <v>3373.36</v>
      </c>
      <c r="BA68" s="54">
        <v>3355.19</v>
      </c>
      <c r="BB68" s="54">
        <v>3692.15</v>
      </c>
      <c r="BC68" s="54">
        <v>3432.19</v>
      </c>
      <c r="BD68" s="54">
        <v>3679.47</v>
      </c>
      <c r="BE68" s="54">
        <v>3578.28</v>
      </c>
      <c r="BF68" s="54">
        <v>3514.47</v>
      </c>
      <c r="BG68" s="54">
        <v>3785.33</v>
      </c>
      <c r="BH68" s="54">
        <v>3434.88</v>
      </c>
      <c r="BI68" s="54">
        <v>2941.1</v>
      </c>
      <c r="BJ68" s="54">
        <v>2625.99</v>
      </c>
      <c r="BK68" s="54">
        <v>422.31</v>
      </c>
      <c r="BL68" s="54">
        <v>400.81</v>
      </c>
      <c r="BM68" s="54">
        <v>400.16</v>
      </c>
      <c r="BN68" s="54">
        <v>268.51</v>
      </c>
      <c r="BO68" s="54">
        <v>178.04</v>
      </c>
      <c r="BP68" s="54">
        <v>117.5</v>
      </c>
      <c r="BQ68" s="54">
        <v>100.63</v>
      </c>
      <c r="BR68" s="54">
        <v>70.510000000000005</v>
      </c>
      <c r="BS68" s="54">
        <v>89.48</v>
      </c>
      <c r="BT68" s="54">
        <v>51.75</v>
      </c>
      <c r="BU68" s="54">
        <v>53.45</v>
      </c>
      <c r="BV68" s="54">
        <v>29.58</v>
      </c>
      <c r="BW68" s="54">
        <v>22.11</v>
      </c>
      <c r="BX68" s="87">
        <f t="shared" si="0"/>
        <v>61421.560000000005</v>
      </c>
    </row>
    <row r="69" spans="1:76">
      <c r="A69" s="91">
        <v>65</v>
      </c>
      <c r="B69" s="51" t="s">
        <v>83</v>
      </c>
      <c r="C69" s="54">
        <v>352.66</v>
      </c>
      <c r="D69" s="54">
        <v>73.94</v>
      </c>
      <c r="E69" s="54">
        <v>57.68</v>
      </c>
      <c r="F69" s="54">
        <v>43.53</v>
      </c>
      <c r="G69" s="54">
        <v>64.63</v>
      </c>
      <c r="H69" s="54">
        <v>69.760000000000005</v>
      </c>
      <c r="I69" s="54">
        <v>55.95</v>
      </c>
      <c r="J69" s="54">
        <v>60.84</v>
      </c>
      <c r="K69" s="54">
        <v>74.92</v>
      </c>
      <c r="L69" s="54">
        <v>72.930000000000007</v>
      </c>
      <c r="M69" s="54">
        <v>64.48</v>
      </c>
      <c r="N69" s="54">
        <v>69.97</v>
      </c>
      <c r="O69" s="54">
        <v>54.84</v>
      </c>
      <c r="P69" s="54">
        <v>38.07</v>
      </c>
      <c r="Q69" s="54">
        <v>0</v>
      </c>
      <c r="R69" s="54">
        <v>2.5299999999999998</v>
      </c>
      <c r="S69" s="54">
        <v>1.91</v>
      </c>
      <c r="T69" s="54">
        <v>0.83</v>
      </c>
      <c r="U69" s="54">
        <v>0.77</v>
      </c>
      <c r="V69" s="54">
        <v>0.91</v>
      </c>
      <c r="W69" s="54">
        <v>0.88</v>
      </c>
      <c r="X69" s="54">
        <v>0.87</v>
      </c>
      <c r="Y69" s="54">
        <v>2.0499999999999998</v>
      </c>
      <c r="Z69" s="54">
        <v>3.79</v>
      </c>
      <c r="AA69" s="54">
        <v>1.81</v>
      </c>
      <c r="AB69" s="54">
        <v>0.93</v>
      </c>
      <c r="AC69" s="54">
        <v>0.93</v>
      </c>
      <c r="AD69" s="54">
        <v>1.83</v>
      </c>
      <c r="AE69" s="54">
        <v>7.04</v>
      </c>
      <c r="AF69" s="54">
        <v>0</v>
      </c>
      <c r="AG69" s="54">
        <v>0</v>
      </c>
      <c r="AH69" s="54">
        <v>1.71</v>
      </c>
      <c r="AI69" s="54">
        <v>0</v>
      </c>
      <c r="AJ69" s="54">
        <v>1.87</v>
      </c>
      <c r="AK69" s="54">
        <v>1.82</v>
      </c>
      <c r="AL69" s="54">
        <v>0</v>
      </c>
      <c r="AM69" s="54">
        <v>0.09</v>
      </c>
      <c r="AN69" s="54">
        <v>0</v>
      </c>
      <c r="AO69" s="54">
        <v>0.94</v>
      </c>
      <c r="AP69" s="54">
        <v>0</v>
      </c>
      <c r="AQ69" s="54">
        <v>0</v>
      </c>
      <c r="AR69" s="54">
        <v>0.53</v>
      </c>
      <c r="AS69" s="54">
        <v>25.58</v>
      </c>
      <c r="AT69" s="54">
        <v>32.21</v>
      </c>
      <c r="AU69" s="54">
        <v>40.96</v>
      </c>
      <c r="AV69" s="54">
        <v>46.56</v>
      </c>
      <c r="AW69" s="54">
        <v>3.05</v>
      </c>
      <c r="AX69" s="54">
        <v>330.53</v>
      </c>
      <c r="AY69" s="54">
        <v>320.91000000000003</v>
      </c>
      <c r="AZ69" s="54">
        <v>272.27999999999997</v>
      </c>
      <c r="BA69" s="54">
        <v>271.3</v>
      </c>
      <c r="BB69" s="54">
        <v>302.97000000000003</v>
      </c>
      <c r="BC69" s="54">
        <v>302.11</v>
      </c>
      <c r="BD69" s="54">
        <v>303.63</v>
      </c>
      <c r="BE69" s="54">
        <v>320.33</v>
      </c>
      <c r="BF69" s="54">
        <v>295.14</v>
      </c>
      <c r="BG69" s="54">
        <v>248.41</v>
      </c>
      <c r="BH69" s="54">
        <v>212</v>
      </c>
      <c r="BI69" s="54">
        <v>214.01</v>
      </c>
      <c r="BJ69" s="54">
        <v>151.08000000000001</v>
      </c>
      <c r="BK69" s="54">
        <v>1.76</v>
      </c>
      <c r="BL69" s="54">
        <v>1</v>
      </c>
      <c r="BM69" s="54">
        <v>0</v>
      </c>
      <c r="BN69" s="54">
        <v>0</v>
      </c>
      <c r="BO69" s="54">
        <v>0.95</v>
      </c>
      <c r="BP69" s="54">
        <v>0.92</v>
      </c>
      <c r="BQ69" s="54">
        <v>0</v>
      </c>
      <c r="BR69" s="54">
        <v>0</v>
      </c>
      <c r="BS69" s="54">
        <v>0.83</v>
      </c>
      <c r="BT69" s="54">
        <v>0</v>
      </c>
      <c r="BU69" s="54">
        <v>0</v>
      </c>
      <c r="BV69" s="54">
        <v>0</v>
      </c>
      <c r="BW69" s="54">
        <v>0</v>
      </c>
      <c r="BX69" s="87">
        <f t="shared" si="0"/>
        <v>4886.76</v>
      </c>
    </row>
    <row r="70" spans="1:76">
      <c r="A70" s="91">
        <v>66</v>
      </c>
      <c r="B70" s="51" t="s">
        <v>84</v>
      </c>
      <c r="C70" s="54">
        <v>44.39</v>
      </c>
      <c r="D70" s="54">
        <v>46.83</v>
      </c>
      <c r="E70" s="54">
        <v>69.64</v>
      </c>
      <c r="F70" s="54">
        <v>57.96</v>
      </c>
      <c r="G70" s="54">
        <v>61.8</v>
      </c>
      <c r="H70" s="54">
        <v>94.79</v>
      </c>
      <c r="I70" s="54">
        <v>74.099999999999994</v>
      </c>
      <c r="J70" s="54">
        <v>73.64</v>
      </c>
      <c r="K70" s="54">
        <v>88.39</v>
      </c>
      <c r="L70" s="54">
        <v>85.99</v>
      </c>
      <c r="M70" s="54">
        <v>109.9</v>
      </c>
      <c r="N70" s="54">
        <v>81.150000000000006</v>
      </c>
      <c r="O70" s="54">
        <v>72.61</v>
      </c>
      <c r="P70" s="54">
        <v>64.02</v>
      </c>
      <c r="Q70" s="54">
        <v>0</v>
      </c>
      <c r="R70" s="54">
        <v>0</v>
      </c>
      <c r="S70" s="54">
        <v>1.2</v>
      </c>
      <c r="T70" s="54">
        <v>1.86</v>
      </c>
      <c r="U70" s="54">
        <v>1.99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1.0900000000000001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0.16</v>
      </c>
      <c r="AI70" s="54">
        <v>1.02</v>
      </c>
      <c r="AJ70" s="54">
        <v>0.15</v>
      </c>
      <c r="AK70" s="54">
        <v>0.14000000000000001</v>
      </c>
      <c r="AL70" s="54">
        <v>0.14000000000000001</v>
      </c>
      <c r="AM70" s="54">
        <v>1.1399999999999999</v>
      </c>
      <c r="AN70" s="54">
        <v>0</v>
      </c>
      <c r="AO70" s="54">
        <v>1.26</v>
      </c>
      <c r="AP70" s="54">
        <v>0.13</v>
      </c>
      <c r="AQ70" s="54">
        <v>0.18</v>
      </c>
      <c r="AR70" s="54">
        <v>0.13</v>
      </c>
      <c r="AS70" s="54">
        <v>77.959999999999994</v>
      </c>
      <c r="AT70" s="54">
        <v>41.8</v>
      </c>
      <c r="AU70" s="54">
        <v>45.15</v>
      </c>
      <c r="AV70" s="54">
        <v>59.5</v>
      </c>
      <c r="AW70" s="54">
        <v>4.29</v>
      </c>
      <c r="AX70" s="54">
        <v>577.30999999999995</v>
      </c>
      <c r="AY70" s="54">
        <v>548.02</v>
      </c>
      <c r="AZ70" s="54">
        <v>462.16</v>
      </c>
      <c r="BA70" s="54">
        <v>524.99</v>
      </c>
      <c r="BB70" s="54">
        <v>509</v>
      </c>
      <c r="BC70" s="54">
        <v>478.31</v>
      </c>
      <c r="BD70" s="54">
        <v>465.49</v>
      </c>
      <c r="BE70" s="54">
        <v>448.15</v>
      </c>
      <c r="BF70" s="54">
        <v>452.18</v>
      </c>
      <c r="BG70" s="54">
        <v>414.49</v>
      </c>
      <c r="BH70" s="54">
        <v>355.27</v>
      </c>
      <c r="BI70" s="54">
        <v>315.33</v>
      </c>
      <c r="BJ70" s="54">
        <v>297.98</v>
      </c>
      <c r="BK70" s="54">
        <v>23.91</v>
      </c>
      <c r="BL70" s="54">
        <v>30.35</v>
      </c>
      <c r="BM70" s="54">
        <v>14.78</v>
      </c>
      <c r="BN70" s="54">
        <v>15.26</v>
      </c>
      <c r="BO70" s="54">
        <v>5.2</v>
      </c>
      <c r="BP70" s="54">
        <v>5.88</v>
      </c>
      <c r="BQ70" s="54">
        <v>8.11</v>
      </c>
      <c r="BR70" s="54">
        <v>8.2200000000000006</v>
      </c>
      <c r="BS70" s="54">
        <v>5.77</v>
      </c>
      <c r="BT70" s="54">
        <v>9.06</v>
      </c>
      <c r="BU70" s="54">
        <v>5.28</v>
      </c>
      <c r="BV70" s="54">
        <v>4.8499999999999996</v>
      </c>
      <c r="BW70" s="54">
        <v>4.43</v>
      </c>
      <c r="BX70" s="87">
        <f t="shared" ref="BX70:BX79" si="1">SUM(C70:BW70)</f>
        <v>7254.2800000000016</v>
      </c>
    </row>
    <row r="71" spans="1:76">
      <c r="A71" s="91">
        <v>67</v>
      </c>
      <c r="B71" s="51" t="s">
        <v>85</v>
      </c>
      <c r="C71" s="54">
        <v>18.87</v>
      </c>
      <c r="D71" s="54">
        <v>35.42</v>
      </c>
      <c r="E71" s="54">
        <v>44.68</v>
      </c>
      <c r="F71" s="54">
        <v>55.2</v>
      </c>
      <c r="G71" s="54">
        <v>63.56</v>
      </c>
      <c r="H71" s="54">
        <v>64.03</v>
      </c>
      <c r="I71" s="54">
        <v>71.03</v>
      </c>
      <c r="J71" s="54">
        <v>51.02</v>
      </c>
      <c r="K71" s="54">
        <v>43.02</v>
      </c>
      <c r="L71" s="54">
        <v>45.02</v>
      </c>
      <c r="M71" s="54">
        <v>53.61</v>
      </c>
      <c r="N71" s="54">
        <v>52.19</v>
      </c>
      <c r="O71" s="54">
        <v>28.3</v>
      </c>
      <c r="P71" s="54">
        <v>18.09</v>
      </c>
      <c r="Q71" s="54">
        <v>0.99</v>
      </c>
      <c r="R71" s="54">
        <v>0</v>
      </c>
      <c r="S71" s="54">
        <v>0.99</v>
      </c>
      <c r="T71" s="54">
        <v>0.99</v>
      </c>
      <c r="U71" s="54">
        <v>0.99</v>
      </c>
      <c r="V71" s="54">
        <v>1.98</v>
      </c>
      <c r="W71" s="54">
        <v>0</v>
      </c>
      <c r="X71" s="54">
        <v>1.98</v>
      </c>
      <c r="Y71" s="54">
        <v>0</v>
      </c>
      <c r="Z71" s="54">
        <v>3.96</v>
      </c>
      <c r="AA71" s="54">
        <v>0</v>
      </c>
      <c r="AB71" s="54">
        <v>1.98</v>
      </c>
      <c r="AC71" s="54">
        <v>0</v>
      </c>
      <c r="AD71" s="54">
        <v>0.99</v>
      </c>
      <c r="AE71" s="54">
        <v>0</v>
      </c>
      <c r="AF71" s="54">
        <v>0.19</v>
      </c>
      <c r="AG71" s="54">
        <v>2.31</v>
      </c>
      <c r="AH71" s="54">
        <v>1.03</v>
      </c>
      <c r="AI71" s="54">
        <v>1.03</v>
      </c>
      <c r="AJ71" s="54">
        <v>0.12</v>
      </c>
      <c r="AK71" s="54">
        <v>0</v>
      </c>
      <c r="AL71" s="54">
        <v>1.1499999999999999</v>
      </c>
      <c r="AM71" s="54">
        <v>0</v>
      </c>
      <c r="AN71" s="54">
        <v>0.12</v>
      </c>
      <c r="AO71" s="54">
        <v>0.24</v>
      </c>
      <c r="AP71" s="54">
        <v>0</v>
      </c>
      <c r="AQ71" s="54">
        <v>0.89</v>
      </c>
      <c r="AR71" s="54">
        <v>1.03</v>
      </c>
      <c r="AS71" s="54">
        <v>32.979999999999997</v>
      </c>
      <c r="AT71" s="54">
        <v>15.93</v>
      </c>
      <c r="AU71" s="54">
        <v>12.51</v>
      </c>
      <c r="AV71" s="54">
        <v>14.47</v>
      </c>
      <c r="AW71" s="54">
        <v>5.98</v>
      </c>
      <c r="AX71" s="54">
        <v>250.55</v>
      </c>
      <c r="AY71" s="54">
        <v>227.6</v>
      </c>
      <c r="AZ71" s="54">
        <v>198.13</v>
      </c>
      <c r="BA71" s="54">
        <v>202.66</v>
      </c>
      <c r="BB71" s="54">
        <v>206.36</v>
      </c>
      <c r="BC71" s="54">
        <v>193.28</v>
      </c>
      <c r="BD71" s="54">
        <v>231.61</v>
      </c>
      <c r="BE71" s="54">
        <v>229.43</v>
      </c>
      <c r="BF71" s="54">
        <v>218.02</v>
      </c>
      <c r="BG71" s="54">
        <v>168.19</v>
      </c>
      <c r="BH71" s="54">
        <v>177.87</v>
      </c>
      <c r="BI71" s="54">
        <v>184.86</v>
      </c>
      <c r="BJ71" s="54">
        <v>194.28</v>
      </c>
      <c r="BK71" s="54">
        <v>3.69</v>
      </c>
      <c r="BL71" s="54">
        <v>5.62</v>
      </c>
      <c r="BM71" s="54">
        <v>4.28</v>
      </c>
      <c r="BN71" s="54">
        <v>3.68</v>
      </c>
      <c r="BO71" s="54">
        <v>0.94</v>
      </c>
      <c r="BP71" s="54">
        <v>0</v>
      </c>
      <c r="BQ71" s="54">
        <v>0.72</v>
      </c>
      <c r="BR71" s="54">
        <v>0.7</v>
      </c>
      <c r="BS71" s="54">
        <v>0</v>
      </c>
      <c r="BT71" s="54">
        <v>0</v>
      </c>
      <c r="BU71" s="54">
        <v>0</v>
      </c>
      <c r="BV71" s="54">
        <v>0</v>
      </c>
      <c r="BW71" s="54">
        <v>0</v>
      </c>
      <c r="BX71" s="87">
        <f t="shared" si="1"/>
        <v>3451.3399999999992</v>
      </c>
    </row>
    <row r="72" spans="1:76">
      <c r="A72" s="91">
        <v>68</v>
      </c>
      <c r="B72" s="51" t="s">
        <v>202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2.38</v>
      </c>
      <c r="K72" s="54">
        <v>8.1199999999999992</v>
      </c>
      <c r="L72" s="54">
        <v>20.62</v>
      </c>
      <c r="M72" s="54">
        <v>69.739999999999995</v>
      </c>
      <c r="N72" s="54">
        <v>45.28</v>
      </c>
      <c r="O72" s="54">
        <v>18.18</v>
      </c>
      <c r="P72" s="54">
        <v>7.27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25.7</v>
      </c>
      <c r="AT72" s="54">
        <v>16.8</v>
      </c>
      <c r="AU72" s="54">
        <v>6.86</v>
      </c>
      <c r="AV72" s="54">
        <v>3.15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6.72</v>
      </c>
      <c r="BE72" s="54">
        <v>22.13</v>
      </c>
      <c r="BF72" s="54">
        <v>25.15</v>
      </c>
      <c r="BG72" s="54">
        <v>90.1</v>
      </c>
      <c r="BH72" s="54">
        <v>54.69</v>
      </c>
      <c r="BI72" s="54">
        <v>21.81</v>
      </c>
      <c r="BJ72" s="54">
        <v>6.66</v>
      </c>
      <c r="BK72" s="54">
        <v>0</v>
      </c>
      <c r="BL72" s="54">
        <v>0</v>
      </c>
      <c r="BM72" s="54">
        <v>0</v>
      </c>
      <c r="BN72" s="54">
        <v>0</v>
      </c>
      <c r="BO72" s="54">
        <v>0</v>
      </c>
      <c r="BP72" s="54">
        <v>0</v>
      </c>
      <c r="BQ72" s="54">
        <v>0</v>
      </c>
      <c r="BR72" s="54">
        <v>0</v>
      </c>
      <c r="BS72" s="54">
        <v>0</v>
      </c>
      <c r="BT72" s="54">
        <v>0</v>
      </c>
      <c r="BU72" s="54">
        <v>0</v>
      </c>
      <c r="BV72" s="54">
        <v>0</v>
      </c>
      <c r="BW72" s="54">
        <v>0</v>
      </c>
      <c r="BX72" s="87">
        <f t="shared" si="1"/>
        <v>451.36000000000007</v>
      </c>
    </row>
    <row r="73" spans="1:76">
      <c r="A73" s="91">
        <v>69</v>
      </c>
      <c r="B73" s="51" t="s">
        <v>203</v>
      </c>
      <c r="C73" s="54">
        <v>0</v>
      </c>
      <c r="D73" s="54">
        <v>0</v>
      </c>
      <c r="E73" s="54">
        <v>0</v>
      </c>
      <c r="F73" s="54">
        <v>1.04</v>
      </c>
      <c r="G73" s="54">
        <v>1.04</v>
      </c>
      <c r="H73" s="54">
        <v>1</v>
      </c>
      <c r="I73" s="54">
        <v>1</v>
      </c>
      <c r="J73" s="54">
        <v>0</v>
      </c>
      <c r="K73" s="54">
        <v>1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1.4</v>
      </c>
      <c r="AT73" s="54">
        <v>0.57999999999999996</v>
      </c>
      <c r="AU73" s="54">
        <v>1.21</v>
      </c>
      <c r="AV73" s="54">
        <v>0.52</v>
      </c>
      <c r="AW73" s="54">
        <v>0</v>
      </c>
      <c r="AX73" s="54">
        <v>36.659999999999997</v>
      </c>
      <c r="AY73" s="54">
        <v>59.45</v>
      </c>
      <c r="AZ73" s="54">
        <v>42.61</v>
      </c>
      <c r="BA73" s="54">
        <v>37.65</v>
      </c>
      <c r="BB73" s="54">
        <v>25.68</v>
      </c>
      <c r="BC73" s="54">
        <v>38.520000000000003</v>
      </c>
      <c r="BD73" s="54">
        <v>55.16</v>
      </c>
      <c r="BE73" s="54">
        <v>45.44</v>
      </c>
      <c r="BF73" s="54">
        <v>27.66</v>
      </c>
      <c r="BG73" s="54">
        <v>48.22</v>
      </c>
      <c r="BH73" s="54">
        <v>25.42</v>
      </c>
      <c r="BI73" s="54">
        <v>36.53</v>
      </c>
      <c r="BJ73" s="54">
        <v>30.84</v>
      </c>
      <c r="BK73" s="54">
        <v>0</v>
      </c>
      <c r="BL73" s="54">
        <v>0</v>
      </c>
      <c r="BM73" s="54">
        <v>0</v>
      </c>
      <c r="BN73" s="54">
        <v>0</v>
      </c>
      <c r="BO73" s="54">
        <v>0</v>
      </c>
      <c r="BP73" s="54">
        <v>0</v>
      </c>
      <c r="BQ73" s="54">
        <v>0</v>
      </c>
      <c r="BR73" s="54">
        <v>0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87">
        <f t="shared" si="1"/>
        <v>518.63000000000011</v>
      </c>
    </row>
    <row r="74" spans="1:76">
      <c r="A74" s="91">
        <v>70</v>
      </c>
      <c r="B74" s="51" t="s">
        <v>204</v>
      </c>
      <c r="C74" s="54">
        <v>0</v>
      </c>
      <c r="D74" s="54">
        <v>6.21</v>
      </c>
      <c r="E74" s="54">
        <v>2.0699999999999998</v>
      </c>
      <c r="F74" s="54">
        <v>12.42</v>
      </c>
      <c r="G74" s="54">
        <v>11.39</v>
      </c>
      <c r="H74" s="54">
        <v>8.82</v>
      </c>
      <c r="I74" s="54">
        <v>7.84</v>
      </c>
      <c r="J74" s="54">
        <v>4.9000000000000004</v>
      </c>
      <c r="K74" s="54">
        <v>2.94</v>
      </c>
      <c r="L74" s="54">
        <v>2.94</v>
      </c>
      <c r="M74" s="54">
        <v>0.82</v>
      </c>
      <c r="N74" s="54">
        <v>0</v>
      </c>
      <c r="O74" s="54">
        <v>0.98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47.43</v>
      </c>
      <c r="AY74" s="54">
        <v>51.38</v>
      </c>
      <c r="AZ74" s="54">
        <v>41.5</v>
      </c>
      <c r="BA74" s="54">
        <v>45.45</v>
      </c>
      <c r="BB74" s="54">
        <v>56.99</v>
      </c>
      <c r="BC74" s="54">
        <v>56.05</v>
      </c>
      <c r="BD74" s="54">
        <v>60.33</v>
      </c>
      <c r="BE74" s="54">
        <v>62.99</v>
      </c>
      <c r="BF74" s="54">
        <v>61.99</v>
      </c>
      <c r="BG74" s="54">
        <v>31.94</v>
      </c>
      <c r="BH74" s="54">
        <v>17.27</v>
      </c>
      <c r="BI74" s="54">
        <v>23.89</v>
      </c>
      <c r="BJ74" s="54">
        <v>12.27</v>
      </c>
      <c r="BK74" s="54">
        <v>0</v>
      </c>
      <c r="BL74" s="54">
        <v>0</v>
      </c>
      <c r="BM74" s="54">
        <v>0</v>
      </c>
      <c r="BN74" s="54">
        <v>0</v>
      </c>
      <c r="BO74" s="54">
        <v>0</v>
      </c>
      <c r="BP74" s="54">
        <v>2.0499999999999998</v>
      </c>
      <c r="BQ74" s="54">
        <v>0.7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87">
        <f t="shared" si="1"/>
        <v>633.55999999999995</v>
      </c>
    </row>
    <row r="75" spans="1:76">
      <c r="A75" s="91">
        <v>71</v>
      </c>
      <c r="B75" s="51" t="s">
        <v>205</v>
      </c>
      <c r="C75" s="54">
        <v>0</v>
      </c>
      <c r="D75" s="54">
        <v>11.39</v>
      </c>
      <c r="E75" s="54">
        <v>10.35</v>
      </c>
      <c r="F75" s="54">
        <v>13.46</v>
      </c>
      <c r="G75" s="54">
        <v>18.63</v>
      </c>
      <c r="H75" s="54">
        <v>13.73</v>
      </c>
      <c r="I75" s="54">
        <v>16.670000000000002</v>
      </c>
      <c r="J75" s="54">
        <v>16.670000000000002</v>
      </c>
      <c r="K75" s="54">
        <v>18.63</v>
      </c>
      <c r="L75" s="54">
        <v>10.57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2.0099999999999998</v>
      </c>
      <c r="T75" s="54">
        <v>2.0099999999999998</v>
      </c>
      <c r="U75" s="54">
        <v>4.01</v>
      </c>
      <c r="V75" s="54">
        <v>1</v>
      </c>
      <c r="W75" s="54">
        <v>2.0099999999999998</v>
      </c>
      <c r="X75" s="54">
        <v>2.0099999999999998</v>
      </c>
      <c r="Y75" s="54">
        <v>4.01</v>
      </c>
      <c r="Z75" s="54">
        <v>1</v>
      </c>
      <c r="AA75" s="54">
        <v>0</v>
      </c>
      <c r="AB75" s="54">
        <v>0</v>
      </c>
      <c r="AC75" s="54">
        <v>0</v>
      </c>
      <c r="AD75" s="54">
        <v>0</v>
      </c>
      <c r="AE75" s="54">
        <v>0</v>
      </c>
      <c r="AF75" s="54">
        <v>0</v>
      </c>
      <c r="AG75" s="54">
        <v>0</v>
      </c>
      <c r="AH75" s="54">
        <v>0</v>
      </c>
      <c r="AI75" s="54">
        <v>2.02</v>
      </c>
      <c r="AJ75" s="54">
        <v>0</v>
      </c>
      <c r="AK75" s="54">
        <v>1.01</v>
      </c>
      <c r="AL75" s="54">
        <v>0</v>
      </c>
      <c r="AM75" s="54">
        <v>0</v>
      </c>
      <c r="AN75" s="54">
        <v>0</v>
      </c>
      <c r="AO75" s="54">
        <v>0</v>
      </c>
      <c r="AP75" s="54">
        <v>0</v>
      </c>
      <c r="AQ75" s="54">
        <v>0</v>
      </c>
      <c r="AR75" s="54">
        <v>0</v>
      </c>
      <c r="AS75" s="54">
        <v>0</v>
      </c>
      <c r="AT75" s="54">
        <v>0</v>
      </c>
      <c r="AU75" s="54">
        <v>0</v>
      </c>
      <c r="AV75" s="54">
        <v>0</v>
      </c>
      <c r="AW75" s="54">
        <v>0</v>
      </c>
      <c r="AX75" s="54">
        <v>124.28</v>
      </c>
      <c r="AY75" s="54">
        <v>126.04</v>
      </c>
      <c r="AZ75" s="54">
        <v>127.8</v>
      </c>
      <c r="BA75" s="54">
        <v>118.61</v>
      </c>
      <c r="BB75" s="54">
        <v>135.04</v>
      </c>
      <c r="BC75" s="54">
        <v>134.5</v>
      </c>
      <c r="BD75" s="54">
        <v>167.11</v>
      </c>
      <c r="BE75" s="54">
        <v>187.97</v>
      </c>
      <c r="BF75" s="54">
        <v>154.04</v>
      </c>
      <c r="BG75" s="54">
        <v>0</v>
      </c>
      <c r="BH75" s="54">
        <v>0</v>
      </c>
      <c r="BI75" s="54">
        <v>0</v>
      </c>
      <c r="BJ75" s="54">
        <v>0</v>
      </c>
      <c r="BK75" s="54">
        <v>7.65</v>
      </c>
      <c r="BL75" s="54">
        <v>6.7</v>
      </c>
      <c r="BM75" s="54">
        <v>3.87</v>
      </c>
      <c r="BN75" s="54">
        <v>3.13</v>
      </c>
      <c r="BO75" s="54">
        <v>3.11</v>
      </c>
      <c r="BP75" s="54">
        <v>1.56</v>
      </c>
      <c r="BQ75" s="54">
        <v>1.97</v>
      </c>
      <c r="BR75" s="54">
        <v>0</v>
      </c>
      <c r="BS75" s="54">
        <v>0.99</v>
      </c>
      <c r="BT75" s="54">
        <v>0</v>
      </c>
      <c r="BU75" s="54">
        <v>0</v>
      </c>
      <c r="BV75" s="54">
        <v>0</v>
      </c>
      <c r="BW75" s="54">
        <v>0</v>
      </c>
      <c r="BX75" s="87">
        <f t="shared" si="1"/>
        <v>1455.56</v>
      </c>
    </row>
    <row r="76" spans="1:76">
      <c r="A76" s="91">
        <v>72</v>
      </c>
      <c r="B76" s="51" t="s">
        <v>210</v>
      </c>
      <c r="C76" s="54">
        <v>0</v>
      </c>
      <c r="D76" s="54">
        <v>3.15</v>
      </c>
      <c r="E76" s="54">
        <v>18.89</v>
      </c>
      <c r="F76" s="54">
        <v>16.79</v>
      </c>
      <c r="G76" s="54">
        <v>25.19</v>
      </c>
      <c r="H76" s="54">
        <v>16.32</v>
      </c>
      <c r="I76" s="54">
        <v>17.34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0.94</v>
      </c>
      <c r="S76" s="54">
        <v>2.81</v>
      </c>
      <c r="T76" s="54">
        <v>0</v>
      </c>
      <c r="U76" s="54">
        <v>2.81</v>
      </c>
      <c r="V76" s="54">
        <v>1.88</v>
      </c>
      <c r="W76" s="54">
        <v>0.94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0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  <c r="AP76" s="54">
        <v>0</v>
      </c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4">
        <v>85.5</v>
      </c>
      <c r="AY76" s="54">
        <v>68.849999999999994</v>
      </c>
      <c r="AZ76" s="54">
        <v>94.38</v>
      </c>
      <c r="BA76" s="54">
        <v>94.38</v>
      </c>
      <c r="BB76" s="54">
        <v>103.07</v>
      </c>
      <c r="BC76" s="54">
        <v>94.07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1.93</v>
      </c>
      <c r="BL76" s="54">
        <v>8.66</v>
      </c>
      <c r="BM76" s="54">
        <v>0</v>
      </c>
      <c r="BN76" s="54">
        <v>0</v>
      </c>
      <c r="BO76" s="54">
        <v>0</v>
      </c>
      <c r="BP76" s="54">
        <v>0</v>
      </c>
      <c r="BQ76" s="54">
        <v>0</v>
      </c>
      <c r="BR76" s="54">
        <v>0</v>
      </c>
      <c r="BS76" s="54">
        <v>0</v>
      </c>
      <c r="BT76" s="54">
        <v>0</v>
      </c>
      <c r="BU76" s="54">
        <v>0</v>
      </c>
      <c r="BV76" s="54">
        <v>0</v>
      </c>
      <c r="BW76" s="54">
        <v>0</v>
      </c>
      <c r="BX76" s="87">
        <f t="shared" si="1"/>
        <v>657.89999999999986</v>
      </c>
    </row>
    <row r="77" spans="1:76">
      <c r="A77" s="91">
        <v>73</v>
      </c>
      <c r="B77" s="51" t="s">
        <v>86</v>
      </c>
      <c r="C77" s="54">
        <v>0</v>
      </c>
      <c r="D77" s="54">
        <v>3.15</v>
      </c>
      <c r="E77" s="54">
        <v>11.54</v>
      </c>
      <c r="F77" s="54">
        <v>15.74</v>
      </c>
      <c r="G77" s="54">
        <v>11.54</v>
      </c>
      <c r="H77" s="54">
        <v>15.3</v>
      </c>
      <c r="I77" s="54">
        <v>18.36</v>
      </c>
      <c r="J77" s="54">
        <v>22.44</v>
      </c>
      <c r="K77" s="54">
        <v>23.46</v>
      </c>
      <c r="L77" s="54">
        <v>26.52</v>
      </c>
      <c r="M77" s="54">
        <v>22.29</v>
      </c>
      <c r="N77" s="54">
        <v>23.29</v>
      </c>
      <c r="O77" s="54">
        <v>18.23</v>
      </c>
      <c r="P77" s="54">
        <v>17.559999999999999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0</v>
      </c>
      <c r="AI77" s="54">
        <v>0</v>
      </c>
      <c r="AJ77" s="54">
        <v>0</v>
      </c>
      <c r="AK77" s="54">
        <v>0</v>
      </c>
      <c r="AL77" s="54">
        <v>0</v>
      </c>
      <c r="AM77" s="54">
        <v>0</v>
      </c>
      <c r="AN77" s="54">
        <v>0</v>
      </c>
      <c r="AO77" s="54">
        <v>0</v>
      </c>
      <c r="AP77" s="54">
        <v>0</v>
      </c>
      <c r="AQ77" s="54">
        <v>0</v>
      </c>
      <c r="AR77" s="54">
        <v>0</v>
      </c>
      <c r="AS77" s="54">
        <v>23.12</v>
      </c>
      <c r="AT77" s="54">
        <v>14.61</v>
      </c>
      <c r="AU77" s="54">
        <v>15.3</v>
      </c>
      <c r="AV77" s="54">
        <v>19.28</v>
      </c>
      <c r="AW77" s="54">
        <v>0</v>
      </c>
      <c r="AX77" s="54">
        <v>86.43</v>
      </c>
      <c r="AY77" s="54">
        <v>77.53</v>
      </c>
      <c r="AZ77" s="54">
        <v>74.510000000000005</v>
      </c>
      <c r="BA77" s="54">
        <v>87.46</v>
      </c>
      <c r="BB77" s="54">
        <v>84.1</v>
      </c>
      <c r="BC77" s="54">
        <v>83.06</v>
      </c>
      <c r="BD77" s="54">
        <v>134.09</v>
      </c>
      <c r="BE77" s="54">
        <v>138.1</v>
      </c>
      <c r="BF77" s="54">
        <v>129.25</v>
      </c>
      <c r="BG77" s="54">
        <v>171.1</v>
      </c>
      <c r="BH77" s="54">
        <v>129.68</v>
      </c>
      <c r="BI77" s="54">
        <v>105.92</v>
      </c>
      <c r="BJ77" s="54">
        <v>97.52</v>
      </c>
      <c r="BK77" s="54">
        <v>0</v>
      </c>
      <c r="BL77" s="54">
        <v>0.96</v>
      </c>
      <c r="BM77" s="54">
        <v>0</v>
      </c>
      <c r="BN77" s="54">
        <v>0.96</v>
      </c>
      <c r="BO77" s="54">
        <v>0.96</v>
      </c>
      <c r="BP77" s="54">
        <v>0</v>
      </c>
      <c r="BQ77" s="54">
        <v>0</v>
      </c>
      <c r="BR77" s="54">
        <v>0</v>
      </c>
      <c r="BS77" s="54">
        <v>0.84</v>
      </c>
      <c r="BT77" s="54">
        <v>0</v>
      </c>
      <c r="BU77" s="54">
        <v>0</v>
      </c>
      <c r="BV77" s="54">
        <v>0.34</v>
      </c>
      <c r="BW77" s="54">
        <v>0.16</v>
      </c>
      <c r="BX77" s="87">
        <f t="shared" si="1"/>
        <v>1704.7000000000003</v>
      </c>
    </row>
    <row r="78" spans="1:76">
      <c r="A78" s="91">
        <v>74</v>
      </c>
      <c r="B78" s="51" t="s">
        <v>207</v>
      </c>
      <c r="C78" s="54">
        <v>0</v>
      </c>
      <c r="D78" s="54">
        <v>1</v>
      </c>
      <c r="E78" s="54">
        <v>0</v>
      </c>
      <c r="F78" s="54">
        <v>1</v>
      </c>
      <c r="G78" s="54">
        <v>7.02</v>
      </c>
      <c r="H78" s="54">
        <v>12.76</v>
      </c>
      <c r="I78" s="54">
        <v>25.51</v>
      </c>
      <c r="J78" s="54">
        <v>30.42</v>
      </c>
      <c r="K78" s="54">
        <v>39.25</v>
      </c>
      <c r="L78" s="54">
        <v>30.42</v>
      </c>
      <c r="M78" s="54">
        <v>18.739999999999998</v>
      </c>
      <c r="N78" s="54">
        <v>11.25</v>
      </c>
      <c r="O78" s="54">
        <v>19.53</v>
      </c>
      <c r="P78" s="54">
        <v>3.75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0</v>
      </c>
      <c r="AN78" s="54">
        <v>0</v>
      </c>
      <c r="AO78" s="54">
        <v>0</v>
      </c>
      <c r="AP78" s="54">
        <v>0</v>
      </c>
      <c r="AQ78" s="54">
        <v>0</v>
      </c>
      <c r="AR78" s="54">
        <v>0</v>
      </c>
      <c r="AS78" s="54">
        <v>0</v>
      </c>
      <c r="AT78" s="54">
        <v>0</v>
      </c>
      <c r="AU78" s="54">
        <v>0</v>
      </c>
      <c r="AV78" s="54">
        <v>0</v>
      </c>
      <c r="AW78" s="54">
        <v>0</v>
      </c>
      <c r="AX78" s="54">
        <v>53.15</v>
      </c>
      <c r="AY78" s="54">
        <v>54.15</v>
      </c>
      <c r="AZ78" s="54">
        <v>53.15</v>
      </c>
      <c r="BA78" s="54">
        <v>47.13</v>
      </c>
      <c r="BB78" s="54">
        <v>51.39</v>
      </c>
      <c r="BC78" s="54">
        <v>40.299999999999997</v>
      </c>
      <c r="BD78" s="54">
        <v>79.599999999999994</v>
      </c>
      <c r="BE78" s="54">
        <v>69.52</v>
      </c>
      <c r="BF78" s="54">
        <v>79.599999999999994</v>
      </c>
      <c r="BG78" s="54">
        <v>100.15</v>
      </c>
      <c r="BH78" s="54">
        <v>104.15</v>
      </c>
      <c r="BI78" s="54">
        <v>92.13</v>
      </c>
      <c r="BJ78" s="54">
        <v>106.19</v>
      </c>
      <c r="BK78" s="54">
        <v>0</v>
      </c>
      <c r="BL78" s="54">
        <v>0</v>
      </c>
      <c r="BM78" s="54">
        <v>0</v>
      </c>
      <c r="BN78" s="54">
        <v>0</v>
      </c>
      <c r="BO78" s="54">
        <v>0</v>
      </c>
      <c r="BP78" s="54">
        <v>0</v>
      </c>
      <c r="BQ78" s="54">
        <v>0</v>
      </c>
      <c r="BR78" s="54">
        <v>0</v>
      </c>
      <c r="BS78" s="54">
        <v>0</v>
      </c>
      <c r="BT78" s="54">
        <v>0</v>
      </c>
      <c r="BU78" s="54">
        <v>0</v>
      </c>
      <c r="BV78" s="54">
        <v>0</v>
      </c>
      <c r="BW78" s="54">
        <v>0</v>
      </c>
      <c r="BX78" s="87">
        <f t="shared" si="1"/>
        <v>1131.26</v>
      </c>
    </row>
    <row r="79" spans="1:76">
      <c r="A79" s="91">
        <v>75</v>
      </c>
      <c r="B79" s="51" t="s">
        <v>208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0</v>
      </c>
      <c r="AN79" s="54">
        <v>0</v>
      </c>
      <c r="AO79" s="54">
        <v>0</v>
      </c>
      <c r="AP79" s="54">
        <v>0</v>
      </c>
      <c r="AQ79" s="54">
        <v>0</v>
      </c>
      <c r="AR79" s="54">
        <v>0</v>
      </c>
      <c r="AS79" s="54">
        <v>0</v>
      </c>
      <c r="AT79" s="54">
        <v>0</v>
      </c>
      <c r="AU79" s="54">
        <v>0</v>
      </c>
      <c r="AV79" s="54">
        <v>0</v>
      </c>
      <c r="AW79" s="54">
        <v>0</v>
      </c>
      <c r="AX79" s="54">
        <v>0</v>
      </c>
      <c r="AY79" s="54">
        <v>0</v>
      </c>
      <c r="AZ79" s="54">
        <v>0</v>
      </c>
      <c r="BA79" s="54">
        <v>0</v>
      </c>
      <c r="BB79" s="54">
        <v>0</v>
      </c>
      <c r="BC79" s="54">
        <v>0</v>
      </c>
      <c r="BD79" s="54">
        <v>698.53</v>
      </c>
      <c r="BE79" s="54">
        <v>1263.93</v>
      </c>
      <c r="BF79" s="54">
        <v>1735.99</v>
      </c>
      <c r="BG79" s="54">
        <v>2299.65</v>
      </c>
      <c r="BH79" s="54">
        <v>4699.76</v>
      </c>
      <c r="BI79" s="54">
        <v>5614.79</v>
      </c>
      <c r="BJ79" s="54">
        <v>6203.81</v>
      </c>
      <c r="BK79" s="54">
        <v>0</v>
      </c>
      <c r="BL79" s="54">
        <v>0</v>
      </c>
      <c r="BM79" s="54">
        <v>0</v>
      </c>
      <c r="BN79" s="54">
        <v>0</v>
      </c>
      <c r="BO79" s="54">
        <v>0</v>
      </c>
      <c r="BP79" s="54">
        <v>0</v>
      </c>
      <c r="BQ79" s="54">
        <v>0</v>
      </c>
      <c r="BR79" s="54">
        <v>0</v>
      </c>
      <c r="BS79" s="54">
        <v>0</v>
      </c>
      <c r="BT79" s="54">
        <v>0</v>
      </c>
      <c r="BU79" s="54">
        <v>0</v>
      </c>
      <c r="BV79" s="54">
        <v>0</v>
      </c>
      <c r="BW79" s="54">
        <v>0</v>
      </c>
      <c r="BX79" s="87">
        <f t="shared" si="1"/>
        <v>22516.460000000003</v>
      </c>
    </row>
    <row r="80" spans="1:76">
      <c r="A80" s="91"/>
      <c r="B80" s="92" t="s">
        <v>209</v>
      </c>
      <c r="C80" s="87">
        <f t="shared" ref="C80:BN80" si="2">SUM(C5:C79)</f>
        <v>14508.709999999995</v>
      </c>
      <c r="D80" s="87">
        <f t="shared" si="2"/>
        <v>19002.750000000004</v>
      </c>
      <c r="E80" s="87">
        <f t="shared" si="2"/>
        <v>27945.610000000004</v>
      </c>
      <c r="F80" s="87">
        <f t="shared" si="2"/>
        <v>34625.749999999993</v>
      </c>
      <c r="G80" s="87">
        <f t="shared" si="2"/>
        <v>43306.430000000015</v>
      </c>
      <c r="H80" s="87">
        <f t="shared" si="2"/>
        <v>43880.600000000006</v>
      </c>
      <c r="I80" s="87">
        <f t="shared" si="2"/>
        <v>45065.699999999983</v>
      </c>
      <c r="J80" s="87">
        <f t="shared" si="2"/>
        <v>45022.430000000008</v>
      </c>
      <c r="K80" s="87">
        <f t="shared" si="2"/>
        <v>43609.889999999992</v>
      </c>
      <c r="L80" s="87">
        <f t="shared" si="2"/>
        <v>41348.459999999992</v>
      </c>
      <c r="M80" s="87">
        <f t="shared" si="2"/>
        <v>40838.189999999995</v>
      </c>
      <c r="N80" s="87">
        <f t="shared" si="2"/>
        <v>33189.510000000009</v>
      </c>
      <c r="O80" s="87">
        <f t="shared" si="2"/>
        <v>29431.750000000004</v>
      </c>
      <c r="P80" s="87">
        <f t="shared" si="2"/>
        <v>28977.890000000003</v>
      </c>
      <c r="Q80" s="87">
        <f t="shared" si="2"/>
        <v>2472.1000000000004</v>
      </c>
      <c r="R80" s="87">
        <f t="shared" si="2"/>
        <v>1210.18</v>
      </c>
      <c r="S80" s="87">
        <f t="shared" si="2"/>
        <v>1295.9100000000003</v>
      </c>
      <c r="T80" s="87">
        <f t="shared" si="2"/>
        <v>1202.6999999999996</v>
      </c>
      <c r="U80" s="87">
        <f t="shared" si="2"/>
        <v>1361.8800000000006</v>
      </c>
      <c r="V80" s="87">
        <f t="shared" si="2"/>
        <v>1202.3</v>
      </c>
      <c r="W80" s="87">
        <f t="shared" si="2"/>
        <v>1107.9199999999998</v>
      </c>
      <c r="X80" s="87">
        <f t="shared" si="2"/>
        <v>1145.2199999999998</v>
      </c>
      <c r="Y80" s="87">
        <f t="shared" si="2"/>
        <v>1187</v>
      </c>
      <c r="Z80" s="87">
        <f t="shared" si="2"/>
        <v>1287.9899999999998</v>
      </c>
      <c r="AA80" s="87">
        <f t="shared" si="2"/>
        <v>1210.2399999999996</v>
      </c>
      <c r="AB80" s="87">
        <f t="shared" si="2"/>
        <v>1047.4099999999999</v>
      </c>
      <c r="AC80" s="87">
        <f t="shared" si="2"/>
        <v>984.18</v>
      </c>
      <c r="AD80" s="87">
        <f t="shared" si="2"/>
        <v>2235.5499999999993</v>
      </c>
      <c r="AE80" s="87">
        <f t="shared" si="2"/>
        <v>408.26</v>
      </c>
      <c r="AF80" s="87">
        <f t="shared" si="2"/>
        <v>245.73000000000002</v>
      </c>
      <c r="AG80" s="87">
        <f t="shared" si="2"/>
        <v>308.55999999999995</v>
      </c>
      <c r="AH80" s="87">
        <f t="shared" si="2"/>
        <v>317.62000000000006</v>
      </c>
      <c r="AI80" s="87">
        <f t="shared" si="2"/>
        <v>364.98999999999995</v>
      </c>
      <c r="AJ80" s="87">
        <f t="shared" si="2"/>
        <v>369.84999999999997</v>
      </c>
      <c r="AK80" s="87">
        <f t="shared" si="2"/>
        <v>369.14</v>
      </c>
      <c r="AL80" s="87">
        <f t="shared" si="2"/>
        <v>402.42999999999995</v>
      </c>
      <c r="AM80" s="87">
        <f t="shared" si="2"/>
        <v>343.65000000000003</v>
      </c>
      <c r="AN80" s="87">
        <f t="shared" si="2"/>
        <v>423.23999999999995</v>
      </c>
      <c r="AO80" s="87">
        <f t="shared" si="2"/>
        <v>455.18000000000018</v>
      </c>
      <c r="AP80" s="87">
        <f t="shared" si="2"/>
        <v>384.65000000000015</v>
      </c>
      <c r="AQ80" s="87">
        <f t="shared" si="2"/>
        <v>375.53000000000009</v>
      </c>
      <c r="AR80" s="87">
        <f t="shared" si="2"/>
        <v>953.23999999999978</v>
      </c>
      <c r="AS80" s="87">
        <f t="shared" si="2"/>
        <v>17672.669999999998</v>
      </c>
      <c r="AT80" s="87">
        <f t="shared" si="2"/>
        <v>15785.339999999991</v>
      </c>
      <c r="AU80" s="87">
        <f t="shared" si="2"/>
        <v>16139.619999999997</v>
      </c>
      <c r="AV80" s="87">
        <f t="shared" si="2"/>
        <v>22873.7</v>
      </c>
      <c r="AW80" s="87">
        <f t="shared" si="2"/>
        <v>2997.28</v>
      </c>
      <c r="AX80" s="87">
        <f t="shared" si="2"/>
        <v>151663.06</v>
      </c>
      <c r="AY80" s="87">
        <f t="shared" si="2"/>
        <v>142030.79000000007</v>
      </c>
      <c r="AZ80" s="87">
        <f t="shared" si="2"/>
        <v>137853.5199999999</v>
      </c>
      <c r="BA80" s="87">
        <f t="shared" si="2"/>
        <v>145832.57</v>
      </c>
      <c r="BB80" s="87">
        <f t="shared" si="2"/>
        <v>142968.54999999996</v>
      </c>
      <c r="BC80" s="87">
        <f t="shared" si="2"/>
        <v>144503.38999999998</v>
      </c>
      <c r="BD80" s="87">
        <f t="shared" si="2"/>
        <v>151883.67999999996</v>
      </c>
      <c r="BE80" s="87">
        <f t="shared" si="2"/>
        <v>151207.37000000002</v>
      </c>
      <c r="BF80" s="87">
        <f t="shared" si="2"/>
        <v>153683.65</v>
      </c>
      <c r="BG80" s="87">
        <f t="shared" si="2"/>
        <v>156082.90999999997</v>
      </c>
      <c r="BH80" s="87">
        <f t="shared" si="2"/>
        <v>146683.34999999998</v>
      </c>
      <c r="BI80" s="87">
        <f t="shared" si="2"/>
        <v>134313.17000000004</v>
      </c>
      <c r="BJ80" s="87">
        <f t="shared" si="2"/>
        <v>118047.43</v>
      </c>
      <c r="BK80" s="87">
        <f t="shared" si="2"/>
        <v>29911.05</v>
      </c>
      <c r="BL80" s="87">
        <f t="shared" si="2"/>
        <v>28758.069999999992</v>
      </c>
      <c r="BM80" s="87">
        <f t="shared" si="2"/>
        <v>22173.419999999991</v>
      </c>
      <c r="BN80" s="87">
        <f t="shared" si="2"/>
        <v>16415.349999999999</v>
      </c>
      <c r="BO80" s="87">
        <f t="shared" ref="BO80:BW80" si="3">SUM(BO5:BO79)</f>
        <v>13106.400000000003</v>
      </c>
      <c r="BP80" s="87">
        <f t="shared" si="3"/>
        <v>9434.6599999999962</v>
      </c>
      <c r="BQ80" s="87">
        <f t="shared" si="3"/>
        <v>6839.8600000000006</v>
      </c>
      <c r="BR80" s="87">
        <f t="shared" si="3"/>
        <v>6776.5699999999988</v>
      </c>
      <c r="BS80" s="87">
        <f t="shared" si="3"/>
        <v>7050.0499999999993</v>
      </c>
      <c r="BT80" s="87">
        <f t="shared" si="3"/>
        <v>7524.1000000000022</v>
      </c>
      <c r="BU80" s="87">
        <f t="shared" si="3"/>
        <v>7534.779999999997</v>
      </c>
      <c r="BV80" s="87">
        <f t="shared" si="3"/>
        <v>6550.9800000000014</v>
      </c>
      <c r="BW80" s="87">
        <f t="shared" si="3"/>
        <v>4533.09</v>
      </c>
      <c r="BX80" s="93">
        <f>SUM(BX5:BX79)</f>
        <v>2634256.7499999981</v>
      </c>
    </row>
  </sheetData>
  <phoneticPr fontId="0" type="noConversion"/>
  <pageMargins left="0.75" right="0.75" top="1" bottom="1" header="0.5" footer="0.5"/>
  <pageSetup orientation="landscape" horizontalDpi="4294967294" r:id="rId1"/>
  <headerFooter alignWithMargins="0">
    <oddHeader>&amp;L2006-07 Forecast by District by Program and Grade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Q80"/>
  <sheetViews>
    <sheetView topLeftCell="A35" workbookViewId="0">
      <selection activeCell="C2" sqref="C2:L76"/>
    </sheetView>
  </sheetViews>
  <sheetFormatPr defaultRowHeight="15"/>
  <cols>
    <col min="1" max="1" width="6.1640625" style="48" bestFit="1" customWidth="1"/>
    <col min="2" max="2" width="13.5" style="48" bestFit="1" customWidth="1"/>
    <col min="3" max="3" width="12" style="48" bestFit="1" customWidth="1"/>
    <col min="4" max="16" width="13.33203125" style="48" bestFit="1" customWidth="1"/>
    <col min="17" max="17" width="15.1640625" style="48" bestFit="1" customWidth="1"/>
    <col min="18" max="16384" width="9.33203125" style="48"/>
  </cols>
  <sheetData>
    <row r="1" spans="1:17" ht="15.75">
      <c r="A1" s="114" t="s">
        <v>315</v>
      </c>
    </row>
    <row r="4" spans="1:17">
      <c r="A4" s="88" t="s">
        <v>188</v>
      </c>
      <c r="B4" s="85" t="s">
        <v>19</v>
      </c>
      <c r="C4" s="89" t="s">
        <v>90</v>
      </c>
      <c r="D4" s="119" t="s">
        <v>316</v>
      </c>
      <c r="E4" s="89" t="s">
        <v>91</v>
      </c>
      <c r="F4" s="89" t="s">
        <v>92</v>
      </c>
      <c r="G4" s="89" t="s">
        <v>93</v>
      </c>
      <c r="H4" s="89" t="s">
        <v>94</v>
      </c>
      <c r="I4" s="89" t="s">
        <v>95</v>
      </c>
      <c r="J4" s="89" t="s">
        <v>96</v>
      </c>
      <c r="K4" s="89" t="s">
        <v>97</v>
      </c>
      <c r="L4" s="89" t="s">
        <v>98</v>
      </c>
      <c r="M4" s="89" t="s">
        <v>99</v>
      </c>
      <c r="N4" s="89" t="s">
        <v>100</v>
      </c>
      <c r="O4" s="89" t="s">
        <v>101</v>
      </c>
      <c r="P4" s="89" t="s">
        <v>102</v>
      </c>
      <c r="Q4" s="94" t="s">
        <v>7</v>
      </c>
    </row>
    <row r="5" spans="1:17">
      <c r="A5" s="91">
        <v>1</v>
      </c>
      <c r="B5" s="51" t="s">
        <v>20</v>
      </c>
      <c r="C5" s="54">
        <v>159.98999999999998</v>
      </c>
      <c r="D5" s="54">
        <v>2257.7799999999997</v>
      </c>
      <c r="E5" s="54">
        <v>2240.5300000000002</v>
      </c>
      <c r="F5" s="54">
        <v>2054.92</v>
      </c>
      <c r="G5" s="54">
        <v>2193</v>
      </c>
      <c r="H5" s="54">
        <v>2144.73</v>
      </c>
      <c r="I5" s="54">
        <v>2098.62</v>
      </c>
      <c r="J5" s="54">
        <v>2131.25</v>
      </c>
      <c r="K5" s="54">
        <v>2126.38</v>
      </c>
      <c r="L5" s="54">
        <v>1972.7099999999998</v>
      </c>
      <c r="M5" s="54">
        <v>2398</v>
      </c>
      <c r="N5" s="54">
        <v>1887.08</v>
      </c>
      <c r="O5" s="54">
        <v>1842.7</v>
      </c>
      <c r="P5" s="54">
        <v>1610.54</v>
      </c>
      <c r="Q5" s="87">
        <f>SUM(C5:P5)</f>
        <v>27118.23</v>
      </c>
    </row>
    <row r="6" spans="1:17">
      <c r="A6" s="91">
        <v>2</v>
      </c>
      <c r="B6" s="51" t="s">
        <v>21</v>
      </c>
      <c r="C6" s="54">
        <v>26.27</v>
      </c>
      <c r="D6" s="54">
        <v>455.55</v>
      </c>
      <c r="E6" s="54">
        <v>455.27000000000004</v>
      </c>
      <c r="F6" s="54">
        <v>417.84000000000003</v>
      </c>
      <c r="G6" s="54">
        <v>421.67</v>
      </c>
      <c r="H6" s="54">
        <v>424.23</v>
      </c>
      <c r="I6" s="54">
        <v>397.75</v>
      </c>
      <c r="J6" s="54">
        <v>403.79</v>
      </c>
      <c r="K6" s="54">
        <v>402.95</v>
      </c>
      <c r="L6" s="54">
        <v>269.55</v>
      </c>
      <c r="M6" s="54">
        <v>417.52</v>
      </c>
      <c r="N6" s="54">
        <v>364.28</v>
      </c>
      <c r="O6" s="54">
        <v>306.07</v>
      </c>
      <c r="P6" s="54">
        <v>285.89999999999998</v>
      </c>
      <c r="Q6" s="87">
        <f t="shared" ref="Q6:Q69" si="0">SUM(C6:P6)</f>
        <v>5048.6399999999994</v>
      </c>
    </row>
    <row r="7" spans="1:17">
      <c r="A7" s="91">
        <v>3</v>
      </c>
      <c r="B7" s="51" t="s">
        <v>22</v>
      </c>
      <c r="C7" s="54">
        <v>165.35000000000002</v>
      </c>
      <c r="D7" s="54">
        <v>2243.8900000000003</v>
      </c>
      <c r="E7" s="54">
        <v>2142.12</v>
      </c>
      <c r="F7" s="54">
        <v>1884.5099999999998</v>
      </c>
      <c r="G7" s="54">
        <v>1995.4800000000002</v>
      </c>
      <c r="H7" s="54">
        <v>1964.68</v>
      </c>
      <c r="I7" s="54">
        <v>1995.97</v>
      </c>
      <c r="J7" s="54">
        <v>2016.74</v>
      </c>
      <c r="K7" s="54">
        <v>1963.52</v>
      </c>
      <c r="L7" s="54">
        <v>1950.7900000000002</v>
      </c>
      <c r="M7" s="54">
        <v>1933.0300000000002</v>
      </c>
      <c r="N7" s="54">
        <v>1848.9199999999998</v>
      </c>
      <c r="O7" s="54">
        <v>1763.2199999999998</v>
      </c>
      <c r="P7" s="54">
        <v>1646.19</v>
      </c>
      <c r="Q7" s="87">
        <f t="shared" si="0"/>
        <v>25514.409999999996</v>
      </c>
    </row>
    <row r="8" spans="1:17">
      <c r="A8" s="91">
        <v>4</v>
      </c>
      <c r="B8" s="51" t="s">
        <v>23</v>
      </c>
      <c r="C8" s="54">
        <v>16.350000000000001</v>
      </c>
      <c r="D8" s="54">
        <v>286.69</v>
      </c>
      <c r="E8" s="54">
        <v>252.34</v>
      </c>
      <c r="F8" s="54">
        <v>239.23000000000002</v>
      </c>
      <c r="G8" s="54">
        <v>266.67</v>
      </c>
      <c r="H8" s="54">
        <v>259.18</v>
      </c>
      <c r="I8" s="54">
        <v>240.26999999999998</v>
      </c>
      <c r="J8" s="54">
        <v>229.61</v>
      </c>
      <c r="K8" s="54">
        <v>244.97000000000003</v>
      </c>
      <c r="L8" s="54">
        <v>218.31</v>
      </c>
      <c r="M8" s="54">
        <v>271.89999999999998</v>
      </c>
      <c r="N8" s="54">
        <v>220.8</v>
      </c>
      <c r="O8" s="54">
        <v>202.25</v>
      </c>
      <c r="P8" s="54">
        <v>166.74</v>
      </c>
      <c r="Q8" s="87">
        <f t="shared" si="0"/>
        <v>3115.3100000000004</v>
      </c>
    </row>
    <row r="9" spans="1:17">
      <c r="A9" s="91">
        <v>5</v>
      </c>
      <c r="B9" s="51" t="s">
        <v>24</v>
      </c>
      <c r="C9" s="54">
        <v>494.93999999999994</v>
      </c>
      <c r="D9" s="54">
        <v>5551.0499999999993</v>
      </c>
      <c r="E9" s="54">
        <v>5255.8</v>
      </c>
      <c r="F9" s="54">
        <v>5086.21</v>
      </c>
      <c r="G9" s="54">
        <v>5227</v>
      </c>
      <c r="H9" s="54">
        <v>5404.22</v>
      </c>
      <c r="I9" s="54">
        <v>5288.49</v>
      </c>
      <c r="J9" s="54">
        <v>5379.55</v>
      </c>
      <c r="K9" s="54">
        <v>6121.3</v>
      </c>
      <c r="L9" s="54">
        <v>5236.3000000000011</v>
      </c>
      <c r="M9" s="54">
        <v>6403.4100000000008</v>
      </c>
      <c r="N9" s="54">
        <v>5938.2000000000007</v>
      </c>
      <c r="O9" s="54">
        <v>5038.920000000001</v>
      </c>
      <c r="P9" s="54">
        <v>4342.76</v>
      </c>
      <c r="Q9" s="87">
        <f t="shared" si="0"/>
        <v>70768.150000000009</v>
      </c>
    </row>
    <row r="10" spans="1:17">
      <c r="A10" s="91">
        <v>6</v>
      </c>
      <c r="B10" s="51" t="s">
        <v>25</v>
      </c>
      <c r="C10" s="54">
        <v>2416.9900000000002</v>
      </c>
      <c r="D10" s="54">
        <v>18509.95</v>
      </c>
      <c r="E10" s="54">
        <v>18898.95</v>
      </c>
      <c r="F10" s="54">
        <v>18254.16</v>
      </c>
      <c r="G10" s="54">
        <v>19922.580000000002</v>
      </c>
      <c r="H10" s="54">
        <v>18835.73</v>
      </c>
      <c r="I10" s="54">
        <v>19285.849999999999</v>
      </c>
      <c r="J10" s="54">
        <v>19916.37</v>
      </c>
      <c r="K10" s="54">
        <v>19599.21</v>
      </c>
      <c r="L10" s="54">
        <v>20157.34</v>
      </c>
      <c r="M10" s="54">
        <v>22797.759999999998</v>
      </c>
      <c r="N10" s="54">
        <v>18910.52</v>
      </c>
      <c r="O10" s="54">
        <v>18472.509999999998</v>
      </c>
      <c r="P10" s="54">
        <v>17928.600000000002</v>
      </c>
      <c r="Q10" s="87">
        <f t="shared" si="0"/>
        <v>253906.52</v>
      </c>
    </row>
    <row r="11" spans="1:17">
      <c r="A11" s="91">
        <v>7</v>
      </c>
      <c r="B11" s="51" t="s">
        <v>26</v>
      </c>
      <c r="C11" s="54">
        <v>78.350000000000009</v>
      </c>
      <c r="D11" s="54">
        <v>188.98999999999998</v>
      </c>
      <c r="E11" s="54">
        <v>165.27</v>
      </c>
      <c r="F11" s="54">
        <v>173.01000000000002</v>
      </c>
      <c r="G11" s="54">
        <v>159.19</v>
      </c>
      <c r="H11" s="54">
        <v>171.97000000000003</v>
      </c>
      <c r="I11" s="54">
        <v>181.73</v>
      </c>
      <c r="J11" s="54">
        <v>158.43</v>
      </c>
      <c r="K11" s="54">
        <v>164.07999999999998</v>
      </c>
      <c r="L11" s="54">
        <v>165.15</v>
      </c>
      <c r="M11" s="54">
        <v>132.88</v>
      </c>
      <c r="N11" s="54">
        <v>151.71</v>
      </c>
      <c r="O11" s="54">
        <v>121.03</v>
      </c>
      <c r="P11" s="54">
        <v>151.19999999999999</v>
      </c>
      <c r="Q11" s="87">
        <f t="shared" si="0"/>
        <v>2162.9900000000002</v>
      </c>
    </row>
    <row r="12" spans="1:17">
      <c r="A12" s="91">
        <v>8</v>
      </c>
      <c r="B12" s="51" t="s">
        <v>27</v>
      </c>
      <c r="C12" s="54">
        <v>143.13999999999999</v>
      </c>
      <c r="D12" s="54">
        <v>1042.43</v>
      </c>
      <c r="E12" s="54">
        <v>1002.85</v>
      </c>
      <c r="F12" s="54">
        <v>1017.97</v>
      </c>
      <c r="G12" s="54">
        <v>1195.75</v>
      </c>
      <c r="H12" s="54">
        <v>1093.74</v>
      </c>
      <c r="I12" s="54">
        <v>1154.1399999999999</v>
      </c>
      <c r="J12" s="54">
        <v>1183.28</v>
      </c>
      <c r="K12" s="54">
        <v>1255.56</v>
      </c>
      <c r="L12" s="54">
        <v>1262.79</v>
      </c>
      <c r="M12" s="54">
        <v>1541.48</v>
      </c>
      <c r="N12" s="54">
        <v>1426.7800000000002</v>
      </c>
      <c r="O12" s="54">
        <v>1374.4599999999998</v>
      </c>
      <c r="P12" s="54">
        <v>1545.6599999999999</v>
      </c>
      <c r="Q12" s="87">
        <f t="shared" si="0"/>
        <v>16240.03</v>
      </c>
    </row>
    <row r="13" spans="1:17">
      <c r="A13" s="91">
        <v>9</v>
      </c>
      <c r="B13" s="51" t="s">
        <v>28</v>
      </c>
      <c r="C13" s="54">
        <v>96.8</v>
      </c>
      <c r="D13" s="54">
        <v>1121.96</v>
      </c>
      <c r="E13" s="54">
        <v>1212.3700000000001</v>
      </c>
      <c r="F13" s="54">
        <v>1211.4199999999998</v>
      </c>
      <c r="G13" s="54">
        <v>1136.32</v>
      </c>
      <c r="H13" s="54">
        <v>1232.9100000000001</v>
      </c>
      <c r="I13" s="54">
        <v>1291.31</v>
      </c>
      <c r="J13" s="54">
        <v>1261.6300000000001</v>
      </c>
      <c r="K13" s="54">
        <v>1268.6400000000001</v>
      </c>
      <c r="L13" s="54">
        <v>1214.98</v>
      </c>
      <c r="M13" s="54">
        <v>1508.39</v>
      </c>
      <c r="N13" s="54">
        <v>1261.75</v>
      </c>
      <c r="O13" s="54">
        <v>1114.1899999999998</v>
      </c>
      <c r="P13" s="54">
        <v>1164.1300000000001</v>
      </c>
      <c r="Q13" s="87">
        <f t="shared" si="0"/>
        <v>16096.8</v>
      </c>
    </row>
    <row r="14" spans="1:17">
      <c r="A14" s="91">
        <v>10</v>
      </c>
      <c r="B14" s="51" t="s">
        <v>29</v>
      </c>
      <c r="C14" s="54">
        <v>298.90999999999997</v>
      </c>
      <c r="D14" s="54">
        <v>2528.1200000000003</v>
      </c>
      <c r="E14" s="54">
        <v>2505.4700000000003</v>
      </c>
      <c r="F14" s="54">
        <v>2541.5200000000004</v>
      </c>
      <c r="G14" s="54">
        <v>2609.46</v>
      </c>
      <c r="H14" s="54">
        <v>2706.1299999999997</v>
      </c>
      <c r="I14" s="54">
        <v>2684.76</v>
      </c>
      <c r="J14" s="54">
        <v>2820.48</v>
      </c>
      <c r="K14" s="54">
        <v>2925.96</v>
      </c>
      <c r="L14" s="54">
        <v>2854.9999999999995</v>
      </c>
      <c r="M14" s="54">
        <v>2938.87</v>
      </c>
      <c r="N14" s="54">
        <v>2738.46</v>
      </c>
      <c r="O14" s="54">
        <v>2850.7</v>
      </c>
      <c r="P14" s="54">
        <v>2804.3399999999997</v>
      </c>
      <c r="Q14" s="87">
        <f t="shared" si="0"/>
        <v>35808.179999999993</v>
      </c>
    </row>
    <row r="15" spans="1:17">
      <c r="A15" s="91">
        <v>11</v>
      </c>
      <c r="B15" s="51" t="s">
        <v>30</v>
      </c>
      <c r="C15" s="54">
        <v>365.05</v>
      </c>
      <c r="D15" s="54">
        <v>3457.34</v>
      </c>
      <c r="E15" s="54">
        <v>3249.2400000000002</v>
      </c>
      <c r="F15" s="54">
        <v>3288.6</v>
      </c>
      <c r="G15" s="54">
        <v>3491.58</v>
      </c>
      <c r="H15" s="54">
        <v>3132.26</v>
      </c>
      <c r="I15" s="54">
        <v>3156.98</v>
      </c>
      <c r="J15" s="54">
        <v>3159.5299999999997</v>
      </c>
      <c r="K15" s="54">
        <v>3147.1000000000004</v>
      </c>
      <c r="L15" s="54">
        <v>3252.4700000000003</v>
      </c>
      <c r="M15" s="54">
        <v>3715.95</v>
      </c>
      <c r="N15" s="54">
        <v>3126.42</v>
      </c>
      <c r="O15" s="54">
        <v>3118.94</v>
      </c>
      <c r="P15" s="54">
        <v>3329.02</v>
      </c>
      <c r="Q15" s="87">
        <f t="shared" si="0"/>
        <v>42990.479999999996</v>
      </c>
    </row>
    <row r="16" spans="1:17">
      <c r="A16" s="91">
        <v>12</v>
      </c>
      <c r="B16" s="51" t="s">
        <v>31</v>
      </c>
      <c r="C16" s="54">
        <v>120.25</v>
      </c>
      <c r="D16" s="54">
        <v>856.08999999999992</v>
      </c>
      <c r="E16" s="54">
        <v>801.8</v>
      </c>
      <c r="F16" s="54">
        <v>776.22</v>
      </c>
      <c r="G16" s="54">
        <v>795.61999999999989</v>
      </c>
      <c r="H16" s="54">
        <v>750.14</v>
      </c>
      <c r="I16" s="54">
        <v>774.82</v>
      </c>
      <c r="J16" s="54">
        <v>767.25</v>
      </c>
      <c r="K16" s="54">
        <v>814.17000000000007</v>
      </c>
      <c r="L16" s="54">
        <v>726.57999999999993</v>
      </c>
      <c r="M16" s="54">
        <v>746.59</v>
      </c>
      <c r="N16" s="54">
        <v>931.18999999999994</v>
      </c>
      <c r="O16" s="54">
        <v>1070.49</v>
      </c>
      <c r="P16" s="54">
        <v>860.17000000000007</v>
      </c>
      <c r="Q16" s="87">
        <f t="shared" si="0"/>
        <v>10791.38</v>
      </c>
    </row>
    <row r="17" spans="1:17">
      <c r="A17" s="91">
        <v>13</v>
      </c>
      <c r="B17" s="51" t="s">
        <v>200</v>
      </c>
      <c r="C17" s="54">
        <v>2075.4499999999998</v>
      </c>
      <c r="D17" s="54">
        <v>24591.360000000001</v>
      </c>
      <c r="E17" s="54">
        <v>25304.339999999997</v>
      </c>
      <c r="F17" s="54">
        <v>25743.99</v>
      </c>
      <c r="G17" s="54">
        <v>28056.05</v>
      </c>
      <c r="H17" s="54">
        <v>26241.850000000002</v>
      </c>
      <c r="I17" s="54">
        <v>26523.65</v>
      </c>
      <c r="J17" s="54">
        <v>27497.16</v>
      </c>
      <c r="K17" s="54">
        <v>27211.11</v>
      </c>
      <c r="L17" s="54">
        <v>27113.470000000005</v>
      </c>
      <c r="M17" s="54">
        <v>29096.699999999997</v>
      </c>
      <c r="N17" s="54">
        <v>26445.319999999996</v>
      </c>
      <c r="O17" s="54">
        <v>21654.780000000002</v>
      </c>
      <c r="P17" s="54">
        <v>23423.57</v>
      </c>
      <c r="Q17" s="87">
        <f t="shared" si="0"/>
        <v>340978.80000000005</v>
      </c>
    </row>
    <row r="18" spans="1:17">
      <c r="A18" s="91">
        <v>14</v>
      </c>
      <c r="B18" s="51" t="s">
        <v>32</v>
      </c>
      <c r="C18" s="54">
        <v>62.120000000000005</v>
      </c>
      <c r="D18" s="54">
        <v>467.63</v>
      </c>
      <c r="E18" s="54">
        <v>428.86</v>
      </c>
      <c r="F18" s="54">
        <v>402.7</v>
      </c>
      <c r="G18" s="54">
        <v>414.98</v>
      </c>
      <c r="H18" s="54">
        <v>404.01</v>
      </c>
      <c r="I18" s="54">
        <v>370.31000000000006</v>
      </c>
      <c r="J18" s="54">
        <v>348.03</v>
      </c>
      <c r="K18" s="54">
        <v>351.25999999999993</v>
      </c>
      <c r="L18" s="54">
        <v>348.33000000000004</v>
      </c>
      <c r="M18" s="54">
        <v>476.16999999999996</v>
      </c>
      <c r="N18" s="54">
        <v>474.72999999999996</v>
      </c>
      <c r="O18" s="54">
        <v>272.48</v>
      </c>
      <c r="P18" s="54">
        <v>277.39000000000004</v>
      </c>
      <c r="Q18" s="87">
        <f t="shared" si="0"/>
        <v>5099.0000000000009</v>
      </c>
    </row>
    <row r="19" spans="1:17">
      <c r="A19" s="91">
        <v>15</v>
      </c>
      <c r="B19" s="51" t="s">
        <v>33</v>
      </c>
      <c r="C19" s="54">
        <v>73.25</v>
      </c>
      <c r="D19" s="54">
        <v>193.92</v>
      </c>
      <c r="E19" s="54">
        <v>200.28000000000003</v>
      </c>
      <c r="F19" s="54">
        <v>158.84</v>
      </c>
      <c r="G19" s="54">
        <v>152.18</v>
      </c>
      <c r="H19" s="54">
        <v>196.42000000000002</v>
      </c>
      <c r="I19" s="54">
        <v>169.31</v>
      </c>
      <c r="J19" s="54">
        <v>143.44999999999999</v>
      </c>
      <c r="K19" s="54">
        <v>154.26</v>
      </c>
      <c r="L19" s="54">
        <v>135.91</v>
      </c>
      <c r="M19" s="54">
        <v>120.91</v>
      </c>
      <c r="N19" s="54">
        <v>196.04000000000002</v>
      </c>
      <c r="O19" s="54">
        <v>108.80000000000001</v>
      </c>
      <c r="P19" s="54">
        <v>140.54000000000002</v>
      </c>
      <c r="Q19" s="87">
        <f t="shared" si="0"/>
        <v>2144.11</v>
      </c>
    </row>
    <row r="20" spans="1:17">
      <c r="A20" s="91">
        <v>16</v>
      </c>
      <c r="B20" s="51" t="s">
        <v>34</v>
      </c>
      <c r="C20" s="54">
        <v>897.63</v>
      </c>
      <c r="D20" s="54">
        <v>10543.6</v>
      </c>
      <c r="E20" s="54">
        <v>10420.6</v>
      </c>
      <c r="F20" s="54">
        <v>10043.51</v>
      </c>
      <c r="G20" s="54">
        <v>10376.09</v>
      </c>
      <c r="H20" s="54">
        <v>9670.01</v>
      </c>
      <c r="I20" s="54">
        <v>9667.380000000001</v>
      </c>
      <c r="J20" s="54">
        <v>9645.3000000000011</v>
      </c>
      <c r="K20" s="54">
        <v>9193.75</v>
      </c>
      <c r="L20" s="54">
        <v>8869.48</v>
      </c>
      <c r="M20" s="54">
        <v>9984.3000000000011</v>
      </c>
      <c r="N20" s="54">
        <v>8654.7799999999988</v>
      </c>
      <c r="O20" s="54">
        <v>8201.82</v>
      </c>
      <c r="P20" s="54">
        <v>6686.36</v>
      </c>
      <c r="Q20" s="87">
        <f t="shared" si="0"/>
        <v>122854.61</v>
      </c>
    </row>
    <row r="21" spans="1:17">
      <c r="A21" s="91">
        <v>17</v>
      </c>
      <c r="B21" s="51" t="s">
        <v>35</v>
      </c>
      <c r="C21" s="54">
        <v>404.20000000000005</v>
      </c>
      <c r="D21" s="54">
        <v>3224.8700000000003</v>
      </c>
      <c r="E21" s="54">
        <v>3209.21</v>
      </c>
      <c r="F21" s="54">
        <v>3223.48</v>
      </c>
      <c r="G21" s="54">
        <v>3300.39</v>
      </c>
      <c r="H21" s="54">
        <v>3281.2599999999998</v>
      </c>
      <c r="I21" s="54">
        <v>3142.01</v>
      </c>
      <c r="J21" s="54">
        <v>3247.5399999999995</v>
      </c>
      <c r="K21" s="54">
        <v>2760.4500000000003</v>
      </c>
      <c r="L21" s="54">
        <v>2867.15</v>
      </c>
      <c r="M21" s="54">
        <v>3344.92</v>
      </c>
      <c r="N21" s="54">
        <v>2983.0099999999998</v>
      </c>
      <c r="O21" s="54">
        <v>2481.98</v>
      </c>
      <c r="P21" s="54">
        <v>2332.9900000000002</v>
      </c>
      <c r="Q21" s="87">
        <f t="shared" si="0"/>
        <v>39803.460000000006</v>
      </c>
    </row>
    <row r="22" spans="1:17">
      <c r="A22" s="91">
        <v>18</v>
      </c>
      <c r="B22" s="51" t="s">
        <v>36</v>
      </c>
      <c r="C22" s="54">
        <v>98.389999999999986</v>
      </c>
      <c r="D22" s="54">
        <v>1045.1100000000001</v>
      </c>
      <c r="E22" s="54">
        <v>884.97000000000014</v>
      </c>
      <c r="F22" s="54">
        <v>975.89</v>
      </c>
      <c r="G22" s="54">
        <v>994.59</v>
      </c>
      <c r="H22" s="54">
        <v>1104.5700000000002</v>
      </c>
      <c r="I22" s="54">
        <v>1042.97</v>
      </c>
      <c r="J22" s="54">
        <v>1038.67</v>
      </c>
      <c r="K22" s="54">
        <v>1295.9000000000001</v>
      </c>
      <c r="L22" s="54">
        <v>1282.5899999999999</v>
      </c>
      <c r="M22" s="54">
        <v>1311.3899999999999</v>
      </c>
      <c r="N22" s="54">
        <v>960.11</v>
      </c>
      <c r="O22" s="54">
        <v>894.11</v>
      </c>
      <c r="P22" s="54">
        <v>828.75</v>
      </c>
      <c r="Q22" s="87">
        <f t="shared" si="0"/>
        <v>13758.010000000002</v>
      </c>
    </row>
    <row r="23" spans="1:17">
      <c r="A23" s="91">
        <v>19</v>
      </c>
      <c r="B23" s="51" t="s">
        <v>37</v>
      </c>
      <c r="C23" s="54">
        <v>25.580000000000002</v>
      </c>
      <c r="D23" s="54">
        <v>126.94999999999999</v>
      </c>
      <c r="E23" s="54">
        <v>105.93</v>
      </c>
      <c r="F23" s="54">
        <v>107.39999999999999</v>
      </c>
      <c r="G23" s="54">
        <v>99.11</v>
      </c>
      <c r="H23" s="54">
        <v>92.17</v>
      </c>
      <c r="I23" s="54">
        <v>103.45</v>
      </c>
      <c r="J23" s="54">
        <v>100.55</v>
      </c>
      <c r="K23" s="54">
        <v>103.47</v>
      </c>
      <c r="L23" s="54">
        <v>91.589999999999989</v>
      </c>
      <c r="M23" s="54">
        <v>84.350000000000009</v>
      </c>
      <c r="N23" s="54">
        <v>66.98</v>
      </c>
      <c r="O23" s="54">
        <v>68.97</v>
      </c>
      <c r="P23" s="54">
        <v>72.95</v>
      </c>
      <c r="Q23" s="87">
        <f t="shared" si="0"/>
        <v>1249.45</v>
      </c>
    </row>
    <row r="24" spans="1:17">
      <c r="A24" s="91">
        <v>20</v>
      </c>
      <c r="B24" s="51" t="s">
        <v>38</v>
      </c>
      <c r="C24" s="54">
        <v>86.03</v>
      </c>
      <c r="D24" s="54">
        <v>576.08999999999992</v>
      </c>
      <c r="E24" s="54">
        <v>587.29</v>
      </c>
      <c r="F24" s="54">
        <v>583.30999999999995</v>
      </c>
      <c r="G24" s="54">
        <v>663.21999999999991</v>
      </c>
      <c r="H24" s="54">
        <v>543.98</v>
      </c>
      <c r="I24" s="54">
        <v>484.76000000000005</v>
      </c>
      <c r="J24" s="54">
        <v>447.18</v>
      </c>
      <c r="K24" s="54">
        <v>421.80000000000007</v>
      </c>
      <c r="L24" s="54">
        <v>335.97</v>
      </c>
      <c r="M24" s="54">
        <v>308.89</v>
      </c>
      <c r="N24" s="54">
        <v>292.61</v>
      </c>
      <c r="O24" s="54">
        <v>268.43</v>
      </c>
      <c r="P24" s="54">
        <v>299.53000000000003</v>
      </c>
      <c r="Q24" s="87">
        <f t="shared" si="0"/>
        <v>5899.09</v>
      </c>
    </row>
    <row r="25" spans="1:17">
      <c r="A25" s="91">
        <v>21</v>
      </c>
      <c r="B25" s="51" t="s">
        <v>39</v>
      </c>
      <c r="C25" s="54">
        <v>44.9</v>
      </c>
      <c r="D25" s="54">
        <v>225.28</v>
      </c>
      <c r="E25" s="54">
        <v>183.32</v>
      </c>
      <c r="F25" s="54">
        <v>199.85999999999999</v>
      </c>
      <c r="G25" s="54">
        <v>208.95999999999998</v>
      </c>
      <c r="H25" s="54">
        <v>197.56</v>
      </c>
      <c r="I25" s="54">
        <v>213.82</v>
      </c>
      <c r="J25" s="54">
        <v>193.58</v>
      </c>
      <c r="K25" s="54">
        <v>219.07000000000002</v>
      </c>
      <c r="L25" s="54">
        <v>197.25</v>
      </c>
      <c r="M25" s="54">
        <v>244.11000000000004</v>
      </c>
      <c r="N25" s="54">
        <v>169.57</v>
      </c>
      <c r="O25" s="54">
        <v>179.67000000000002</v>
      </c>
      <c r="P25" s="54">
        <v>147.07</v>
      </c>
      <c r="Q25" s="87">
        <f t="shared" si="0"/>
        <v>2624.02</v>
      </c>
    </row>
    <row r="26" spans="1:17">
      <c r="A26" s="91">
        <v>22</v>
      </c>
      <c r="B26" s="51" t="s">
        <v>40</v>
      </c>
      <c r="C26" s="54">
        <v>23.02</v>
      </c>
      <c r="D26" s="54">
        <v>146.52000000000001</v>
      </c>
      <c r="E26" s="54">
        <v>164.35</v>
      </c>
      <c r="F26" s="54">
        <v>136.44</v>
      </c>
      <c r="G26" s="54">
        <v>149.73000000000002</v>
      </c>
      <c r="H26" s="54">
        <v>127.1</v>
      </c>
      <c r="I26" s="54">
        <v>135.76</v>
      </c>
      <c r="J26" s="54">
        <v>115.05000000000001</v>
      </c>
      <c r="K26" s="54">
        <v>121.30999999999999</v>
      </c>
      <c r="L26" s="54">
        <v>88.22</v>
      </c>
      <c r="M26" s="54">
        <v>91.33</v>
      </c>
      <c r="N26" s="54">
        <v>68.050000000000011</v>
      </c>
      <c r="O26" s="54">
        <v>67.22999999999999</v>
      </c>
      <c r="P26" s="54">
        <v>65.239999999999995</v>
      </c>
      <c r="Q26" s="87">
        <f t="shared" si="0"/>
        <v>1499.35</v>
      </c>
    </row>
    <row r="27" spans="1:17">
      <c r="A27" s="91">
        <v>23</v>
      </c>
      <c r="B27" s="51" t="s">
        <v>41</v>
      </c>
      <c r="C27" s="54">
        <v>10.059999999999999</v>
      </c>
      <c r="D27" s="54">
        <v>137.84</v>
      </c>
      <c r="E27" s="54">
        <v>149.32999999999998</v>
      </c>
      <c r="F27" s="54">
        <v>110.54</v>
      </c>
      <c r="G27" s="54">
        <v>134.13</v>
      </c>
      <c r="H27" s="54">
        <v>149.67000000000002</v>
      </c>
      <c r="I27" s="54">
        <v>155.15</v>
      </c>
      <c r="J27" s="54">
        <v>177.94</v>
      </c>
      <c r="K27" s="54">
        <v>170.39</v>
      </c>
      <c r="L27" s="54">
        <v>173.84</v>
      </c>
      <c r="M27" s="54">
        <v>140.84</v>
      </c>
      <c r="N27" s="54">
        <v>156.23000000000002</v>
      </c>
      <c r="O27" s="54">
        <v>151.72</v>
      </c>
      <c r="P27" s="54">
        <v>133.78</v>
      </c>
      <c r="Q27" s="87">
        <f t="shared" si="0"/>
        <v>1951.46</v>
      </c>
    </row>
    <row r="28" spans="1:17">
      <c r="A28" s="91">
        <v>24</v>
      </c>
      <c r="B28" s="51" t="s">
        <v>42</v>
      </c>
      <c r="C28" s="54">
        <v>28.259999999999998</v>
      </c>
      <c r="D28" s="54">
        <v>199.03</v>
      </c>
      <c r="E28" s="54">
        <v>139.99</v>
      </c>
      <c r="F28" s="54">
        <v>149.42000000000002</v>
      </c>
      <c r="G28" s="54">
        <v>169.45</v>
      </c>
      <c r="H28" s="54">
        <v>136.79999999999998</v>
      </c>
      <c r="I28" s="54">
        <v>118.01000000000002</v>
      </c>
      <c r="J28" s="54">
        <v>119.92</v>
      </c>
      <c r="K28" s="54">
        <v>135.91999999999999</v>
      </c>
      <c r="L28" s="54">
        <v>134.63999999999999</v>
      </c>
      <c r="M28" s="54">
        <v>120.30999999999999</v>
      </c>
      <c r="N28" s="54">
        <v>82.15</v>
      </c>
      <c r="O28" s="54">
        <v>92.719999999999985</v>
      </c>
      <c r="P28" s="54">
        <v>105.72</v>
      </c>
      <c r="Q28" s="87">
        <f t="shared" si="0"/>
        <v>1732.3400000000001</v>
      </c>
    </row>
    <row r="29" spans="1:17">
      <c r="A29" s="91">
        <v>25</v>
      </c>
      <c r="B29" s="51" t="s">
        <v>43</v>
      </c>
      <c r="C29" s="54">
        <v>23.62</v>
      </c>
      <c r="D29" s="54">
        <v>478.87</v>
      </c>
      <c r="E29" s="54">
        <v>465.72999999999996</v>
      </c>
      <c r="F29" s="54">
        <v>483.78000000000003</v>
      </c>
      <c r="G29" s="54">
        <v>432.17</v>
      </c>
      <c r="H29" s="54">
        <v>476.79999999999995</v>
      </c>
      <c r="I29" s="54">
        <v>413.74</v>
      </c>
      <c r="J29" s="54">
        <v>408.55</v>
      </c>
      <c r="K29" s="54">
        <v>278.96999999999997</v>
      </c>
      <c r="L29" s="54">
        <v>304.77</v>
      </c>
      <c r="M29" s="54">
        <v>349.87</v>
      </c>
      <c r="N29" s="54">
        <v>373.63</v>
      </c>
      <c r="O29" s="54">
        <v>243.64000000000001</v>
      </c>
      <c r="P29" s="54">
        <v>156.56</v>
      </c>
      <c r="Q29" s="87">
        <f t="shared" si="0"/>
        <v>4890.7000000000007</v>
      </c>
    </row>
    <row r="30" spans="1:17">
      <c r="A30" s="91">
        <v>26</v>
      </c>
      <c r="B30" s="51" t="s">
        <v>44</v>
      </c>
      <c r="C30" s="54">
        <v>33.980000000000004</v>
      </c>
      <c r="D30" s="54">
        <v>581.09</v>
      </c>
      <c r="E30" s="54">
        <v>561.49</v>
      </c>
      <c r="F30" s="54">
        <v>494.16999999999996</v>
      </c>
      <c r="G30" s="54">
        <v>551</v>
      </c>
      <c r="H30" s="54">
        <v>532.06999999999994</v>
      </c>
      <c r="I30" s="54">
        <v>505.36</v>
      </c>
      <c r="J30" s="54">
        <v>493.93000000000006</v>
      </c>
      <c r="K30" s="54">
        <v>652.62000000000012</v>
      </c>
      <c r="L30" s="54">
        <v>690.31</v>
      </c>
      <c r="M30" s="54">
        <v>637.22</v>
      </c>
      <c r="N30" s="54">
        <v>382</v>
      </c>
      <c r="O30" s="54">
        <v>334.54999999999995</v>
      </c>
      <c r="P30" s="54">
        <v>340.96000000000004</v>
      </c>
      <c r="Q30" s="87">
        <f t="shared" si="0"/>
        <v>6790.7500000000009</v>
      </c>
    </row>
    <row r="31" spans="1:17">
      <c r="A31" s="91">
        <v>27</v>
      </c>
      <c r="B31" s="51" t="s">
        <v>45</v>
      </c>
      <c r="C31" s="54">
        <v>197.79</v>
      </c>
      <c r="D31" s="54">
        <v>1700.79</v>
      </c>
      <c r="E31" s="54">
        <v>1470</v>
      </c>
      <c r="F31" s="54">
        <v>1625.5</v>
      </c>
      <c r="G31" s="54">
        <v>1774.29</v>
      </c>
      <c r="H31" s="54">
        <v>1797.44</v>
      </c>
      <c r="I31" s="54">
        <v>1804.5600000000002</v>
      </c>
      <c r="J31" s="54">
        <v>1784.7699999999998</v>
      </c>
      <c r="K31" s="54">
        <v>1829.52</v>
      </c>
      <c r="L31" s="54">
        <v>1754.35</v>
      </c>
      <c r="M31" s="54">
        <v>2197.0299999999997</v>
      </c>
      <c r="N31" s="54">
        <v>1815.6999999999998</v>
      </c>
      <c r="O31" s="54">
        <v>1610.86</v>
      </c>
      <c r="P31" s="54">
        <v>1703.55</v>
      </c>
      <c r="Q31" s="87">
        <f t="shared" si="0"/>
        <v>23066.15</v>
      </c>
    </row>
    <row r="32" spans="1:17">
      <c r="A32" s="91">
        <v>28</v>
      </c>
      <c r="B32" s="51" t="s">
        <v>46</v>
      </c>
      <c r="C32" s="54">
        <v>72.679999999999993</v>
      </c>
      <c r="D32" s="54">
        <v>988.63</v>
      </c>
      <c r="E32" s="54">
        <v>1200.28</v>
      </c>
      <c r="F32" s="54">
        <v>944.83</v>
      </c>
      <c r="G32" s="54">
        <v>935.34</v>
      </c>
      <c r="H32" s="54">
        <v>938.27999999999986</v>
      </c>
      <c r="I32" s="54">
        <v>878.44</v>
      </c>
      <c r="J32" s="54">
        <v>944.25</v>
      </c>
      <c r="K32" s="54">
        <v>772.5</v>
      </c>
      <c r="L32" s="54">
        <v>734.33</v>
      </c>
      <c r="M32" s="54">
        <v>1037.1399999999999</v>
      </c>
      <c r="N32" s="54">
        <v>827.16000000000008</v>
      </c>
      <c r="O32" s="54">
        <v>672.56000000000006</v>
      </c>
      <c r="P32" s="54">
        <v>685.53999999999985</v>
      </c>
      <c r="Q32" s="87">
        <f t="shared" si="0"/>
        <v>11631.959999999997</v>
      </c>
    </row>
    <row r="33" spans="1:17">
      <c r="A33" s="91">
        <v>29</v>
      </c>
      <c r="B33" s="51" t="s">
        <v>47</v>
      </c>
      <c r="C33" s="54">
        <v>1444.99</v>
      </c>
      <c r="D33" s="54">
        <v>15067.59</v>
      </c>
      <c r="E33" s="54">
        <v>15767.32</v>
      </c>
      <c r="F33" s="54">
        <v>14577.71</v>
      </c>
      <c r="G33" s="54">
        <v>15306.41</v>
      </c>
      <c r="H33" s="54">
        <v>15038.2</v>
      </c>
      <c r="I33" s="54">
        <v>15171.279999999999</v>
      </c>
      <c r="J33" s="54">
        <v>15305.68</v>
      </c>
      <c r="K33" s="54">
        <v>15135.630000000001</v>
      </c>
      <c r="L33" s="54">
        <v>15321.31</v>
      </c>
      <c r="M33" s="54">
        <v>15620.910000000002</v>
      </c>
      <c r="N33" s="54">
        <v>13876.53</v>
      </c>
      <c r="O33" s="54">
        <v>13292.990000000002</v>
      </c>
      <c r="P33" s="54">
        <v>11418.94</v>
      </c>
      <c r="Q33" s="87">
        <f t="shared" si="0"/>
        <v>192345.49</v>
      </c>
    </row>
    <row r="34" spans="1:17">
      <c r="A34" s="91">
        <v>30</v>
      </c>
      <c r="B34" s="51" t="s">
        <v>48</v>
      </c>
      <c r="C34" s="54">
        <v>11.899999999999999</v>
      </c>
      <c r="D34" s="54">
        <v>308.61</v>
      </c>
      <c r="E34" s="54">
        <v>275.78000000000003</v>
      </c>
      <c r="F34" s="54">
        <v>249.2</v>
      </c>
      <c r="G34" s="54">
        <v>286.32</v>
      </c>
      <c r="H34" s="54">
        <v>247.64999999999998</v>
      </c>
      <c r="I34" s="54">
        <v>237.65</v>
      </c>
      <c r="J34" s="54">
        <v>239.49</v>
      </c>
      <c r="K34" s="54">
        <v>232.77</v>
      </c>
      <c r="L34" s="54">
        <v>286.70999999999998</v>
      </c>
      <c r="M34" s="54">
        <v>368.65</v>
      </c>
      <c r="N34" s="54">
        <v>284.21000000000004</v>
      </c>
      <c r="O34" s="54">
        <v>258.99</v>
      </c>
      <c r="P34" s="54">
        <v>228.33</v>
      </c>
      <c r="Q34" s="87">
        <f t="shared" si="0"/>
        <v>3516.26</v>
      </c>
    </row>
    <row r="35" spans="1:17">
      <c r="A35" s="91">
        <v>31</v>
      </c>
      <c r="B35" s="51" t="s">
        <v>49</v>
      </c>
      <c r="C35" s="54">
        <v>92.1</v>
      </c>
      <c r="D35" s="54">
        <v>1430.5600000000002</v>
      </c>
      <c r="E35" s="54">
        <v>1392.35</v>
      </c>
      <c r="F35" s="54">
        <v>1369.04</v>
      </c>
      <c r="G35" s="54">
        <v>1372.1499999999999</v>
      </c>
      <c r="H35" s="54">
        <v>1324.4299999999998</v>
      </c>
      <c r="I35" s="54">
        <v>1335.06</v>
      </c>
      <c r="J35" s="54">
        <v>1368.26</v>
      </c>
      <c r="K35" s="54">
        <v>1411.12</v>
      </c>
      <c r="L35" s="54">
        <v>1327.49</v>
      </c>
      <c r="M35" s="54">
        <v>1759.54</v>
      </c>
      <c r="N35" s="54">
        <v>1641.77</v>
      </c>
      <c r="O35" s="54">
        <v>1476.5600000000002</v>
      </c>
      <c r="P35" s="54">
        <v>1320.05</v>
      </c>
      <c r="Q35" s="87">
        <f t="shared" si="0"/>
        <v>18620.48</v>
      </c>
    </row>
    <row r="36" spans="1:17">
      <c r="A36" s="91">
        <v>32</v>
      </c>
      <c r="B36" s="51" t="s">
        <v>50</v>
      </c>
      <c r="C36" s="54">
        <v>43.93</v>
      </c>
      <c r="D36" s="54">
        <v>677.07</v>
      </c>
      <c r="E36" s="54">
        <v>569.12</v>
      </c>
      <c r="F36" s="54">
        <v>574.58000000000004</v>
      </c>
      <c r="G36" s="54">
        <v>529.72</v>
      </c>
      <c r="H36" s="54">
        <v>546.1</v>
      </c>
      <c r="I36" s="54">
        <v>526.70000000000005</v>
      </c>
      <c r="J36" s="54">
        <v>545.4899999999999</v>
      </c>
      <c r="K36" s="54">
        <v>470.54999999999995</v>
      </c>
      <c r="L36" s="54">
        <v>468.21</v>
      </c>
      <c r="M36" s="54">
        <v>517.41</v>
      </c>
      <c r="N36" s="54">
        <v>649.91000000000008</v>
      </c>
      <c r="O36" s="54">
        <v>525.7600000000001</v>
      </c>
      <c r="P36" s="54">
        <v>518.55999999999995</v>
      </c>
      <c r="Q36" s="87">
        <f t="shared" si="0"/>
        <v>7163.1100000000006</v>
      </c>
    </row>
    <row r="37" spans="1:17">
      <c r="A37" s="91">
        <v>33</v>
      </c>
      <c r="B37" s="51" t="s">
        <v>51</v>
      </c>
      <c r="C37" s="54">
        <v>67.12</v>
      </c>
      <c r="D37" s="54">
        <v>113.85</v>
      </c>
      <c r="E37" s="54">
        <v>91.219999999999985</v>
      </c>
      <c r="F37" s="54">
        <v>70.639999999999986</v>
      </c>
      <c r="G37" s="54">
        <v>108.58</v>
      </c>
      <c r="H37" s="54">
        <v>71.3</v>
      </c>
      <c r="I37" s="54">
        <v>110.2</v>
      </c>
      <c r="J37" s="54">
        <v>88.840000000000018</v>
      </c>
      <c r="K37" s="54">
        <v>75.460000000000008</v>
      </c>
      <c r="L37" s="54">
        <v>69</v>
      </c>
      <c r="M37" s="54">
        <v>114.73</v>
      </c>
      <c r="N37" s="54">
        <v>70.77</v>
      </c>
      <c r="O37" s="54">
        <v>56.72</v>
      </c>
      <c r="P37" s="54">
        <v>53.24</v>
      </c>
      <c r="Q37" s="87">
        <f t="shared" si="0"/>
        <v>1161.67</v>
      </c>
    </row>
    <row r="38" spans="1:17">
      <c r="A38" s="91">
        <v>34</v>
      </c>
      <c r="B38" s="51" t="s">
        <v>52</v>
      </c>
      <c r="C38" s="54">
        <v>16.61</v>
      </c>
      <c r="D38" s="54">
        <v>123.51</v>
      </c>
      <c r="E38" s="54">
        <v>92.52</v>
      </c>
      <c r="F38" s="54">
        <v>103.33</v>
      </c>
      <c r="G38" s="54">
        <v>113.06</v>
      </c>
      <c r="H38" s="54">
        <v>96.94</v>
      </c>
      <c r="I38" s="54">
        <v>96.48</v>
      </c>
      <c r="J38" s="54">
        <v>61.19</v>
      </c>
      <c r="K38" s="54">
        <v>103.69</v>
      </c>
      <c r="L38" s="54">
        <v>102.71999999999998</v>
      </c>
      <c r="M38" s="54">
        <v>89.52</v>
      </c>
      <c r="N38" s="54">
        <v>71.149999999999991</v>
      </c>
      <c r="O38" s="54">
        <v>72.94</v>
      </c>
      <c r="P38" s="54">
        <v>70.28</v>
      </c>
      <c r="Q38" s="87">
        <f t="shared" si="0"/>
        <v>1213.9400000000003</v>
      </c>
    </row>
    <row r="39" spans="1:17">
      <c r="A39" s="91">
        <v>35</v>
      </c>
      <c r="B39" s="51" t="s">
        <v>53</v>
      </c>
      <c r="C39" s="54">
        <v>260.39999999999998</v>
      </c>
      <c r="D39" s="54">
        <v>3182.5899999999997</v>
      </c>
      <c r="E39" s="54">
        <v>3072.4799999999996</v>
      </c>
      <c r="F39" s="54">
        <v>3145.65</v>
      </c>
      <c r="G39" s="54">
        <v>3432.77</v>
      </c>
      <c r="H39" s="54">
        <v>3291.46</v>
      </c>
      <c r="I39" s="54">
        <v>3152.51</v>
      </c>
      <c r="J39" s="54">
        <v>3153.11</v>
      </c>
      <c r="K39" s="54">
        <v>3141.0299999999997</v>
      </c>
      <c r="L39" s="54">
        <v>3087.71</v>
      </c>
      <c r="M39" s="54">
        <v>3201.22</v>
      </c>
      <c r="N39" s="54">
        <v>3033.89</v>
      </c>
      <c r="O39" s="54">
        <v>2775.98</v>
      </c>
      <c r="P39" s="54">
        <v>2503.86</v>
      </c>
      <c r="Q39" s="87">
        <f t="shared" si="0"/>
        <v>40434.660000000003</v>
      </c>
    </row>
    <row r="40" spans="1:17">
      <c r="A40" s="91">
        <v>36</v>
      </c>
      <c r="B40" s="51" t="s">
        <v>54</v>
      </c>
      <c r="C40" s="54">
        <v>805.65000000000009</v>
      </c>
      <c r="D40" s="54">
        <v>6994.68</v>
      </c>
      <c r="E40" s="54">
        <v>6158.3200000000006</v>
      </c>
      <c r="F40" s="54">
        <v>6330.11</v>
      </c>
      <c r="G40" s="54">
        <v>6671.31</v>
      </c>
      <c r="H40" s="54">
        <v>6325.76</v>
      </c>
      <c r="I40" s="54">
        <v>6339.05</v>
      </c>
      <c r="J40" s="54">
        <v>6228.4</v>
      </c>
      <c r="K40" s="54">
        <v>5924.1399999999994</v>
      </c>
      <c r="L40" s="54">
        <v>6087.8099999999995</v>
      </c>
      <c r="M40" s="54">
        <v>5968.63</v>
      </c>
      <c r="N40" s="54">
        <v>5553.77</v>
      </c>
      <c r="O40" s="54">
        <v>5197.57</v>
      </c>
      <c r="P40" s="54">
        <v>5604.4400000000005</v>
      </c>
      <c r="Q40" s="87">
        <f t="shared" si="0"/>
        <v>80189.640000000014</v>
      </c>
    </row>
    <row r="41" spans="1:17">
      <c r="A41" s="91">
        <v>37</v>
      </c>
      <c r="B41" s="51" t="s">
        <v>55</v>
      </c>
      <c r="C41" s="54">
        <v>802.49</v>
      </c>
      <c r="D41" s="54">
        <v>2554.2900000000004</v>
      </c>
      <c r="E41" s="54">
        <v>2607.2100000000005</v>
      </c>
      <c r="F41" s="54">
        <v>2438.9699999999998</v>
      </c>
      <c r="G41" s="54">
        <v>2554.2399999999998</v>
      </c>
      <c r="H41" s="54">
        <v>2703.32</v>
      </c>
      <c r="I41" s="54">
        <v>2467.4</v>
      </c>
      <c r="J41" s="54">
        <v>2563.85</v>
      </c>
      <c r="K41" s="54">
        <v>2400.5</v>
      </c>
      <c r="L41" s="54">
        <v>2340.09</v>
      </c>
      <c r="M41" s="54">
        <v>2701.7799999999997</v>
      </c>
      <c r="N41" s="54">
        <v>2465.4299999999998</v>
      </c>
      <c r="O41" s="54">
        <v>2474.75</v>
      </c>
      <c r="P41" s="54">
        <v>1935.7099999999998</v>
      </c>
      <c r="Q41" s="87">
        <f t="shared" si="0"/>
        <v>33010.03</v>
      </c>
    </row>
    <row r="42" spans="1:17">
      <c r="A42" s="91">
        <v>38</v>
      </c>
      <c r="B42" s="51" t="s">
        <v>56</v>
      </c>
      <c r="C42" s="54">
        <v>43.19</v>
      </c>
      <c r="D42" s="54">
        <v>513.35</v>
      </c>
      <c r="E42" s="54">
        <v>458.22999999999996</v>
      </c>
      <c r="F42" s="54">
        <v>428.39000000000004</v>
      </c>
      <c r="G42" s="54">
        <v>455.27</v>
      </c>
      <c r="H42" s="54">
        <v>449.7</v>
      </c>
      <c r="I42" s="54">
        <v>459.11</v>
      </c>
      <c r="J42" s="54">
        <v>473.44</v>
      </c>
      <c r="K42" s="54">
        <v>482.12</v>
      </c>
      <c r="L42" s="54">
        <v>462.56999999999994</v>
      </c>
      <c r="M42" s="54">
        <v>582.09</v>
      </c>
      <c r="N42" s="54">
        <v>413.02000000000004</v>
      </c>
      <c r="O42" s="54">
        <v>406.23999999999995</v>
      </c>
      <c r="P42" s="54">
        <v>300.38000000000005</v>
      </c>
      <c r="Q42" s="87">
        <f t="shared" si="0"/>
        <v>5927.1</v>
      </c>
    </row>
    <row r="43" spans="1:17">
      <c r="A43" s="91">
        <v>39</v>
      </c>
      <c r="B43" s="51" t="s">
        <v>57</v>
      </c>
      <c r="C43" s="54">
        <v>11.76</v>
      </c>
      <c r="D43" s="54">
        <v>147</v>
      </c>
      <c r="E43" s="54">
        <v>125.67</v>
      </c>
      <c r="F43" s="54">
        <v>112.62</v>
      </c>
      <c r="G43" s="54">
        <v>121.55</v>
      </c>
      <c r="H43" s="54">
        <v>96.45</v>
      </c>
      <c r="I43" s="54">
        <v>99.32</v>
      </c>
      <c r="J43" s="54">
        <v>112.71000000000001</v>
      </c>
      <c r="K43" s="54">
        <v>108</v>
      </c>
      <c r="L43" s="54">
        <v>108.37</v>
      </c>
      <c r="M43" s="54">
        <v>151.37</v>
      </c>
      <c r="N43" s="54">
        <v>112.12</v>
      </c>
      <c r="O43" s="54">
        <v>83.82</v>
      </c>
      <c r="P43" s="54">
        <v>87</v>
      </c>
      <c r="Q43" s="87">
        <f t="shared" si="0"/>
        <v>1477.76</v>
      </c>
    </row>
    <row r="44" spans="1:17">
      <c r="A44" s="91">
        <v>40</v>
      </c>
      <c r="B44" s="51" t="s">
        <v>58</v>
      </c>
      <c r="C44" s="54">
        <v>101.72</v>
      </c>
      <c r="D44" s="54">
        <v>225.15</v>
      </c>
      <c r="E44" s="54">
        <v>198.54</v>
      </c>
      <c r="F44" s="54">
        <v>162</v>
      </c>
      <c r="G44" s="54">
        <v>182.73999999999998</v>
      </c>
      <c r="H44" s="54">
        <v>200.39</v>
      </c>
      <c r="I44" s="54">
        <v>173.26999999999998</v>
      </c>
      <c r="J44" s="54">
        <v>192.25</v>
      </c>
      <c r="K44" s="54">
        <v>196.12</v>
      </c>
      <c r="L44" s="54">
        <v>210.82</v>
      </c>
      <c r="M44" s="54">
        <v>231.36</v>
      </c>
      <c r="N44" s="54">
        <v>222.20000000000002</v>
      </c>
      <c r="O44" s="54">
        <v>179.89999999999998</v>
      </c>
      <c r="P44" s="54">
        <v>191.43</v>
      </c>
      <c r="Q44" s="87">
        <f t="shared" si="0"/>
        <v>2667.8899999999994</v>
      </c>
    </row>
    <row r="45" spans="1:17">
      <c r="A45" s="91">
        <v>41</v>
      </c>
      <c r="B45" s="51" t="s">
        <v>59</v>
      </c>
      <c r="C45" s="54">
        <v>438.52</v>
      </c>
      <c r="D45" s="54">
        <v>3656.02</v>
      </c>
      <c r="E45" s="54">
        <v>3378.4900000000002</v>
      </c>
      <c r="F45" s="54">
        <v>3429.96</v>
      </c>
      <c r="G45" s="54">
        <v>3604.53</v>
      </c>
      <c r="H45" s="54">
        <v>3549.41</v>
      </c>
      <c r="I45" s="54">
        <v>3437.0199999999995</v>
      </c>
      <c r="J45" s="54">
        <v>3351.01</v>
      </c>
      <c r="K45" s="54">
        <v>3059.01</v>
      </c>
      <c r="L45" s="54">
        <v>3041.35</v>
      </c>
      <c r="M45" s="54">
        <v>3570.4900000000002</v>
      </c>
      <c r="N45" s="54">
        <v>2928.96</v>
      </c>
      <c r="O45" s="54">
        <v>2621.2400000000002</v>
      </c>
      <c r="P45" s="54">
        <v>2440.2200000000003</v>
      </c>
      <c r="Q45" s="87">
        <f t="shared" si="0"/>
        <v>42506.229999999996</v>
      </c>
    </row>
    <row r="46" spans="1:17">
      <c r="A46" s="91">
        <v>42</v>
      </c>
      <c r="B46" s="51" t="s">
        <v>60</v>
      </c>
      <c r="C46" s="54">
        <v>177.44000000000003</v>
      </c>
      <c r="D46" s="54">
        <v>3322.2000000000003</v>
      </c>
      <c r="E46" s="54">
        <v>3131.58</v>
      </c>
      <c r="F46" s="54">
        <v>3033.25</v>
      </c>
      <c r="G46" s="54">
        <v>3284.42</v>
      </c>
      <c r="H46" s="54">
        <v>3342.5</v>
      </c>
      <c r="I46" s="54">
        <v>3226.7400000000002</v>
      </c>
      <c r="J46" s="54">
        <v>3321.91</v>
      </c>
      <c r="K46" s="54">
        <v>3185.1</v>
      </c>
      <c r="L46" s="54">
        <v>3233.97</v>
      </c>
      <c r="M46" s="54">
        <v>3413.27</v>
      </c>
      <c r="N46" s="54">
        <v>3161.18</v>
      </c>
      <c r="O46" s="54">
        <v>2930.12</v>
      </c>
      <c r="P46" s="54">
        <v>2890.0400000000004</v>
      </c>
      <c r="Q46" s="87">
        <f t="shared" si="0"/>
        <v>41653.72</v>
      </c>
    </row>
    <row r="47" spans="1:17">
      <c r="A47" s="91">
        <v>43</v>
      </c>
      <c r="B47" s="51" t="s">
        <v>61</v>
      </c>
      <c r="C47" s="54">
        <v>101.65</v>
      </c>
      <c r="D47" s="54">
        <v>1321.21</v>
      </c>
      <c r="E47" s="54">
        <v>1329.9900000000002</v>
      </c>
      <c r="F47" s="54">
        <v>1221.4099999999999</v>
      </c>
      <c r="G47" s="54">
        <v>1333.9299999999998</v>
      </c>
      <c r="H47" s="54">
        <v>1248.5800000000002</v>
      </c>
      <c r="I47" s="54">
        <v>1333.3700000000001</v>
      </c>
      <c r="J47" s="54">
        <v>1315.3799999999999</v>
      </c>
      <c r="K47" s="54">
        <v>1455.4599999999998</v>
      </c>
      <c r="L47" s="54">
        <v>1583.2900000000002</v>
      </c>
      <c r="M47" s="54">
        <v>1732.3999999999999</v>
      </c>
      <c r="N47" s="54">
        <v>1315.58</v>
      </c>
      <c r="O47" s="54">
        <v>1255.31</v>
      </c>
      <c r="P47" s="54">
        <v>1222.5</v>
      </c>
      <c r="Q47" s="87">
        <f t="shared" si="0"/>
        <v>17770.060000000001</v>
      </c>
    </row>
    <row r="48" spans="1:17">
      <c r="A48" s="91">
        <v>44</v>
      </c>
      <c r="B48" s="51" t="s">
        <v>62</v>
      </c>
      <c r="C48" s="54">
        <v>45.86</v>
      </c>
      <c r="D48" s="54">
        <v>574.21999999999991</v>
      </c>
      <c r="E48" s="54">
        <v>635.86999999999989</v>
      </c>
      <c r="F48" s="54">
        <v>597.17000000000007</v>
      </c>
      <c r="G48" s="54">
        <v>590.30000000000007</v>
      </c>
      <c r="H48" s="54">
        <v>579.55000000000007</v>
      </c>
      <c r="I48" s="54">
        <v>624.53</v>
      </c>
      <c r="J48" s="54">
        <v>604.73</v>
      </c>
      <c r="K48" s="54">
        <v>526.98</v>
      </c>
      <c r="L48" s="54">
        <v>514.99</v>
      </c>
      <c r="M48" s="54">
        <v>658.13</v>
      </c>
      <c r="N48" s="54">
        <v>803.12</v>
      </c>
      <c r="O48" s="54">
        <v>749.7600000000001</v>
      </c>
      <c r="P48" s="54">
        <v>615.9899999999999</v>
      </c>
      <c r="Q48" s="87">
        <f t="shared" si="0"/>
        <v>8121.1999999999989</v>
      </c>
    </row>
    <row r="49" spans="1:17">
      <c r="A49" s="91">
        <v>45</v>
      </c>
      <c r="B49" s="51" t="s">
        <v>63</v>
      </c>
      <c r="C49" s="54">
        <v>61.339999999999996</v>
      </c>
      <c r="D49" s="54">
        <v>856.88</v>
      </c>
      <c r="E49" s="54">
        <v>828.42</v>
      </c>
      <c r="F49" s="54">
        <v>762.55</v>
      </c>
      <c r="G49" s="54">
        <v>820.16000000000008</v>
      </c>
      <c r="H49" s="54">
        <v>841.76</v>
      </c>
      <c r="I49" s="54">
        <v>830.43000000000006</v>
      </c>
      <c r="J49" s="54">
        <v>869.19</v>
      </c>
      <c r="K49" s="54">
        <v>1000.14</v>
      </c>
      <c r="L49" s="54">
        <v>1069.2500000000002</v>
      </c>
      <c r="M49" s="54">
        <v>1060.8800000000001</v>
      </c>
      <c r="N49" s="54">
        <v>857.18999999999994</v>
      </c>
      <c r="O49" s="54">
        <v>808.37999999999988</v>
      </c>
      <c r="P49" s="54">
        <v>789.98</v>
      </c>
      <c r="Q49" s="87">
        <f t="shared" si="0"/>
        <v>11456.55</v>
      </c>
    </row>
    <row r="50" spans="1:17">
      <c r="A50" s="91">
        <v>46</v>
      </c>
      <c r="B50" s="51" t="s">
        <v>64</v>
      </c>
      <c r="C50" s="54">
        <v>146.57</v>
      </c>
      <c r="D50" s="54">
        <v>2443.12</v>
      </c>
      <c r="E50" s="54">
        <v>2301.4900000000002</v>
      </c>
      <c r="F50" s="54">
        <v>2133.4499999999998</v>
      </c>
      <c r="G50" s="54">
        <v>2215.7000000000003</v>
      </c>
      <c r="H50" s="54">
        <v>2044.89</v>
      </c>
      <c r="I50" s="54">
        <v>2040.67</v>
      </c>
      <c r="J50" s="54">
        <v>2134.04</v>
      </c>
      <c r="K50" s="54">
        <v>2090.2600000000002</v>
      </c>
      <c r="L50" s="54">
        <v>2252.42</v>
      </c>
      <c r="M50" s="54">
        <v>2595.85</v>
      </c>
      <c r="N50" s="54">
        <v>2138.81</v>
      </c>
      <c r="O50" s="54">
        <v>2013.8300000000002</v>
      </c>
      <c r="P50" s="54">
        <v>1996.86</v>
      </c>
      <c r="Q50" s="87">
        <f t="shared" si="0"/>
        <v>28547.960000000003</v>
      </c>
    </row>
    <row r="51" spans="1:17">
      <c r="A51" s="91">
        <v>47</v>
      </c>
      <c r="B51" s="51" t="s">
        <v>65</v>
      </c>
      <c r="C51" s="54">
        <v>62.019999999999996</v>
      </c>
      <c r="D51" s="54">
        <v>533.6</v>
      </c>
      <c r="E51" s="54">
        <v>538.07999999999993</v>
      </c>
      <c r="F51" s="54">
        <v>462.54999999999995</v>
      </c>
      <c r="G51" s="54">
        <v>558.07999999999993</v>
      </c>
      <c r="H51" s="54">
        <v>512.67999999999995</v>
      </c>
      <c r="I51" s="54">
        <v>496.80999999999995</v>
      </c>
      <c r="J51" s="54">
        <v>500.13</v>
      </c>
      <c r="K51" s="54">
        <v>527.08000000000004</v>
      </c>
      <c r="L51" s="54">
        <v>565.30999999999995</v>
      </c>
      <c r="M51" s="54">
        <v>614.51</v>
      </c>
      <c r="N51" s="54">
        <v>854.83</v>
      </c>
      <c r="O51" s="54">
        <v>489</v>
      </c>
      <c r="P51" s="54">
        <v>433.75999999999993</v>
      </c>
      <c r="Q51" s="87">
        <f t="shared" si="0"/>
        <v>7148.4400000000005</v>
      </c>
    </row>
    <row r="52" spans="1:17">
      <c r="A52" s="91">
        <v>48</v>
      </c>
      <c r="B52" s="51" t="s">
        <v>66</v>
      </c>
      <c r="C52" s="54">
        <v>1005.14</v>
      </c>
      <c r="D52" s="54">
        <v>13368.64</v>
      </c>
      <c r="E52" s="54">
        <v>13094.63</v>
      </c>
      <c r="F52" s="54">
        <v>13010.27</v>
      </c>
      <c r="G52" s="54">
        <v>13421.73</v>
      </c>
      <c r="H52" s="54">
        <v>13246.87</v>
      </c>
      <c r="I52" s="54">
        <v>12849.980000000001</v>
      </c>
      <c r="J52" s="54">
        <v>13159.65</v>
      </c>
      <c r="K52" s="54">
        <v>12981.25</v>
      </c>
      <c r="L52" s="54">
        <v>13201.689999999999</v>
      </c>
      <c r="M52" s="54">
        <v>13509.029999999999</v>
      </c>
      <c r="N52" s="54">
        <v>13356.309999999998</v>
      </c>
      <c r="O52" s="54">
        <v>12038.12</v>
      </c>
      <c r="P52" s="54">
        <v>11872.39</v>
      </c>
      <c r="Q52" s="87">
        <f t="shared" si="0"/>
        <v>170115.69999999995</v>
      </c>
    </row>
    <row r="53" spans="1:17">
      <c r="A53" s="91">
        <v>49</v>
      </c>
      <c r="B53" s="51" t="s">
        <v>67</v>
      </c>
      <c r="C53" s="54">
        <v>403.85999999999996</v>
      </c>
      <c r="D53" s="54">
        <v>3854.0200000000004</v>
      </c>
      <c r="E53" s="54">
        <v>3738.0200000000004</v>
      </c>
      <c r="F53" s="54">
        <v>3562.06</v>
      </c>
      <c r="G53" s="54">
        <v>3937.7400000000002</v>
      </c>
      <c r="H53" s="54">
        <v>3890.7</v>
      </c>
      <c r="I53" s="54">
        <v>3994.56</v>
      </c>
      <c r="J53" s="54">
        <v>4177.29</v>
      </c>
      <c r="K53" s="54">
        <v>3997.9</v>
      </c>
      <c r="L53" s="54">
        <v>4293.6000000000004</v>
      </c>
      <c r="M53" s="54">
        <v>4532.96</v>
      </c>
      <c r="N53" s="54">
        <v>4183.0199999999995</v>
      </c>
      <c r="O53" s="54">
        <v>3848.5500000000006</v>
      </c>
      <c r="P53" s="54">
        <v>3167.38</v>
      </c>
      <c r="Q53" s="87">
        <f t="shared" si="0"/>
        <v>51581.66</v>
      </c>
    </row>
    <row r="54" spans="1:17">
      <c r="A54" s="91">
        <v>50</v>
      </c>
      <c r="B54" s="51" t="s">
        <v>68</v>
      </c>
      <c r="C54" s="54">
        <v>1348.66</v>
      </c>
      <c r="D54" s="54">
        <v>12907.119999999999</v>
      </c>
      <c r="E54" s="54">
        <v>13031.75</v>
      </c>
      <c r="F54" s="54">
        <v>12875.45</v>
      </c>
      <c r="G54" s="54">
        <v>13764.849999999999</v>
      </c>
      <c r="H54" s="54">
        <v>13322.58</v>
      </c>
      <c r="I54" s="54">
        <v>12970.210000000003</v>
      </c>
      <c r="J54" s="54">
        <v>13548.89</v>
      </c>
      <c r="K54" s="54">
        <v>12962.050000000001</v>
      </c>
      <c r="L54" s="54">
        <v>13327.699999999999</v>
      </c>
      <c r="M54" s="54">
        <v>15071</v>
      </c>
      <c r="N54" s="54">
        <v>14523.930000000002</v>
      </c>
      <c r="O54" s="54">
        <v>12689.56</v>
      </c>
      <c r="P54" s="54">
        <v>11778.519999999999</v>
      </c>
      <c r="Q54" s="87">
        <f t="shared" si="0"/>
        <v>174122.27</v>
      </c>
    </row>
    <row r="55" spans="1:17">
      <c r="A55" s="91">
        <v>51</v>
      </c>
      <c r="B55" s="51" t="s">
        <v>69</v>
      </c>
      <c r="C55" s="54">
        <v>455.62</v>
      </c>
      <c r="D55" s="54">
        <v>5182.59</v>
      </c>
      <c r="E55" s="54">
        <v>5053.0700000000006</v>
      </c>
      <c r="F55" s="54">
        <v>5041.42</v>
      </c>
      <c r="G55" s="54">
        <v>5376.36</v>
      </c>
      <c r="H55" s="54">
        <v>5198.17</v>
      </c>
      <c r="I55" s="54">
        <v>5278.27</v>
      </c>
      <c r="J55" s="54">
        <v>5352.04</v>
      </c>
      <c r="K55" s="54">
        <v>5187.09</v>
      </c>
      <c r="L55" s="54">
        <v>5454.15</v>
      </c>
      <c r="M55" s="54">
        <v>6270.1900000000005</v>
      </c>
      <c r="N55" s="54">
        <v>5051.75</v>
      </c>
      <c r="O55" s="54">
        <v>4513.9400000000005</v>
      </c>
      <c r="P55" s="54">
        <v>3808.58</v>
      </c>
      <c r="Q55" s="87">
        <f t="shared" si="0"/>
        <v>67223.240000000005</v>
      </c>
    </row>
    <row r="56" spans="1:17">
      <c r="A56" s="91">
        <v>52</v>
      </c>
      <c r="B56" s="51" t="s">
        <v>70</v>
      </c>
      <c r="C56" s="54">
        <v>776.54000000000008</v>
      </c>
      <c r="D56" s="54">
        <v>7490.14</v>
      </c>
      <c r="E56" s="54">
        <v>7789.4400000000005</v>
      </c>
      <c r="F56" s="54">
        <v>7516</v>
      </c>
      <c r="G56" s="54">
        <v>7847.3200000000006</v>
      </c>
      <c r="H56" s="54">
        <v>7694.51</v>
      </c>
      <c r="I56" s="54">
        <v>7753.5099999999993</v>
      </c>
      <c r="J56" s="54">
        <v>7759.94</v>
      </c>
      <c r="K56" s="54">
        <v>7819.59</v>
      </c>
      <c r="L56" s="54">
        <v>7967.39</v>
      </c>
      <c r="M56" s="54">
        <v>8218.2900000000009</v>
      </c>
      <c r="N56" s="54">
        <v>8029.31</v>
      </c>
      <c r="O56" s="54">
        <v>8691.5500000000011</v>
      </c>
      <c r="P56" s="54">
        <v>7044.87</v>
      </c>
      <c r="Q56" s="87">
        <f t="shared" si="0"/>
        <v>102398.40000000001</v>
      </c>
    </row>
    <row r="57" spans="1:17">
      <c r="A57" s="91">
        <v>53</v>
      </c>
      <c r="B57" s="51" t="s">
        <v>71</v>
      </c>
      <c r="C57" s="54">
        <v>675.72</v>
      </c>
      <c r="D57" s="54">
        <v>7597.2999999999993</v>
      </c>
      <c r="E57" s="54">
        <v>7291.97</v>
      </c>
      <c r="F57" s="54">
        <v>7279.97</v>
      </c>
      <c r="G57" s="54">
        <v>7968.2000000000007</v>
      </c>
      <c r="H57" s="54">
        <v>7505.87</v>
      </c>
      <c r="I57" s="54">
        <v>7415.7999999999993</v>
      </c>
      <c r="J57" s="54">
        <v>7317.45</v>
      </c>
      <c r="K57" s="54">
        <v>7091.09</v>
      </c>
      <c r="L57" s="54">
        <v>6743.51</v>
      </c>
      <c r="M57" s="54">
        <v>7411.9</v>
      </c>
      <c r="N57" s="54">
        <v>6918.1500000000005</v>
      </c>
      <c r="O57" s="54">
        <v>6004.92</v>
      </c>
      <c r="P57" s="54">
        <v>6060.8099999999995</v>
      </c>
      <c r="Q57" s="87">
        <f t="shared" si="0"/>
        <v>93282.659999999974</v>
      </c>
    </row>
    <row r="58" spans="1:17">
      <c r="A58" s="91">
        <v>54</v>
      </c>
      <c r="B58" s="51" t="s">
        <v>72</v>
      </c>
      <c r="C58" s="54">
        <v>146.44</v>
      </c>
      <c r="D58" s="54">
        <v>1094.56</v>
      </c>
      <c r="E58" s="54">
        <v>975.2299999999999</v>
      </c>
      <c r="F58" s="54">
        <v>921.90000000000009</v>
      </c>
      <c r="G58" s="54">
        <v>859.1</v>
      </c>
      <c r="H58" s="54">
        <v>875.98</v>
      </c>
      <c r="I58" s="54">
        <v>854.66</v>
      </c>
      <c r="J58" s="54">
        <v>875.31999999999994</v>
      </c>
      <c r="K58" s="54">
        <v>888.27</v>
      </c>
      <c r="L58" s="54">
        <v>880.81999999999994</v>
      </c>
      <c r="M58" s="54">
        <v>906.6400000000001</v>
      </c>
      <c r="N58" s="54">
        <v>792.93</v>
      </c>
      <c r="O58" s="54">
        <v>617.80000000000007</v>
      </c>
      <c r="P58" s="54">
        <v>563.30999999999995</v>
      </c>
      <c r="Q58" s="87">
        <f t="shared" si="0"/>
        <v>11252.959999999997</v>
      </c>
    </row>
    <row r="59" spans="1:17">
      <c r="A59" s="91">
        <v>55</v>
      </c>
      <c r="B59" s="51" t="s">
        <v>73</v>
      </c>
      <c r="C59" s="54">
        <v>155.84</v>
      </c>
      <c r="D59" s="54">
        <v>2237.94</v>
      </c>
      <c r="E59" s="54">
        <v>2188.4900000000002</v>
      </c>
      <c r="F59" s="54">
        <v>2205.25</v>
      </c>
      <c r="G59" s="54">
        <v>2270.0699999999997</v>
      </c>
      <c r="H59" s="54">
        <v>2283.5899999999997</v>
      </c>
      <c r="I59" s="54">
        <v>2308.98</v>
      </c>
      <c r="J59" s="54">
        <v>2442.94</v>
      </c>
      <c r="K59" s="54">
        <v>2282.31</v>
      </c>
      <c r="L59" s="54">
        <v>2464.0800000000004</v>
      </c>
      <c r="M59" s="54">
        <v>2710.5499999999997</v>
      </c>
      <c r="N59" s="54">
        <v>2516.6600000000003</v>
      </c>
      <c r="O59" s="54">
        <v>2299.7400000000002</v>
      </c>
      <c r="P59" s="54">
        <v>2019.88</v>
      </c>
      <c r="Q59" s="87">
        <f t="shared" si="0"/>
        <v>30386.320000000003</v>
      </c>
    </row>
    <row r="60" spans="1:17">
      <c r="A60" s="91">
        <v>56</v>
      </c>
      <c r="B60" s="51" t="s">
        <v>74</v>
      </c>
      <c r="C60" s="54">
        <v>174.61</v>
      </c>
      <c r="D60" s="54">
        <v>3173.8800000000006</v>
      </c>
      <c r="E60" s="54">
        <v>2969.18</v>
      </c>
      <c r="F60" s="54">
        <v>2981.45</v>
      </c>
      <c r="G60" s="54">
        <v>3130.5600000000004</v>
      </c>
      <c r="H60" s="54">
        <v>3013.18</v>
      </c>
      <c r="I60" s="54">
        <v>2935.18</v>
      </c>
      <c r="J60" s="54">
        <v>3010.3300000000004</v>
      </c>
      <c r="K60" s="54">
        <v>3068.03</v>
      </c>
      <c r="L60" s="54">
        <v>2798.82</v>
      </c>
      <c r="M60" s="54">
        <v>3054.1000000000004</v>
      </c>
      <c r="N60" s="54">
        <v>2942.0600000000004</v>
      </c>
      <c r="O60" s="54">
        <v>2623.9900000000002</v>
      </c>
      <c r="P60" s="54">
        <v>2195.41</v>
      </c>
      <c r="Q60" s="87">
        <f t="shared" si="0"/>
        <v>38070.78</v>
      </c>
    </row>
    <row r="61" spans="1:17">
      <c r="A61" s="91">
        <v>57</v>
      </c>
      <c r="B61" s="51" t="s">
        <v>75</v>
      </c>
      <c r="C61" s="54">
        <v>253.48999999999998</v>
      </c>
      <c r="D61" s="54">
        <v>1838.52</v>
      </c>
      <c r="E61" s="54">
        <v>1786.34</v>
      </c>
      <c r="F61" s="54">
        <v>1715.9299999999998</v>
      </c>
      <c r="G61" s="54">
        <v>1811.6999999999998</v>
      </c>
      <c r="H61" s="54">
        <v>1814.1000000000001</v>
      </c>
      <c r="I61" s="54">
        <v>1930.33</v>
      </c>
      <c r="J61" s="54">
        <v>2008.0900000000001</v>
      </c>
      <c r="K61" s="54">
        <v>2054.5400000000004</v>
      </c>
      <c r="L61" s="54">
        <v>2049.5</v>
      </c>
      <c r="M61" s="54">
        <v>2056.5899999999997</v>
      </c>
      <c r="N61" s="54">
        <v>1973.8500000000001</v>
      </c>
      <c r="O61" s="54">
        <v>1925.9099999999999</v>
      </c>
      <c r="P61" s="54">
        <v>1864.4399999999998</v>
      </c>
      <c r="Q61" s="87">
        <f t="shared" si="0"/>
        <v>25083.329999999998</v>
      </c>
    </row>
    <row r="62" spans="1:17">
      <c r="A62" s="91">
        <v>58</v>
      </c>
      <c r="B62" s="51" t="s">
        <v>76</v>
      </c>
      <c r="C62" s="54">
        <v>371.75</v>
      </c>
      <c r="D62" s="54">
        <v>2993.2599999999998</v>
      </c>
      <c r="E62" s="54">
        <v>3093.45</v>
      </c>
      <c r="F62" s="54">
        <v>3156.4399999999996</v>
      </c>
      <c r="G62" s="54">
        <v>3100.1999999999994</v>
      </c>
      <c r="H62" s="54">
        <v>3146.67</v>
      </c>
      <c r="I62" s="54">
        <v>3138.72</v>
      </c>
      <c r="J62" s="54">
        <v>3229.7899999999995</v>
      </c>
      <c r="K62" s="54">
        <v>3295.9300000000003</v>
      </c>
      <c r="L62" s="54">
        <v>3206.87</v>
      </c>
      <c r="M62" s="54">
        <v>3697.72</v>
      </c>
      <c r="N62" s="54">
        <v>3307.08</v>
      </c>
      <c r="O62" s="54">
        <v>2923.94</v>
      </c>
      <c r="P62" s="54">
        <v>2742.81</v>
      </c>
      <c r="Q62" s="87">
        <f t="shared" si="0"/>
        <v>41404.629999999997</v>
      </c>
    </row>
    <row r="63" spans="1:17">
      <c r="A63" s="91">
        <v>59</v>
      </c>
      <c r="B63" s="51" t="s">
        <v>77</v>
      </c>
      <c r="C63" s="54">
        <v>309.25000000000006</v>
      </c>
      <c r="D63" s="54">
        <v>4553.1100000000006</v>
      </c>
      <c r="E63" s="54">
        <v>4518.13</v>
      </c>
      <c r="F63" s="54">
        <v>4515.2599999999993</v>
      </c>
      <c r="G63" s="54">
        <v>4536.63</v>
      </c>
      <c r="H63" s="54">
        <v>4802.55</v>
      </c>
      <c r="I63" s="54">
        <v>4729.2300000000005</v>
      </c>
      <c r="J63" s="54">
        <v>5091.7300000000005</v>
      </c>
      <c r="K63" s="54">
        <v>4994.83</v>
      </c>
      <c r="L63" s="54">
        <v>5183.3</v>
      </c>
      <c r="M63" s="54">
        <v>5711.8499999999995</v>
      </c>
      <c r="N63" s="54">
        <v>5390.25</v>
      </c>
      <c r="O63" s="54">
        <v>5059.79</v>
      </c>
      <c r="P63" s="54">
        <v>4429.21</v>
      </c>
      <c r="Q63" s="87">
        <f t="shared" si="0"/>
        <v>63825.120000000003</v>
      </c>
    </row>
    <row r="64" spans="1:17">
      <c r="A64" s="91">
        <v>60</v>
      </c>
      <c r="B64" s="51" t="s">
        <v>78</v>
      </c>
      <c r="C64" s="54">
        <v>23.42</v>
      </c>
      <c r="D64" s="54">
        <v>577.74</v>
      </c>
      <c r="E64" s="54">
        <v>530.61</v>
      </c>
      <c r="F64" s="54">
        <v>472.83000000000004</v>
      </c>
      <c r="G64" s="54">
        <v>597.4</v>
      </c>
      <c r="H64" s="54">
        <v>609.6</v>
      </c>
      <c r="I64" s="54">
        <v>664.75000000000011</v>
      </c>
      <c r="J64" s="54">
        <v>577.56999999999994</v>
      </c>
      <c r="K64" s="54">
        <v>552.77</v>
      </c>
      <c r="L64" s="54">
        <v>595.36</v>
      </c>
      <c r="M64" s="54">
        <v>596.92000000000007</v>
      </c>
      <c r="N64" s="54">
        <v>526.65</v>
      </c>
      <c r="O64" s="54">
        <v>472.29</v>
      </c>
      <c r="P64" s="54">
        <v>465.76</v>
      </c>
      <c r="Q64" s="87">
        <f t="shared" si="0"/>
        <v>7263.67</v>
      </c>
    </row>
    <row r="65" spans="1:17">
      <c r="A65" s="91">
        <v>61</v>
      </c>
      <c r="B65" s="51" t="s">
        <v>79</v>
      </c>
      <c r="C65" s="54">
        <v>67.919999999999987</v>
      </c>
      <c r="D65" s="54">
        <v>483.72</v>
      </c>
      <c r="E65" s="54">
        <v>798.04</v>
      </c>
      <c r="F65" s="54">
        <v>799.70999999999992</v>
      </c>
      <c r="G65" s="54">
        <v>506.88</v>
      </c>
      <c r="H65" s="54">
        <v>492.57</v>
      </c>
      <c r="I65" s="54">
        <v>481.04</v>
      </c>
      <c r="J65" s="54">
        <v>528.16999999999996</v>
      </c>
      <c r="K65" s="54">
        <v>403.74</v>
      </c>
      <c r="L65" s="54">
        <v>351</v>
      </c>
      <c r="M65" s="54">
        <v>421.02000000000004</v>
      </c>
      <c r="N65" s="54">
        <v>461.77000000000004</v>
      </c>
      <c r="O65" s="54">
        <v>374.14</v>
      </c>
      <c r="P65" s="54">
        <v>324.22999999999996</v>
      </c>
      <c r="Q65" s="87">
        <f t="shared" si="0"/>
        <v>6493.9500000000007</v>
      </c>
    </row>
    <row r="66" spans="1:17">
      <c r="A66" s="91">
        <v>62</v>
      </c>
      <c r="B66" s="51" t="s">
        <v>80</v>
      </c>
      <c r="C66" s="54">
        <v>64.91</v>
      </c>
      <c r="D66" s="54">
        <v>249.44</v>
      </c>
      <c r="E66" s="54">
        <v>228.63</v>
      </c>
      <c r="F66" s="54">
        <v>212.97</v>
      </c>
      <c r="G66" s="54">
        <v>237.94</v>
      </c>
      <c r="H66" s="54">
        <v>235.34</v>
      </c>
      <c r="I66" s="54">
        <v>235.38000000000002</v>
      </c>
      <c r="J66" s="54">
        <v>194.32</v>
      </c>
      <c r="K66" s="54">
        <v>246.48</v>
      </c>
      <c r="L66" s="54">
        <v>247.37</v>
      </c>
      <c r="M66" s="54">
        <v>283.05</v>
      </c>
      <c r="N66" s="54">
        <v>172.7</v>
      </c>
      <c r="O66" s="54">
        <v>162.29000000000002</v>
      </c>
      <c r="P66" s="54">
        <v>146.80000000000001</v>
      </c>
      <c r="Q66" s="87">
        <f t="shared" si="0"/>
        <v>2917.6200000000003</v>
      </c>
    </row>
    <row r="67" spans="1:17">
      <c r="A67" s="91">
        <v>63</v>
      </c>
      <c r="B67" s="51" t="s">
        <v>81</v>
      </c>
      <c r="C67" s="54">
        <v>10.879999999999999</v>
      </c>
      <c r="D67" s="54">
        <v>221.33999999999997</v>
      </c>
      <c r="E67" s="54">
        <v>182.51</v>
      </c>
      <c r="F67" s="54">
        <v>180.77</v>
      </c>
      <c r="G67" s="54">
        <v>171.92999999999998</v>
      </c>
      <c r="H67" s="54">
        <v>177.93</v>
      </c>
      <c r="I67" s="54">
        <v>188.29000000000002</v>
      </c>
      <c r="J67" s="54">
        <v>115.21</v>
      </c>
      <c r="K67" s="54">
        <v>191.65</v>
      </c>
      <c r="L67" s="54">
        <v>191.97</v>
      </c>
      <c r="M67" s="54">
        <v>151.30000000000001</v>
      </c>
      <c r="N67" s="54">
        <v>157.01</v>
      </c>
      <c r="O67" s="54">
        <v>178.04000000000002</v>
      </c>
      <c r="P67" s="54">
        <v>165.67000000000002</v>
      </c>
      <c r="Q67" s="87">
        <f t="shared" si="0"/>
        <v>2284.5</v>
      </c>
    </row>
    <row r="68" spans="1:17">
      <c r="A68" s="91">
        <v>64</v>
      </c>
      <c r="B68" s="51" t="s">
        <v>82</v>
      </c>
      <c r="C68" s="54">
        <v>430.41999999999996</v>
      </c>
      <c r="D68" s="54">
        <v>4621.0000000000009</v>
      </c>
      <c r="E68" s="54">
        <v>4645.4900000000007</v>
      </c>
      <c r="F68" s="54">
        <v>4578.3</v>
      </c>
      <c r="G68" s="54">
        <v>4643.2700000000004</v>
      </c>
      <c r="H68" s="54">
        <v>4906.33</v>
      </c>
      <c r="I68" s="54">
        <v>4589.74</v>
      </c>
      <c r="J68" s="54">
        <v>4859.78</v>
      </c>
      <c r="K68" s="54">
        <v>4771.7300000000005</v>
      </c>
      <c r="L68" s="54">
        <v>4807.369999999999</v>
      </c>
      <c r="M68" s="54">
        <v>5763.21</v>
      </c>
      <c r="N68" s="54">
        <v>4923.5</v>
      </c>
      <c r="O68" s="54">
        <v>4169.88</v>
      </c>
      <c r="P68" s="54">
        <v>3711.54</v>
      </c>
      <c r="Q68" s="87">
        <f t="shared" si="0"/>
        <v>61421.560000000005</v>
      </c>
    </row>
    <row r="69" spans="1:17">
      <c r="A69" s="91">
        <v>65</v>
      </c>
      <c r="B69" s="51" t="s">
        <v>83</v>
      </c>
      <c r="C69" s="54">
        <v>362.75000000000006</v>
      </c>
      <c r="D69" s="54">
        <v>408.76</v>
      </c>
      <c r="E69" s="54">
        <v>381.5</v>
      </c>
      <c r="F69" s="54">
        <v>318.34999999999997</v>
      </c>
      <c r="G69" s="54">
        <v>336.7</v>
      </c>
      <c r="H69" s="54">
        <v>376.46000000000004</v>
      </c>
      <c r="I69" s="54">
        <v>361.68</v>
      </c>
      <c r="J69" s="54">
        <v>365.34</v>
      </c>
      <c r="K69" s="54">
        <v>397.39</v>
      </c>
      <c r="L69" s="54">
        <v>372.69</v>
      </c>
      <c r="M69" s="54">
        <v>341.22</v>
      </c>
      <c r="N69" s="54">
        <v>315.11</v>
      </c>
      <c r="O69" s="54">
        <v>310.74</v>
      </c>
      <c r="P69" s="54">
        <v>238.07000000000002</v>
      </c>
      <c r="Q69" s="87">
        <f t="shared" si="0"/>
        <v>4886.7599999999993</v>
      </c>
    </row>
    <row r="70" spans="1:17">
      <c r="A70" s="91">
        <v>66</v>
      </c>
      <c r="B70" s="51" t="s">
        <v>84</v>
      </c>
      <c r="C70" s="54">
        <v>48.68</v>
      </c>
      <c r="D70" s="54">
        <v>648.04999999999995</v>
      </c>
      <c r="E70" s="54">
        <v>649.21</v>
      </c>
      <c r="F70" s="54">
        <v>536.91999999999996</v>
      </c>
      <c r="G70" s="54">
        <v>605.05999999999995</v>
      </c>
      <c r="H70" s="54">
        <v>609.1400000000001</v>
      </c>
      <c r="I70" s="54">
        <v>558.42999999999995</v>
      </c>
      <c r="J70" s="54">
        <v>547.38</v>
      </c>
      <c r="K70" s="54">
        <v>545.9</v>
      </c>
      <c r="L70" s="54">
        <v>543.93999999999994</v>
      </c>
      <c r="M70" s="54">
        <v>613.76</v>
      </c>
      <c r="N70" s="54">
        <v>483.62999999999994</v>
      </c>
      <c r="O70" s="54">
        <v>438.12</v>
      </c>
      <c r="P70" s="54">
        <v>426.06</v>
      </c>
      <c r="Q70" s="87">
        <f t="shared" ref="Q70:Q79" si="1">SUM(C70:P70)</f>
        <v>7254.28</v>
      </c>
    </row>
    <row r="71" spans="1:17">
      <c r="A71" s="91">
        <v>67</v>
      </c>
      <c r="B71" s="51" t="s">
        <v>85</v>
      </c>
      <c r="C71" s="54">
        <v>25.84</v>
      </c>
      <c r="D71" s="54">
        <v>289.85000000000002</v>
      </c>
      <c r="E71" s="54">
        <v>281.2</v>
      </c>
      <c r="F71" s="54">
        <v>259.63</v>
      </c>
      <c r="G71" s="54">
        <v>271.92</v>
      </c>
      <c r="H71" s="54">
        <v>273.43</v>
      </c>
      <c r="I71" s="54">
        <v>264.31</v>
      </c>
      <c r="J71" s="54">
        <v>286.48</v>
      </c>
      <c r="K71" s="54">
        <v>273.14999999999998</v>
      </c>
      <c r="L71" s="54">
        <v>267.12</v>
      </c>
      <c r="M71" s="54">
        <v>255.01999999999998</v>
      </c>
      <c r="N71" s="54">
        <v>247.97</v>
      </c>
      <c r="O71" s="54">
        <v>226.56</v>
      </c>
      <c r="P71" s="54">
        <v>228.86</v>
      </c>
      <c r="Q71" s="87">
        <f t="shared" si="1"/>
        <v>3451.3399999999997</v>
      </c>
    </row>
    <row r="72" spans="1:17">
      <c r="A72" s="91">
        <v>68</v>
      </c>
      <c r="B72" s="51" t="s">
        <v>202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9.1</v>
      </c>
      <c r="K72" s="54">
        <v>30.25</v>
      </c>
      <c r="L72" s="54">
        <v>45.769999999999996</v>
      </c>
      <c r="M72" s="54">
        <v>185.54</v>
      </c>
      <c r="N72" s="54">
        <v>116.77</v>
      </c>
      <c r="O72" s="54">
        <v>46.849999999999994</v>
      </c>
      <c r="P72" s="54">
        <v>17.079999999999998</v>
      </c>
      <c r="Q72" s="87">
        <f t="shared" si="1"/>
        <v>451.35999999999996</v>
      </c>
    </row>
    <row r="73" spans="1:17">
      <c r="A73" s="91">
        <v>69</v>
      </c>
      <c r="B73" s="51" t="s">
        <v>203</v>
      </c>
      <c r="C73" s="54">
        <v>0</v>
      </c>
      <c r="D73" s="54">
        <v>36.659999999999997</v>
      </c>
      <c r="E73" s="54">
        <v>59.45</v>
      </c>
      <c r="F73" s="54">
        <v>43.65</v>
      </c>
      <c r="G73" s="54">
        <v>38.69</v>
      </c>
      <c r="H73" s="54">
        <v>26.68</v>
      </c>
      <c r="I73" s="54">
        <v>39.520000000000003</v>
      </c>
      <c r="J73" s="54">
        <v>55.16</v>
      </c>
      <c r="K73" s="54">
        <v>46.44</v>
      </c>
      <c r="L73" s="54">
        <v>27.66</v>
      </c>
      <c r="M73" s="54">
        <v>49.62</v>
      </c>
      <c r="N73" s="54">
        <v>26</v>
      </c>
      <c r="O73" s="54">
        <v>37.74</v>
      </c>
      <c r="P73" s="54">
        <v>31.36</v>
      </c>
      <c r="Q73" s="87">
        <f t="shared" si="1"/>
        <v>518.63</v>
      </c>
    </row>
    <row r="74" spans="1:17">
      <c r="A74" s="91">
        <v>70</v>
      </c>
      <c r="B74" s="51" t="s">
        <v>204</v>
      </c>
      <c r="C74" s="54">
        <v>0</v>
      </c>
      <c r="D74" s="54">
        <v>53.64</v>
      </c>
      <c r="E74" s="54">
        <v>53.45</v>
      </c>
      <c r="F74" s="54">
        <v>53.92</v>
      </c>
      <c r="G74" s="54">
        <v>56.84</v>
      </c>
      <c r="H74" s="54">
        <v>65.81</v>
      </c>
      <c r="I74" s="54">
        <v>65.94</v>
      </c>
      <c r="J74" s="54">
        <v>65.930000000000007</v>
      </c>
      <c r="K74" s="54">
        <v>65.930000000000007</v>
      </c>
      <c r="L74" s="54">
        <v>64.930000000000007</v>
      </c>
      <c r="M74" s="54">
        <v>32.76</v>
      </c>
      <c r="N74" s="54">
        <v>17.27</v>
      </c>
      <c r="O74" s="54">
        <v>24.87</v>
      </c>
      <c r="P74" s="54">
        <v>12.27</v>
      </c>
      <c r="Q74" s="87">
        <f t="shared" si="1"/>
        <v>633.55999999999995</v>
      </c>
    </row>
    <row r="75" spans="1:17">
      <c r="A75" s="91">
        <v>71</v>
      </c>
      <c r="B75" s="51" t="s">
        <v>205</v>
      </c>
      <c r="C75" s="54">
        <v>0</v>
      </c>
      <c r="D75" s="54">
        <v>143.32000000000002</v>
      </c>
      <c r="E75" s="54">
        <v>145.1</v>
      </c>
      <c r="F75" s="54">
        <v>147.14000000000001</v>
      </c>
      <c r="G75" s="54">
        <v>146.4</v>
      </c>
      <c r="H75" s="54">
        <v>152.88</v>
      </c>
      <c r="I75" s="54">
        <v>155.75</v>
      </c>
      <c r="J75" s="54">
        <v>187.76000000000002</v>
      </c>
      <c r="K75" s="54">
        <v>210.61</v>
      </c>
      <c r="L75" s="54">
        <v>166.6</v>
      </c>
      <c r="M75" s="54">
        <v>0</v>
      </c>
      <c r="N75" s="54">
        <v>0</v>
      </c>
      <c r="O75" s="54">
        <v>0</v>
      </c>
      <c r="P75" s="54">
        <v>0</v>
      </c>
      <c r="Q75" s="87">
        <f t="shared" si="1"/>
        <v>1455.56</v>
      </c>
    </row>
    <row r="76" spans="1:17">
      <c r="A76" s="91">
        <v>72</v>
      </c>
      <c r="B76" s="51" t="s">
        <v>210</v>
      </c>
      <c r="C76" s="54">
        <v>0</v>
      </c>
      <c r="D76" s="54">
        <v>91.52000000000001</v>
      </c>
      <c r="E76" s="54">
        <v>99.21</v>
      </c>
      <c r="F76" s="54">
        <v>111.16999999999999</v>
      </c>
      <c r="G76" s="54">
        <v>122.38</v>
      </c>
      <c r="H76" s="54">
        <v>121.27</v>
      </c>
      <c r="I76" s="54">
        <v>112.35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87">
        <f t="shared" si="1"/>
        <v>657.9</v>
      </c>
    </row>
    <row r="77" spans="1:17">
      <c r="A77" s="91">
        <v>73</v>
      </c>
      <c r="B77" s="51" t="s">
        <v>86</v>
      </c>
      <c r="C77" s="54">
        <v>0</v>
      </c>
      <c r="D77" s="54">
        <v>89.580000000000013</v>
      </c>
      <c r="E77" s="54">
        <v>90.029999999999987</v>
      </c>
      <c r="F77" s="54">
        <v>90.25</v>
      </c>
      <c r="G77" s="54">
        <v>99.96</v>
      </c>
      <c r="H77" s="54">
        <v>100.35999999999999</v>
      </c>
      <c r="I77" s="54">
        <v>101.42</v>
      </c>
      <c r="J77" s="54">
        <v>156.53</v>
      </c>
      <c r="K77" s="54">
        <v>161.56</v>
      </c>
      <c r="L77" s="54">
        <v>156.61000000000001</v>
      </c>
      <c r="M77" s="54">
        <v>216.51</v>
      </c>
      <c r="N77" s="54">
        <v>167.58</v>
      </c>
      <c r="O77" s="54">
        <v>139.79</v>
      </c>
      <c r="P77" s="54">
        <v>134.52000000000001</v>
      </c>
      <c r="Q77" s="87">
        <f t="shared" si="1"/>
        <v>1704.6999999999996</v>
      </c>
    </row>
    <row r="78" spans="1:17">
      <c r="A78" s="91">
        <v>74</v>
      </c>
      <c r="B78" s="51" t="s">
        <v>207</v>
      </c>
      <c r="C78" s="54">
        <v>0</v>
      </c>
      <c r="D78" s="54">
        <v>54.15</v>
      </c>
      <c r="E78" s="54">
        <v>54.15</v>
      </c>
      <c r="F78" s="54">
        <v>54.15</v>
      </c>
      <c r="G78" s="54">
        <v>54.150000000000006</v>
      </c>
      <c r="H78" s="54">
        <v>64.150000000000006</v>
      </c>
      <c r="I78" s="54">
        <v>65.81</v>
      </c>
      <c r="J78" s="54">
        <v>110.02</v>
      </c>
      <c r="K78" s="54">
        <v>108.77</v>
      </c>
      <c r="L78" s="54">
        <v>110.02</v>
      </c>
      <c r="M78" s="54">
        <v>118.89</v>
      </c>
      <c r="N78" s="54">
        <v>115.4</v>
      </c>
      <c r="O78" s="54">
        <v>111.66</v>
      </c>
      <c r="P78" s="54">
        <v>109.94</v>
      </c>
      <c r="Q78" s="87">
        <f t="shared" si="1"/>
        <v>1131.26</v>
      </c>
    </row>
    <row r="79" spans="1:17">
      <c r="A79" s="91">
        <v>75</v>
      </c>
      <c r="B79" s="52" t="s">
        <v>208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698.53</v>
      </c>
      <c r="K79" s="54">
        <v>1263.93</v>
      </c>
      <c r="L79" s="54">
        <v>1735.99</v>
      </c>
      <c r="M79" s="54">
        <v>2299.65</v>
      </c>
      <c r="N79" s="54">
        <v>4699.76</v>
      </c>
      <c r="O79" s="54">
        <v>5614.79</v>
      </c>
      <c r="P79" s="54">
        <v>6203.81</v>
      </c>
      <c r="Q79" s="87">
        <f t="shared" si="1"/>
        <v>22516.460000000003</v>
      </c>
    </row>
    <row r="80" spans="1:17">
      <c r="A80" s="92">
        <v>99</v>
      </c>
      <c r="B80" s="86" t="s">
        <v>209</v>
      </c>
      <c r="C80" s="87">
        <f t="shared" ref="C80:P80" si="2">SUM(C5:C79)</f>
        <v>20386.350000000002</v>
      </c>
      <c r="D80" s="87">
        <f t="shared" si="2"/>
        <v>202032.77</v>
      </c>
      <c r="E80" s="87">
        <f t="shared" si="2"/>
        <v>200338.94000000006</v>
      </c>
      <c r="F80" s="87">
        <f t="shared" si="2"/>
        <v>196173.00999999998</v>
      </c>
      <c r="G80" s="87">
        <f t="shared" si="2"/>
        <v>207281.22000000003</v>
      </c>
      <c r="H80" s="87">
        <f t="shared" si="2"/>
        <v>201527.69999999998</v>
      </c>
      <c r="I80" s="87">
        <f t="shared" si="2"/>
        <v>200480.80999999997</v>
      </c>
      <c r="J80" s="87">
        <f t="shared" si="2"/>
        <v>205293.62000000008</v>
      </c>
      <c r="K80" s="87">
        <f t="shared" si="2"/>
        <v>203124.47999999989</v>
      </c>
      <c r="L80" s="87">
        <f t="shared" si="2"/>
        <v>203793.38999999998</v>
      </c>
      <c r="M80" s="87">
        <f t="shared" si="2"/>
        <v>223783.29</v>
      </c>
      <c r="N80" s="87">
        <f t="shared" si="2"/>
        <v>204625.03999999992</v>
      </c>
      <c r="O80" s="87">
        <f t="shared" si="2"/>
        <v>187795.23000000004</v>
      </c>
      <c r="P80" s="87">
        <f t="shared" si="2"/>
        <v>177620.89999999997</v>
      </c>
      <c r="Q80" s="93">
        <f>SUM(Q5:Q79)</f>
        <v>2634256.7499999986</v>
      </c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>
    <oddHeader>&amp;L2006-07 Forecast by District by Grade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8">
    <tabColor theme="2" tint="-0.249977111117893"/>
  </sheetPr>
  <dimension ref="A4:M80"/>
  <sheetViews>
    <sheetView view="pageBreakPreview" topLeftCell="A3" zoomScale="95" zoomScaleNormal="100" zoomScaleSheetLayoutView="95" workbookViewId="0">
      <selection activeCell="C5" sqref="C5:L79"/>
    </sheetView>
  </sheetViews>
  <sheetFormatPr defaultColWidth="13.33203125" defaultRowHeight="12.75"/>
  <cols>
    <col min="1" max="1" width="5.1640625" style="52" bestFit="1" customWidth="1"/>
    <col min="2" max="2" width="14.83203125" style="52" bestFit="1" customWidth="1"/>
    <col min="3" max="3" width="15.1640625" style="52" bestFit="1" customWidth="1"/>
    <col min="4" max="4" width="16" style="52" bestFit="1" customWidth="1"/>
    <col min="5" max="5" width="14.6640625" style="52" bestFit="1" customWidth="1"/>
    <col min="6" max="8" width="15.1640625" style="52" bestFit="1" customWidth="1"/>
    <col min="9" max="9" width="15.6640625" style="52" bestFit="1" customWidth="1"/>
    <col min="10" max="10" width="14.33203125" style="52" bestFit="1" customWidth="1"/>
    <col min="11" max="11" width="14" style="52" bestFit="1" customWidth="1"/>
    <col min="12" max="12" width="14.6640625" style="52" bestFit="1" customWidth="1"/>
    <col min="13" max="13" width="22.1640625" style="52" bestFit="1" customWidth="1"/>
    <col min="14" max="16384" width="13.33203125" style="52"/>
  </cols>
  <sheetData>
    <row r="4" spans="1:13" s="50" customFormat="1">
      <c r="A4" s="123" t="s">
        <v>188</v>
      </c>
      <c r="B4" s="124" t="s">
        <v>19</v>
      </c>
      <c r="C4" s="125" t="s">
        <v>190</v>
      </c>
      <c r="D4" s="125" t="s">
        <v>191</v>
      </c>
      <c r="E4" s="125" t="s">
        <v>192</v>
      </c>
      <c r="F4" s="125" t="s">
        <v>193</v>
      </c>
      <c r="G4" s="125" t="s">
        <v>194</v>
      </c>
      <c r="H4" s="125" t="s">
        <v>195</v>
      </c>
      <c r="I4" s="125" t="s">
        <v>196</v>
      </c>
      <c r="J4" s="125" t="s">
        <v>197</v>
      </c>
      <c r="K4" s="125" t="s">
        <v>198</v>
      </c>
      <c r="L4" s="125" t="s">
        <v>199</v>
      </c>
      <c r="M4" s="126" t="s">
        <v>7</v>
      </c>
    </row>
    <row r="5" spans="1:13">
      <c r="A5" s="127">
        <v>1</v>
      </c>
      <c r="B5" s="128" t="s">
        <v>20</v>
      </c>
      <c r="C5" s="129">
        <v>6688.6200000000008</v>
      </c>
      <c r="D5" s="129">
        <v>6518.23</v>
      </c>
      <c r="E5" s="129">
        <v>5648.86</v>
      </c>
      <c r="F5" s="129">
        <v>2031.1100000000001</v>
      </c>
      <c r="G5" s="129">
        <v>3807.38</v>
      </c>
      <c r="H5" s="129">
        <v>1503.31</v>
      </c>
      <c r="I5" s="129">
        <v>305.22999999999996</v>
      </c>
      <c r="J5" s="129">
        <v>102.92</v>
      </c>
      <c r="K5" s="129">
        <v>19.909999999999997</v>
      </c>
      <c r="L5" s="129">
        <v>492.66000000000008</v>
      </c>
      <c r="M5" s="130">
        <f>SUM(C5:L5)</f>
        <v>27118.23</v>
      </c>
    </row>
    <row r="6" spans="1:13">
      <c r="A6" s="127">
        <v>2</v>
      </c>
      <c r="B6" s="128" t="s">
        <v>21</v>
      </c>
      <c r="C6" s="129">
        <v>1530.17</v>
      </c>
      <c r="D6" s="129">
        <v>1672.12</v>
      </c>
      <c r="E6" s="129">
        <v>954.83999999999992</v>
      </c>
      <c r="F6" s="129">
        <v>235.04000000000002</v>
      </c>
      <c r="G6" s="129">
        <v>215.32999999999998</v>
      </c>
      <c r="H6" s="129">
        <v>164.06</v>
      </c>
      <c r="I6" s="129">
        <v>6.2499999999999991</v>
      </c>
      <c r="J6" s="129">
        <v>15.62</v>
      </c>
      <c r="K6" s="129">
        <v>1.69</v>
      </c>
      <c r="L6" s="129">
        <v>253.51999999999998</v>
      </c>
      <c r="M6" s="130">
        <f t="shared" ref="M6:M69" si="0">SUM(C6:L6)</f>
        <v>5048.6399999999994</v>
      </c>
    </row>
    <row r="7" spans="1:13">
      <c r="A7" s="127">
        <v>3</v>
      </c>
      <c r="B7" s="128" t="s">
        <v>22</v>
      </c>
      <c r="C7" s="129">
        <v>6722.8700000000008</v>
      </c>
      <c r="D7" s="129">
        <v>7727.74</v>
      </c>
      <c r="E7" s="129">
        <v>5499.7199999999993</v>
      </c>
      <c r="F7" s="129">
        <v>1376.0900000000001</v>
      </c>
      <c r="G7" s="129">
        <v>1882.84</v>
      </c>
      <c r="H7" s="129">
        <v>864.43000000000006</v>
      </c>
      <c r="I7" s="129">
        <v>336.17999999999995</v>
      </c>
      <c r="J7" s="129">
        <v>372.84000000000009</v>
      </c>
      <c r="K7" s="129">
        <v>101.94</v>
      </c>
      <c r="L7" s="129">
        <v>629.76</v>
      </c>
      <c r="M7" s="130">
        <f t="shared" si="0"/>
        <v>25514.41</v>
      </c>
    </row>
    <row r="8" spans="1:13">
      <c r="A8" s="127">
        <v>4</v>
      </c>
      <c r="B8" s="128" t="s">
        <v>23</v>
      </c>
      <c r="C8" s="129">
        <v>820.6</v>
      </c>
      <c r="D8" s="129">
        <v>822.26</v>
      </c>
      <c r="E8" s="129">
        <v>523.16</v>
      </c>
      <c r="F8" s="129">
        <v>226.55</v>
      </c>
      <c r="G8" s="129">
        <v>357.52</v>
      </c>
      <c r="H8" s="129">
        <v>220.59</v>
      </c>
      <c r="I8" s="129">
        <v>1.75</v>
      </c>
      <c r="J8" s="129">
        <v>28.95</v>
      </c>
      <c r="K8" s="129">
        <v>1.81</v>
      </c>
      <c r="L8" s="129">
        <v>112.12</v>
      </c>
      <c r="M8" s="130">
        <f t="shared" si="0"/>
        <v>3115.31</v>
      </c>
    </row>
    <row r="9" spans="1:13">
      <c r="A9" s="127">
        <v>5</v>
      </c>
      <c r="B9" s="128" t="s">
        <v>24</v>
      </c>
      <c r="C9" s="129">
        <v>15952.08</v>
      </c>
      <c r="D9" s="129">
        <v>19812.18</v>
      </c>
      <c r="E9" s="129">
        <v>15079.630000000001</v>
      </c>
      <c r="F9" s="129">
        <v>4742.2299999999996</v>
      </c>
      <c r="G9" s="129">
        <v>6997.47</v>
      </c>
      <c r="H9" s="129">
        <v>4394.4699999999993</v>
      </c>
      <c r="I9" s="129">
        <v>1158.96</v>
      </c>
      <c r="J9" s="129">
        <v>702.94</v>
      </c>
      <c r="K9" s="129">
        <v>133.39999999999998</v>
      </c>
      <c r="L9" s="129">
        <v>1794.79</v>
      </c>
      <c r="M9" s="130">
        <f t="shared" si="0"/>
        <v>70768.149999999994</v>
      </c>
    </row>
    <row r="10" spans="1:13">
      <c r="A10" s="127">
        <v>6</v>
      </c>
      <c r="B10" s="128" t="s">
        <v>25</v>
      </c>
      <c r="C10" s="129">
        <v>54815.509999999995</v>
      </c>
      <c r="D10" s="129">
        <v>73873.490000000005</v>
      </c>
      <c r="E10" s="129">
        <v>56093.259999999995</v>
      </c>
      <c r="F10" s="129">
        <v>11717.8</v>
      </c>
      <c r="G10" s="129">
        <v>18381.38</v>
      </c>
      <c r="H10" s="129">
        <v>10555.6</v>
      </c>
      <c r="I10" s="129">
        <v>18713.090000000004</v>
      </c>
      <c r="J10" s="129">
        <v>1898.7299999999998</v>
      </c>
      <c r="K10" s="129">
        <v>1063.4499999999998</v>
      </c>
      <c r="L10" s="129">
        <v>6794.2099999999991</v>
      </c>
      <c r="M10" s="130">
        <f t="shared" si="0"/>
        <v>253906.52000000002</v>
      </c>
    </row>
    <row r="11" spans="1:13">
      <c r="A11" s="127">
        <v>7</v>
      </c>
      <c r="B11" s="128" t="s">
        <v>26</v>
      </c>
      <c r="C11" s="129">
        <v>544.78000000000009</v>
      </c>
      <c r="D11" s="129">
        <v>622.21</v>
      </c>
      <c r="E11" s="129">
        <v>335.74</v>
      </c>
      <c r="F11" s="129">
        <v>203.99</v>
      </c>
      <c r="G11" s="129">
        <v>211.18</v>
      </c>
      <c r="H11" s="129">
        <v>128.44999999999999</v>
      </c>
      <c r="I11" s="129">
        <v>1.97</v>
      </c>
      <c r="J11" s="129">
        <v>28.210000000000004</v>
      </c>
      <c r="K11" s="129">
        <v>3.6799999999999997</v>
      </c>
      <c r="L11" s="129">
        <v>82.78</v>
      </c>
      <c r="M11" s="130">
        <f t="shared" si="0"/>
        <v>2162.9900000000002</v>
      </c>
    </row>
    <row r="12" spans="1:13">
      <c r="A12" s="127">
        <v>8</v>
      </c>
      <c r="B12" s="128" t="s">
        <v>27</v>
      </c>
      <c r="C12" s="129">
        <v>3419.82</v>
      </c>
      <c r="D12" s="129">
        <v>4626.66</v>
      </c>
      <c r="E12" s="129">
        <v>4101.18</v>
      </c>
      <c r="F12" s="129">
        <v>875.41000000000008</v>
      </c>
      <c r="G12" s="129">
        <v>1222.9699999999998</v>
      </c>
      <c r="H12" s="129">
        <v>1023.66</v>
      </c>
      <c r="I12" s="129">
        <v>117.62</v>
      </c>
      <c r="J12" s="129">
        <v>171.39</v>
      </c>
      <c r="K12" s="129">
        <v>19.02</v>
      </c>
      <c r="L12" s="129">
        <v>662.3</v>
      </c>
      <c r="M12" s="130">
        <f t="shared" si="0"/>
        <v>16240.029999999999</v>
      </c>
    </row>
    <row r="13" spans="1:13">
      <c r="A13" s="127">
        <v>9</v>
      </c>
      <c r="B13" s="128" t="s">
        <v>28</v>
      </c>
      <c r="C13" s="129">
        <v>3842.93</v>
      </c>
      <c r="D13" s="129">
        <v>4812.24</v>
      </c>
      <c r="E13" s="129">
        <v>3614.9799999999996</v>
      </c>
      <c r="F13" s="129">
        <v>813.75</v>
      </c>
      <c r="G13" s="129">
        <v>1361.22</v>
      </c>
      <c r="H13" s="129">
        <v>705.03</v>
      </c>
      <c r="I13" s="129">
        <v>160.21</v>
      </c>
      <c r="J13" s="129">
        <v>154.82999999999998</v>
      </c>
      <c r="K13" s="129">
        <v>15.8</v>
      </c>
      <c r="L13" s="129">
        <v>615.81000000000006</v>
      </c>
      <c r="M13" s="130">
        <f t="shared" si="0"/>
        <v>16096.799999999997</v>
      </c>
    </row>
    <row r="14" spans="1:13">
      <c r="A14" s="127">
        <v>10</v>
      </c>
      <c r="B14" s="128" t="s">
        <v>29</v>
      </c>
      <c r="C14" s="129">
        <v>7486.4000000000005</v>
      </c>
      <c r="D14" s="129">
        <v>10350.219999999999</v>
      </c>
      <c r="E14" s="129">
        <v>8411.75</v>
      </c>
      <c r="F14" s="129">
        <v>2762.04</v>
      </c>
      <c r="G14" s="129">
        <v>3415.61</v>
      </c>
      <c r="H14" s="129">
        <v>1805.11</v>
      </c>
      <c r="I14" s="129">
        <v>340.88000000000005</v>
      </c>
      <c r="J14" s="129">
        <v>229.31</v>
      </c>
      <c r="K14" s="129">
        <v>82.860000000000014</v>
      </c>
      <c r="L14" s="129">
        <v>924</v>
      </c>
      <c r="M14" s="130">
        <f t="shared" si="0"/>
        <v>35808.179999999993</v>
      </c>
    </row>
    <row r="15" spans="1:13">
      <c r="A15" s="127">
        <v>11</v>
      </c>
      <c r="B15" s="128" t="s">
        <v>30</v>
      </c>
      <c r="C15" s="129">
        <v>8767.77</v>
      </c>
      <c r="D15" s="129">
        <v>10949.84</v>
      </c>
      <c r="E15" s="129">
        <v>9206.2999999999993</v>
      </c>
      <c r="F15" s="129">
        <v>2063.46</v>
      </c>
      <c r="G15" s="129">
        <v>3536.56</v>
      </c>
      <c r="H15" s="129">
        <v>2527.23</v>
      </c>
      <c r="I15" s="129">
        <v>4976.0199999999995</v>
      </c>
      <c r="J15" s="129">
        <v>238.59</v>
      </c>
      <c r="K15" s="129">
        <v>160.13</v>
      </c>
      <c r="L15" s="129">
        <v>564.58000000000004</v>
      </c>
      <c r="M15" s="130">
        <f t="shared" si="0"/>
        <v>42990.479999999996</v>
      </c>
    </row>
    <row r="16" spans="1:13">
      <c r="A16" s="127">
        <v>12</v>
      </c>
      <c r="B16" s="128" t="s">
        <v>31</v>
      </c>
      <c r="C16" s="129">
        <v>2640.4199999999996</v>
      </c>
      <c r="D16" s="129">
        <v>3059.8</v>
      </c>
      <c r="E16" s="129">
        <v>2515.5500000000002</v>
      </c>
      <c r="F16" s="129">
        <v>664.54</v>
      </c>
      <c r="G16" s="129">
        <v>733.52</v>
      </c>
      <c r="H16" s="129">
        <v>604.03</v>
      </c>
      <c r="I16" s="129">
        <v>66.92</v>
      </c>
      <c r="J16" s="129">
        <v>42.350000000000009</v>
      </c>
      <c r="K16" s="129">
        <v>15.129999999999999</v>
      </c>
      <c r="L16" s="129">
        <v>449.12</v>
      </c>
      <c r="M16" s="130">
        <f t="shared" si="0"/>
        <v>10791.380000000003</v>
      </c>
    </row>
    <row r="17" spans="1:13">
      <c r="A17" s="127">
        <v>13</v>
      </c>
      <c r="B17" s="128" t="s">
        <v>200</v>
      </c>
      <c r="C17" s="129">
        <v>61052.859999999993</v>
      </c>
      <c r="D17" s="129">
        <v>91572.49</v>
      </c>
      <c r="E17" s="129">
        <v>60075.34</v>
      </c>
      <c r="F17" s="129">
        <v>17967.64</v>
      </c>
      <c r="G17" s="129">
        <v>32948.82</v>
      </c>
      <c r="H17" s="129">
        <v>23162.95</v>
      </c>
      <c r="I17" s="129">
        <v>41671.379999999997</v>
      </c>
      <c r="J17" s="129">
        <v>2486.73</v>
      </c>
      <c r="K17" s="129">
        <v>360.53999999999996</v>
      </c>
      <c r="L17" s="129">
        <v>9680.0499999999993</v>
      </c>
      <c r="M17" s="130">
        <f t="shared" si="0"/>
        <v>340978.8</v>
      </c>
    </row>
    <row r="18" spans="1:13">
      <c r="A18" s="127">
        <v>14</v>
      </c>
      <c r="B18" s="128" t="s">
        <v>32</v>
      </c>
      <c r="C18" s="129">
        <v>1104.6300000000001</v>
      </c>
      <c r="D18" s="129">
        <v>1411.9099999999999</v>
      </c>
      <c r="E18" s="129">
        <v>929.66000000000008</v>
      </c>
      <c r="F18" s="129">
        <v>304.64999999999998</v>
      </c>
      <c r="G18" s="129">
        <v>326.76</v>
      </c>
      <c r="H18" s="129">
        <v>363.25</v>
      </c>
      <c r="I18" s="129">
        <v>470.68</v>
      </c>
      <c r="J18" s="129">
        <v>6.16</v>
      </c>
      <c r="K18" s="129">
        <v>2.5499999999999998</v>
      </c>
      <c r="L18" s="129">
        <v>178.75</v>
      </c>
      <c r="M18" s="130">
        <f t="shared" si="0"/>
        <v>5099</v>
      </c>
    </row>
    <row r="19" spans="1:13">
      <c r="A19" s="127">
        <v>15</v>
      </c>
      <c r="B19" s="128" t="s">
        <v>33</v>
      </c>
      <c r="C19" s="129">
        <v>479.63</v>
      </c>
      <c r="D19" s="129">
        <v>614.02</v>
      </c>
      <c r="E19" s="129">
        <v>393.03</v>
      </c>
      <c r="F19" s="129">
        <v>290.31</v>
      </c>
      <c r="G19" s="129">
        <v>179.16</v>
      </c>
      <c r="H19" s="129">
        <v>101.19</v>
      </c>
      <c r="I19" s="129">
        <v>0</v>
      </c>
      <c r="J19" s="129">
        <v>19.39</v>
      </c>
      <c r="K19" s="129">
        <v>4.2300000000000004</v>
      </c>
      <c r="L19" s="129">
        <v>63.150000000000006</v>
      </c>
      <c r="M19" s="130">
        <f t="shared" si="0"/>
        <v>2144.11</v>
      </c>
    </row>
    <row r="20" spans="1:13">
      <c r="A20" s="127">
        <v>16</v>
      </c>
      <c r="B20" s="128" t="s">
        <v>34</v>
      </c>
      <c r="C20" s="129">
        <v>34764.78</v>
      </c>
      <c r="D20" s="129">
        <v>36387.53</v>
      </c>
      <c r="E20" s="129">
        <v>24884.83</v>
      </c>
      <c r="F20" s="129">
        <v>6029.46</v>
      </c>
      <c r="G20" s="129">
        <v>9408.0600000000013</v>
      </c>
      <c r="H20" s="129">
        <v>5432.87</v>
      </c>
      <c r="I20" s="129">
        <v>2881.0099999999998</v>
      </c>
      <c r="J20" s="129">
        <v>776.38000000000011</v>
      </c>
      <c r="K20" s="129">
        <v>359.21000000000004</v>
      </c>
      <c r="L20" s="129">
        <v>1930.48</v>
      </c>
      <c r="M20" s="130">
        <f t="shared" si="0"/>
        <v>122854.61</v>
      </c>
    </row>
    <row r="21" spans="1:13">
      <c r="A21" s="127">
        <v>17</v>
      </c>
      <c r="B21" s="128" t="s">
        <v>35</v>
      </c>
      <c r="C21" s="129">
        <v>10175.529999999999</v>
      </c>
      <c r="D21" s="129">
        <v>11722.04</v>
      </c>
      <c r="E21" s="129">
        <v>7531.2800000000007</v>
      </c>
      <c r="F21" s="129">
        <v>2891.0099999999998</v>
      </c>
      <c r="G21" s="129">
        <v>3335.88</v>
      </c>
      <c r="H21" s="129">
        <v>2327.04</v>
      </c>
      <c r="I21" s="129">
        <v>282.93</v>
      </c>
      <c r="J21" s="129">
        <v>255.23000000000002</v>
      </c>
      <c r="K21" s="129">
        <v>172.04999999999998</v>
      </c>
      <c r="L21" s="129">
        <v>1110.47</v>
      </c>
      <c r="M21" s="130">
        <f t="shared" si="0"/>
        <v>39803.460000000006</v>
      </c>
    </row>
    <row r="22" spans="1:13">
      <c r="A22" s="127">
        <v>18</v>
      </c>
      <c r="B22" s="128" t="s">
        <v>36</v>
      </c>
      <c r="C22" s="129">
        <v>3287.88</v>
      </c>
      <c r="D22" s="129">
        <v>4733.2199999999993</v>
      </c>
      <c r="E22" s="129">
        <v>2784.81</v>
      </c>
      <c r="F22" s="129">
        <v>535.69000000000005</v>
      </c>
      <c r="G22" s="129">
        <v>950.17000000000007</v>
      </c>
      <c r="H22" s="129">
        <v>653.14</v>
      </c>
      <c r="I22" s="129">
        <v>234.14</v>
      </c>
      <c r="J22" s="129">
        <v>60.069999999999993</v>
      </c>
      <c r="K22" s="129">
        <v>23.759999999999998</v>
      </c>
      <c r="L22" s="129">
        <v>495.12999999999994</v>
      </c>
      <c r="M22" s="130">
        <f t="shared" si="0"/>
        <v>13758.009999999998</v>
      </c>
    </row>
    <row r="23" spans="1:13">
      <c r="A23" s="127">
        <v>19</v>
      </c>
      <c r="B23" s="128" t="s">
        <v>37</v>
      </c>
      <c r="C23" s="129">
        <v>368.55</v>
      </c>
      <c r="D23" s="129">
        <v>391.22999999999996</v>
      </c>
      <c r="E23" s="129">
        <v>190.48000000000002</v>
      </c>
      <c r="F23" s="129">
        <v>86.52000000000001</v>
      </c>
      <c r="G23" s="129">
        <v>94.169999999999987</v>
      </c>
      <c r="H23" s="129">
        <v>51.519999999999996</v>
      </c>
      <c r="I23" s="129">
        <v>2.3699999999999997</v>
      </c>
      <c r="J23" s="129">
        <v>13.44</v>
      </c>
      <c r="K23" s="129">
        <v>1.18</v>
      </c>
      <c r="L23" s="129">
        <v>49.99</v>
      </c>
      <c r="M23" s="130">
        <f t="shared" si="0"/>
        <v>1249.45</v>
      </c>
    </row>
    <row r="24" spans="1:13">
      <c r="A24" s="127">
        <v>20</v>
      </c>
      <c r="B24" s="128" t="s">
        <v>38</v>
      </c>
      <c r="C24" s="129">
        <v>1894.7199999999998</v>
      </c>
      <c r="D24" s="129">
        <v>1832.22</v>
      </c>
      <c r="E24" s="129">
        <v>861.31000000000006</v>
      </c>
      <c r="F24" s="129">
        <v>353.59</v>
      </c>
      <c r="G24" s="129">
        <v>319.02999999999997</v>
      </c>
      <c r="H24" s="129">
        <v>178.9</v>
      </c>
      <c r="I24" s="129">
        <v>318.3300000000001</v>
      </c>
      <c r="J24" s="129">
        <v>26.339999999999996</v>
      </c>
      <c r="K24" s="129">
        <v>12.16</v>
      </c>
      <c r="L24" s="129">
        <v>102.49000000000001</v>
      </c>
      <c r="M24" s="130">
        <f t="shared" si="0"/>
        <v>5899.0899999999992</v>
      </c>
    </row>
    <row r="25" spans="1:13">
      <c r="A25" s="127">
        <v>21</v>
      </c>
      <c r="B25" s="128" t="s">
        <v>39</v>
      </c>
      <c r="C25" s="129">
        <v>585.4</v>
      </c>
      <c r="D25" s="129">
        <v>691.82999999999993</v>
      </c>
      <c r="E25" s="129">
        <v>366.52000000000004</v>
      </c>
      <c r="F25" s="129">
        <v>222.42</v>
      </c>
      <c r="G25" s="129">
        <v>318.26000000000005</v>
      </c>
      <c r="H25" s="129">
        <v>264.60000000000002</v>
      </c>
      <c r="I25" s="129">
        <v>29.450000000000006</v>
      </c>
      <c r="J25" s="129">
        <v>40.049999999999997</v>
      </c>
      <c r="K25" s="129">
        <v>10.210000000000001</v>
      </c>
      <c r="L25" s="129">
        <v>95.28</v>
      </c>
      <c r="M25" s="130">
        <f t="shared" si="0"/>
        <v>2624.0200000000004</v>
      </c>
    </row>
    <row r="26" spans="1:13">
      <c r="A26" s="127">
        <v>22</v>
      </c>
      <c r="B26" s="128" t="s">
        <v>40</v>
      </c>
      <c r="C26" s="129">
        <v>470.5</v>
      </c>
      <c r="D26" s="129">
        <v>493.15000000000003</v>
      </c>
      <c r="E26" s="129">
        <v>186.56</v>
      </c>
      <c r="F26" s="129">
        <v>109.05999999999999</v>
      </c>
      <c r="G26" s="129">
        <v>87</v>
      </c>
      <c r="H26" s="129">
        <v>54.769999999999996</v>
      </c>
      <c r="I26" s="129">
        <v>52.94</v>
      </c>
      <c r="J26" s="129">
        <v>0</v>
      </c>
      <c r="K26" s="129">
        <v>0</v>
      </c>
      <c r="L26" s="129">
        <v>45.37</v>
      </c>
      <c r="M26" s="130">
        <f t="shared" si="0"/>
        <v>1499.35</v>
      </c>
    </row>
    <row r="27" spans="1:13">
      <c r="A27" s="127">
        <v>23</v>
      </c>
      <c r="B27" s="128" t="s">
        <v>41</v>
      </c>
      <c r="C27" s="129">
        <v>440.29999999999995</v>
      </c>
      <c r="D27" s="129">
        <v>604.33000000000004</v>
      </c>
      <c r="E27" s="129">
        <v>385.5</v>
      </c>
      <c r="F27" s="129">
        <v>93.490000000000009</v>
      </c>
      <c r="G27" s="129">
        <v>206.56</v>
      </c>
      <c r="H27" s="129">
        <v>139.26</v>
      </c>
      <c r="I27" s="129">
        <v>0</v>
      </c>
      <c r="J27" s="129">
        <v>21.43</v>
      </c>
      <c r="K27" s="129">
        <v>7.25</v>
      </c>
      <c r="L27" s="129">
        <v>53.34</v>
      </c>
      <c r="M27" s="130">
        <f t="shared" si="0"/>
        <v>1951.46</v>
      </c>
    </row>
    <row r="28" spans="1:13">
      <c r="A28" s="127">
        <v>24</v>
      </c>
      <c r="B28" s="128" t="s">
        <v>42</v>
      </c>
      <c r="C28" s="129">
        <v>514.33000000000004</v>
      </c>
      <c r="D28" s="129">
        <v>551.39</v>
      </c>
      <c r="E28" s="129">
        <v>288.13</v>
      </c>
      <c r="F28" s="129">
        <v>109.17999999999999</v>
      </c>
      <c r="G28" s="129">
        <v>73.64</v>
      </c>
      <c r="H28" s="129">
        <v>41.019999999999996</v>
      </c>
      <c r="I28" s="129">
        <v>67.179999999999993</v>
      </c>
      <c r="J28" s="129">
        <v>23.479999999999997</v>
      </c>
      <c r="K28" s="129">
        <v>9.6000000000000014</v>
      </c>
      <c r="L28" s="129">
        <v>54.39</v>
      </c>
      <c r="M28" s="130">
        <f t="shared" si="0"/>
        <v>1732.3400000000001</v>
      </c>
    </row>
    <row r="29" spans="1:13">
      <c r="A29" s="127">
        <v>25</v>
      </c>
      <c r="B29" s="128" t="s">
        <v>43</v>
      </c>
      <c r="C29" s="129">
        <v>1414.01</v>
      </c>
      <c r="D29" s="129">
        <v>1510.94</v>
      </c>
      <c r="E29" s="129">
        <v>744.36</v>
      </c>
      <c r="F29" s="129">
        <v>246.87</v>
      </c>
      <c r="G29" s="129">
        <v>335.58</v>
      </c>
      <c r="H29" s="129">
        <v>238.57</v>
      </c>
      <c r="I29" s="129">
        <v>276.85000000000002</v>
      </c>
      <c r="J29" s="129">
        <v>16.409999999999997</v>
      </c>
      <c r="K29" s="129">
        <v>1.27</v>
      </c>
      <c r="L29" s="129">
        <v>105.83999999999999</v>
      </c>
      <c r="M29" s="130">
        <f t="shared" si="0"/>
        <v>4890.7000000000007</v>
      </c>
    </row>
    <row r="30" spans="1:13">
      <c r="A30" s="127">
        <v>26</v>
      </c>
      <c r="B30" s="128" t="s">
        <v>44</v>
      </c>
      <c r="C30" s="129">
        <v>1520.19</v>
      </c>
      <c r="D30" s="129">
        <v>2271</v>
      </c>
      <c r="E30" s="129">
        <v>1127.46</v>
      </c>
      <c r="F30" s="129">
        <v>363.93000000000006</v>
      </c>
      <c r="G30" s="129">
        <v>555.04</v>
      </c>
      <c r="H30" s="129">
        <v>246.06</v>
      </c>
      <c r="I30" s="129">
        <v>410.90999999999997</v>
      </c>
      <c r="J30" s="129">
        <v>16.990000000000002</v>
      </c>
      <c r="K30" s="129">
        <v>6.620000000000001</v>
      </c>
      <c r="L30" s="129">
        <v>272.54999999999995</v>
      </c>
      <c r="M30" s="130">
        <f t="shared" si="0"/>
        <v>6790.75</v>
      </c>
    </row>
    <row r="31" spans="1:13">
      <c r="A31" s="127">
        <v>27</v>
      </c>
      <c r="B31" s="128" t="s">
        <v>45</v>
      </c>
      <c r="C31" s="129">
        <v>5482.17</v>
      </c>
      <c r="D31" s="129">
        <v>7257.3700000000008</v>
      </c>
      <c r="E31" s="129">
        <v>5086.13</v>
      </c>
      <c r="F31" s="129">
        <v>1045.17</v>
      </c>
      <c r="G31" s="129">
        <v>1477.4099999999999</v>
      </c>
      <c r="H31" s="129">
        <v>1126.08</v>
      </c>
      <c r="I31" s="129">
        <v>482.12999999999994</v>
      </c>
      <c r="J31" s="129">
        <v>123.19999999999999</v>
      </c>
      <c r="K31" s="129">
        <v>40.659999999999997</v>
      </c>
      <c r="L31" s="129">
        <v>945.83</v>
      </c>
      <c r="M31" s="130">
        <f t="shared" si="0"/>
        <v>23066.150000000005</v>
      </c>
    </row>
    <row r="32" spans="1:13">
      <c r="A32" s="127">
        <v>28</v>
      </c>
      <c r="B32" s="128" t="s">
        <v>46</v>
      </c>
      <c r="C32" s="129">
        <v>3251.88</v>
      </c>
      <c r="D32" s="129">
        <v>3402.26</v>
      </c>
      <c r="E32" s="129">
        <v>2283.67</v>
      </c>
      <c r="F32" s="129">
        <v>499.37</v>
      </c>
      <c r="G32" s="129">
        <v>740.70999999999992</v>
      </c>
      <c r="H32" s="129">
        <v>526.9</v>
      </c>
      <c r="I32" s="129">
        <v>498.17</v>
      </c>
      <c r="J32" s="129">
        <v>87.69</v>
      </c>
      <c r="K32" s="129">
        <v>26.860000000000007</v>
      </c>
      <c r="L32" s="129">
        <v>314.45000000000005</v>
      </c>
      <c r="M32" s="130">
        <f t="shared" si="0"/>
        <v>11631.960000000003</v>
      </c>
    </row>
    <row r="33" spans="1:13">
      <c r="A33" s="127">
        <v>29</v>
      </c>
      <c r="B33" s="128" t="s">
        <v>47</v>
      </c>
      <c r="C33" s="129">
        <v>40903.21</v>
      </c>
      <c r="D33" s="129">
        <v>53737.42</v>
      </c>
      <c r="E33" s="129">
        <v>38842.810000000005</v>
      </c>
      <c r="F33" s="129">
        <v>12197.67</v>
      </c>
      <c r="G33" s="129">
        <v>16666.97</v>
      </c>
      <c r="H33" s="129">
        <v>6739.7300000000005</v>
      </c>
      <c r="I33" s="129">
        <v>15653.35</v>
      </c>
      <c r="J33" s="129">
        <v>1250.9399999999998</v>
      </c>
      <c r="K33" s="129">
        <v>282.90000000000003</v>
      </c>
      <c r="L33" s="129">
        <v>6070.49</v>
      </c>
      <c r="M33" s="130">
        <f t="shared" si="0"/>
        <v>192345.49000000002</v>
      </c>
    </row>
    <row r="34" spans="1:13">
      <c r="A34" s="127">
        <v>30</v>
      </c>
      <c r="B34" s="128" t="s">
        <v>48</v>
      </c>
      <c r="C34" s="129">
        <v>918.51</v>
      </c>
      <c r="D34" s="129">
        <v>1059.26</v>
      </c>
      <c r="E34" s="129">
        <v>852.32</v>
      </c>
      <c r="F34" s="129">
        <v>209.24</v>
      </c>
      <c r="G34" s="129">
        <v>180.12</v>
      </c>
      <c r="H34" s="129">
        <v>143.06</v>
      </c>
      <c r="I34" s="129">
        <v>0.87</v>
      </c>
      <c r="J34" s="129">
        <v>8.8000000000000007</v>
      </c>
      <c r="K34" s="129">
        <v>0.52</v>
      </c>
      <c r="L34" s="129">
        <v>143.56</v>
      </c>
      <c r="M34" s="130">
        <f t="shared" si="0"/>
        <v>3516.2599999999998</v>
      </c>
    </row>
    <row r="35" spans="1:13">
      <c r="A35" s="127">
        <v>31</v>
      </c>
      <c r="B35" s="128" t="s">
        <v>49</v>
      </c>
      <c r="C35" s="129">
        <v>4240.58</v>
      </c>
      <c r="D35" s="129">
        <v>5231.5599999999995</v>
      </c>
      <c r="E35" s="129">
        <v>4214.1899999999996</v>
      </c>
      <c r="F35" s="129">
        <v>749.24999999999989</v>
      </c>
      <c r="G35" s="129">
        <v>1299.5500000000002</v>
      </c>
      <c r="H35" s="129">
        <v>1196.6499999999999</v>
      </c>
      <c r="I35" s="129">
        <v>894.87</v>
      </c>
      <c r="J35" s="129">
        <v>121.53000000000002</v>
      </c>
      <c r="K35" s="129">
        <v>39.86</v>
      </c>
      <c r="L35" s="129">
        <v>632.43999999999994</v>
      </c>
      <c r="M35" s="130">
        <f t="shared" si="0"/>
        <v>18620.479999999996</v>
      </c>
    </row>
    <row r="36" spans="1:13">
      <c r="A36" s="127">
        <v>32</v>
      </c>
      <c r="B36" s="128" t="s">
        <v>50</v>
      </c>
      <c r="C36" s="129">
        <v>1902.71</v>
      </c>
      <c r="D36" s="129">
        <v>2082.09</v>
      </c>
      <c r="E36" s="129">
        <v>1512.54</v>
      </c>
      <c r="F36" s="129">
        <v>440.03</v>
      </c>
      <c r="G36" s="129">
        <v>420.63</v>
      </c>
      <c r="H36" s="129">
        <v>266.03999999999996</v>
      </c>
      <c r="I36" s="129">
        <v>38.780000000000008</v>
      </c>
      <c r="J36" s="129">
        <v>117.32</v>
      </c>
      <c r="K36" s="129">
        <v>13.610000000000001</v>
      </c>
      <c r="L36" s="129">
        <v>369.36</v>
      </c>
      <c r="M36" s="130">
        <f t="shared" si="0"/>
        <v>7163.1099999999988</v>
      </c>
    </row>
    <row r="37" spans="1:13">
      <c r="A37" s="127">
        <v>33</v>
      </c>
      <c r="B37" s="128" t="s">
        <v>51</v>
      </c>
      <c r="C37" s="129">
        <v>324.71000000000004</v>
      </c>
      <c r="D37" s="129">
        <v>337.36</v>
      </c>
      <c r="E37" s="129">
        <v>188.60999999999999</v>
      </c>
      <c r="F37" s="129">
        <v>125.19999999999999</v>
      </c>
      <c r="G37" s="129">
        <v>74.22</v>
      </c>
      <c r="H37" s="129">
        <v>73.22</v>
      </c>
      <c r="I37" s="129">
        <v>2.98</v>
      </c>
      <c r="J37" s="129">
        <v>0</v>
      </c>
      <c r="K37" s="129">
        <v>1.94</v>
      </c>
      <c r="L37" s="129">
        <v>33.43</v>
      </c>
      <c r="M37" s="130">
        <f t="shared" si="0"/>
        <v>1161.6700000000003</v>
      </c>
    </row>
    <row r="38" spans="1:13">
      <c r="A38" s="127">
        <v>34</v>
      </c>
      <c r="B38" s="128" t="s">
        <v>52</v>
      </c>
      <c r="C38" s="129">
        <v>332.49</v>
      </c>
      <c r="D38" s="129">
        <v>380.42</v>
      </c>
      <c r="E38" s="129">
        <v>221.85</v>
      </c>
      <c r="F38" s="129">
        <v>87.9</v>
      </c>
      <c r="G38" s="129">
        <v>70.52</v>
      </c>
      <c r="H38" s="129">
        <v>39.06</v>
      </c>
      <c r="I38" s="129">
        <v>43.95000000000001</v>
      </c>
      <c r="J38" s="129">
        <v>1.96</v>
      </c>
      <c r="K38" s="129">
        <v>0</v>
      </c>
      <c r="L38" s="129">
        <v>35.790000000000006</v>
      </c>
      <c r="M38" s="130">
        <f t="shared" si="0"/>
        <v>1213.94</v>
      </c>
    </row>
    <row r="39" spans="1:13">
      <c r="A39" s="127">
        <v>35</v>
      </c>
      <c r="B39" s="128" t="s">
        <v>53</v>
      </c>
      <c r="C39" s="129">
        <v>10501.16</v>
      </c>
      <c r="D39" s="129">
        <v>12891.690000000002</v>
      </c>
      <c r="E39" s="129">
        <v>8048.9699999999993</v>
      </c>
      <c r="F39" s="129">
        <v>1675.09</v>
      </c>
      <c r="G39" s="129">
        <v>2550.7600000000002</v>
      </c>
      <c r="H39" s="129">
        <v>1724.45</v>
      </c>
      <c r="I39" s="129">
        <v>1215.3999999999999</v>
      </c>
      <c r="J39" s="129">
        <v>237.63000000000002</v>
      </c>
      <c r="K39" s="129">
        <v>44.94</v>
      </c>
      <c r="L39" s="129">
        <v>1544.57</v>
      </c>
      <c r="M39" s="130">
        <f t="shared" si="0"/>
        <v>40434.659999999996</v>
      </c>
    </row>
    <row r="40" spans="1:13">
      <c r="A40" s="127">
        <v>36</v>
      </c>
      <c r="B40" s="128" t="s">
        <v>54</v>
      </c>
      <c r="C40" s="129">
        <v>19585.760000000002</v>
      </c>
      <c r="D40" s="129">
        <v>22550.76</v>
      </c>
      <c r="E40" s="129">
        <v>14184.079999999998</v>
      </c>
      <c r="F40" s="129">
        <v>4656.95</v>
      </c>
      <c r="G40" s="129">
        <v>7139.17</v>
      </c>
      <c r="H40" s="129">
        <v>4672.29</v>
      </c>
      <c r="I40" s="129">
        <v>4265.1399999999994</v>
      </c>
      <c r="J40" s="129">
        <v>690.21</v>
      </c>
      <c r="K40" s="129">
        <v>157.1</v>
      </c>
      <c r="L40" s="129">
        <v>2288.1799999999998</v>
      </c>
      <c r="M40" s="130">
        <f t="shared" si="0"/>
        <v>80189.64</v>
      </c>
    </row>
    <row r="41" spans="1:13">
      <c r="A41" s="127">
        <v>37</v>
      </c>
      <c r="B41" s="128" t="s">
        <v>55</v>
      </c>
      <c r="C41" s="129">
        <v>8129.079999999999</v>
      </c>
      <c r="D41" s="129">
        <v>9837.06</v>
      </c>
      <c r="E41" s="129">
        <v>7180.99</v>
      </c>
      <c r="F41" s="129">
        <v>2525.62</v>
      </c>
      <c r="G41" s="129">
        <v>2422.2799999999997</v>
      </c>
      <c r="H41" s="129">
        <v>1575.21</v>
      </c>
      <c r="I41" s="129">
        <v>325.38</v>
      </c>
      <c r="J41" s="129">
        <v>334.20000000000005</v>
      </c>
      <c r="K41" s="129">
        <v>73.77000000000001</v>
      </c>
      <c r="L41" s="129">
        <v>606.44000000000005</v>
      </c>
      <c r="M41" s="130">
        <f t="shared" si="0"/>
        <v>33010.03</v>
      </c>
    </row>
    <row r="42" spans="1:13">
      <c r="A42" s="127">
        <v>38</v>
      </c>
      <c r="B42" s="128" t="s">
        <v>56</v>
      </c>
      <c r="C42" s="129">
        <v>1344.85</v>
      </c>
      <c r="D42" s="129">
        <v>1540.17</v>
      </c>
      <c r="E42" s="129">
        <v>1010.5999999999999</v>
      </c>
      <c r="F42" s="129">
        <v>487.09</v>
      </c>
      <c r="G42" s="129">
        <v>751.34</v>
      </c>
      <c r="H42" s="129">
        <v>493.95</v>
      </c>
      <c r="I42" s="129">
        <v>97.1</v>
      </c>
      <c r="J42" s="129">
        <v>18.78</v>
      </c>
      <c r="K42" s="129">
        <v>3.52</v>
      </c>
      <c r="L42" s="129">
        <v>179.7</v>
      </c>
      <c r="M42" s="130">
        <f t="shared" si="0"/>
        <v>5927.1</v>
      </c>
    </row>
    <row r="43" spans="1:13">
      <c r="A43" s="127">
        <v>39</v>
      </c>
      <c r="B43" s="128" t="s">
        <v>57</v>
      </c>
      <c r="C43" s="129">
        <v>424.26</v>
      </c>
      <c r="D43" s="129">
        <v>416.31000000000006</v>
      </c>
      <c r="E43" s="129">
        <v>262.04000000000002</v>
      </c>
      <c r="F43" s="129">
        <v>84.539999999999992</v>
      </c>
      <c r="G43" s="129">
        <v>100.74</v>
      </c>
      <c r="H43" s="129">
        <v>104.64</v>
      </c>
      <c r="I43" s="129">
        <v>0.58000000000000007</v>
      </c>
      <c r="J43" s="129">
        <v>16.659999999999997</v>
      </c>
      <c r="K43" s="129">
        <v>2.0499999999999998</v>
      </c>
      <c r="L43" s="129">
        <v>65.94</v>
      </c>
      <c r="M43" s="130">
        <f t="shared" si="0"/>
        <v>1477.7600000000002</v>
      </c>
    </row>
    <row r="44" spans="1:13">
      <c r="A44" s="127">
        <v>40</v>
      </c>
      <c r="B44" s="128" t="s">
        <v>58</v>
      </c>
      <c r="C44" s="129">
        <v>618.62</v>
      </c>
      <c r="D44" s="129">
        <v>754.65</v>
      </c>
      <c r="E44" s="129">
        <v>495.08</v>
      </c>
      <c r="F44" s="129">
        <v>248.66</v>
      </c>
      <c r="G44" s="129">
        <v>218.2</v>
      </c>
      <c r="H44" s="129">
        <v>222.79000000000002</v>
      </c>
      <c r="I44" s="129">
        <v>2.87</v>
      </c>
      <c r="J44" s="129">
        <v>0</v>
      </c>
      <c r="K44" s="129">
        <v>0.1</v>
      </c>
      <c r="L44" s="129">
        <v>106.91999999999999</v>
      </c>
      <c r="M44" s="130">
        <f t="shared" si="0"/>
        <v>2667.8899999999994</v>
      </c>
    </row>
    <row r="45" spans="1:13">
      <c r="A45" s="127">
        <v>41</v>
      </c>
      <c r="B45" s="128" t="s">
        <v>59</v>
      </c>
      <c r="C45" s="129">
        <v>9168.7199999999993</v>
      </c>
      <c r="D45" s="129">
        <v>11757.560000000001</v>
      </c>
      <c r="E45" s="129">
        <v>8036.6</v>
      </c>
      <c r="F45" s="129">
        <v>2806.8900000000003</v>
      </c>
      <c r="G45" s="129">
        <v>4066.55</v>
      </c>
      <c r="H45" s="129">
        <v>2474.7200000000003</v>
      </c>
      <c r="I45" s="129">
        <v>3074.27</v>
      </c>
      <c r="J45" s="129">
        <v>371.76000000000005</v>
      </c>
      <c r="K45" s="129">
        <v>53.230000000000004</v>
      </c>
      <c r="L45" s="129">
        <v>695.93</v>
      </c>
      <c r="M45" s="130">
        <f t="shared" si="0"/>
        <v>42506.23</v>
      </c>
    </row>
    <row r="46" spans="1:13">
      <c r="A46" s="127">
        <v>42</v>
      </c>
      <c r="B46" s="128" t="s">
        <v>60</v>
      </c>
      <c r="C46" s="129">
        <v>9843.08</v>
      </c>
      <c r="D46" s="129">
        <v>12513.18</v>
      </c>
      <c r="E46" s="129">
        <v>8310.98</v>
      </c>
      <c r="F46" s="129">
        <v>2265.86</v>
      </c>
      <c r="G46" s="129">
        <v>3336.88</v>
      </c>
      <c r="H46" s="129">
        <v>2264.81</v>
      </c>
      <c r="I46" s="129">
        <v>1229.5900000000001</v>
      </c>
      <c r="J46" s="129">
        <v>276.73999999999995</v>
      </c>
      <c r="K46" s="129">
        <v>28.250000000000004</v>
      </c>
      <c r="L46" s="129">
        <v>1584.35</v>
      </c>
      <c r="M46" s="130">
        <f t="shared" si="0"/>
        <v>41653.719999999987</v>
      </c>
    </row>
    <row r="47" spans="1:13">
      <c r="A47" s="127">
        <v>43</v>
      </c>
      <c r="B47" s="128" t="s">
        <v>61</v>
      </c>
      <c r="C47" s="129">
        <v>3352.8700000000003</v>
      </c>
      <c r="D47" s="129">
        <v>4984.29</v>
      </c>
      <c r="E47" s="129">
        <v>3991.4</v>
      </c>
      <c r="F47" s="129">
        <v>1005.9300000000001</v>
      </c>
      <c r="G47" s="129">
        <v>1561.4</v>
      </c>
      <c r="H47" s="129">
        <v>695.99</v>
      </c>
      <c r="I47" s="129">
        <v>1320.5299999999997</v>
      </c>
      <c r="J47" s="129">
        <v>131.1</v>
      </c>
      <c r="K47" s="129">
        <v>104.17</v>
      </c>
      <c r="L47" s="129">
        <v>622.38000000000011</v>
      </c>
      <c r="M47" s="130">
        <f t="shared" si="0"/>
        <v>17770.059999999998</v>
      </c>
    </row>
    <row r="48" spans="1:13">
      <c r="A48" s="127">
        <v>44</v>
      </c>
      <c r="B48" s="128" t="s">
        <v>62</v>
      </c>
      <c r="C48" s="129">
        <v>1809.76</v>
      </c>
      <c r="D48" s="129">
        <v>2009.06</v>
      </c>
      <c r="E48" s="129">
        <v>1844.44</v>
      </c>
      <c r="F48" s="129">
        <v>428.69000000000005</v>
      </c>
      <c r="G48" s="129">
        <v>695.6</v>
      </c>
      <c r="H48" s="129">
        <v>625.72</v>
      </c>
      <c r="I48" s="129">
        <v>437.53999999999996</v>
      </c>
      <c r="J48" s="129">
        <v>47.470000000000006</v>
      </c>
      <c r="K48" s="129">
        <v>8.39</v>
      </c>
      <c r="L48" s="129">
        <v>214.53</v>
      </c>
      <c r="M48" s="130">
        <f t="shared" si="0"/>
        <v>8121.2000000000016</v>
      </c>
    </row>
    <row r="49" spans="1:13">
      <c r="A49" s="127">
        <v>45</v>
      </c>
      <c r="B49" s="128" t="s">
        <v>63</v>
      </c>
      <c r="C49" s="129">
        <v>2683.11</v>
      </c>
      <c r="D49" s="129">
        <v>3810.95</v>
      </c>
      <c r="E49" s="129">
        <v>2558.7199999999998</v>
      </c>
      <c r="F49" s="129">
        <v>608.18000000000006</v>
      </c>
      <c r="G49" s="129">
        <v>755.24</v>
      </c>
      <c r="H49" s="129">
        <v>520.79999999999995</v>
      </c>
      <c r="I49" s="129">
        <v>50.529999999999994</v>
      </c>
      <c r="J49" s="129">
        <v>37.879999999999995</v>
      </c>
      <c r="K49" s="129">
        <v>20.350000000000001</v>
      </c>
      <c r="L49" s="129">
        <v>410.79</v>
      </c>
      <c r="M49" s="130">
        <f t="shared" si="0"/>
        <v>11456.55</v>
      </c>
    </row>
    <row r="50" spans="1:13">
      <c r="A50" s="127">
        <v>46</v>
      </c>
      <c r="B50" s="128" t="s">
        <v>64</v>
      </c>
      <c r="C50" s="129">
        <v>7328.5300000000007</v>
      </c>
      <c r="D50" s="129">
        <v>8237.76</v>
      </c>
      <c r="E50" s="129">
        <v>6319.880000000001</v>
      </c>
      <c r="F50" s="129">
        <v>1500.94</v>
      </c>
      <c r="G50" s="129">
        <v>2153.91</v>
      </c>
      <c r="H50" s="129">
        <v>1441.24</v>
      </c>
      <c r="I50" s="129">
        <v>490.65</v>
      </c>
      <c r="J50" s="129">
        <v>165.77</v>
      </c>
      <c r="K50" s="129">
        <v>81.83</v>
      </c>
      <c r="L50" s="129">
        <v>827.45</v>
      </c>
      <c r="M50" s="130">
        <f t="shared" si="0"/>
        <v>28547.960000000006</v>
      </c>
    </row>
    <row r="51" spans="1:13">
      <c r="A51" s="127">
        <v>47</v>
      </c>
      <c r="B51" s="128" t="s">
        <v>65</v>
      </c>
      <c r="C51" s="129">
        <v>1367.78</v>
      </c>
      <c r="D51" s="129">
        <v>1852.5300000000002</v>
      </c>
      <c r="E51" s="129">
        <v>1474.1799999999998</v>
      </c>
      <c r="F51" s="129">
        <v>392.37</v>
      </c>
      <c r="G51" s="129">
        <v>678.88999999999987</v>
      </c>
      <c r="H51" s="129">
        <v>614.74</v>
      </c>
      <c r="I51" s="129">
        <v>482.53999999999991</v>
      </c>
      <c r="J51" s="129">
        <v>22.490000000000002</v>
      </c>
      <c r="K51" s="129">
        <v>6.29</v>
      </c>
      <c r="L51" s="129">
        <v>256.63000000000005</v>
      </c>
      <c r="M51" s="130">
        <f t="shared" si="0"/>
        <v>7148.44</v>
      </c>
    </row>
    <row r="52" spans="1:13">
      <c r="A52" s="127">
        <v>48</v>
      </c>
      <c r="B52" s="128" t="s">
        <v>66</v>
      </c>
      <c r="C52" s="129">
        <v>35239.440000000002</v>
      </c>
      <c r="D52" s="129">
        <v>44375.03</v>
      </c>
      <c r="E52" s="129">
        <v>34099.4</v>
      </c>
      <c r="F52" s="129">
        <v>6275.2800000000007</v>
      </c>
      <c r="G52" s="129">
        <v>13779.470000000001</v>
      </c>
      <c r="H52" s="129">
        <v>9574.86</v>
      </c>
      <c r="I52" s="129">
        <v>20248.22</v>
      </c>
      <c r="J52" s="129">
        <v>1967.88</v>
      </c>
      <c r="K52" s="129">
        <v>540.62</v>
      </c>
      <c r="L52" s="129">
        <v>4015.5</v>
      </c>
      <c r="M52" s="130">
        <f t="shared" si="0"/>
        <v>170115.69999999998</v>
      </c>
    </row>
    <row r="53" spans="1:13">
      <c r="A53" s="127">
        <v>49</v>
      </c>
      <c r="B53" s="128" t="s">
        <v>67</v>
      </c>
      <c r="C53" s="129">
        <v>9667.34</v>
      </c>
      <c r="D53" s="129">
        <v>15155.460000000001</v>
      </c>
      <c r="E53" s="129">
        <v>11165.21</v>
      </c>
      <c r="F53" s="129">
        <v>2004.5</v>
      </c>
      <c r="G53" s="129">
        <v>3124.8199999999997</v>
      </c>
      <c r="H53" s="129">
        <v>2053.52</v>
      </c>
      <c r="I53" s="129">
        <v>6697.2899999999981</v>
      </c>
      <c r="J53" s="129">
        <v>414.63000000000005</v>
      </c>
      <c r="K53" s="129">
        <v>94.86</v>
      </c>
      <c r="L53" s="129">
        <v>1204.0300000000002</v>
      </c>
      <c r="M53" s="130">
        <f t="shared" si="0"/>
        <v>51581.659999999996</v>
      </c>
    </row>
    <row r="54" spans="1:13">
      <c r="A54" s="127">
        <v>50</v>
      </c>
      <c r="B54" s="128" t="s">
        <v>68</v>
      </c>
      <c r="C54" s="129">
        <v>34338.659999999996</v>
      </c>
      <c r="D54" s="129">
        <v>46439.7</v>
      </c>
      <c r="E54" s="129">
        <v>38856.83</v>
      </c>
      <c r="F54" s="129">
        <v>11097.470000000001</v>
      </c>
      <c r="G54" s="129">
        <v>15491.849999999999</v>
      </c>
      <c r="H54" s="129">
        <v>6911.4400000000005</v>
      </c>
      <c r="I54" s="129">
        <v>14469.709999999997</v>
      </c>
      <c r="J54" s="129">
        <v>1040.2500000000002</v>
      </c>
      <c r="K54" s="129">
        <v>345.33</v>
      </c>
      <c r="L54" s="129">
        <v>5131.03</v>
      </c>
      <c r="M54" s="130">
        <f t="shared" si="0"/>
        <v>174122.26999999996</v>
      </c>
    </row>
    <row r="55" spans="1:13">
      <c r="A55" s="127">
        <v>51</v>
      </c>
      <c r="B55" s="128" t="s">
        <v>69</v>
      </c>
      <c r="C55" s="129">
        <v>16346.470000000001</v>
      </c>
      <c r="D55" s="129">
        <v>19802.239999999998</v>
      </c>
      <c r="E55" s="129">
        <v>13401.96</v>
      </c>
      <c r="F55" s="129">
        <v>3132.58</v>
      </c>
      <c r="G55" s="129">
        <v>5900.76</v>
      </c>
      <c r="H55" s="129">
        <v>4114.3399999999992</v>
      </c>
      <c r="I55" s="129">
        <v>2018.82</v>
      </c>
      <c r="J55" s="129">
        <v>618.4799999999999</v>
      </c>
      <c r="K55" s="129">
        <v>263.70999999999998</v>
      </c>
      <c r="L55" s="129">
        <v>1623.88</v>
      </c>
      <c r="M55" s="130">
        <f t="shared" si="0"/>
        <v>67223.240000000005</v>
      </c>
    </row>
    <row r="56" spans="1:13">
      <c r="A56" s="127">
        <v>52</v>
      </c>
      <c r="B56" s="128" t="s">
        <v>70</v>
      </c>
      <c r="C56" s="129">
        <v>23022.730000000003</v>
      </c>
      <c r="D56" s="129">
        <v>28321.239999999998</v>
      </c>
      <c r="E56" s="129">
        <v>24090.959999999999</v>
      </c>
      <c r="F56" s="129">
        <v>5845.28</v>
      </c>
      <c r="G56" s="129">
        <v>9571.17</v>
      </c>
      <c r="H56" s="129">
        <v>3885.68</v>
      </c>
      <c r="I56" s="129">
        <v>3354.1500000000005</v>
      </c>
      <c r="J56" s="129">
        <v>888.95</v>
      </c>
      <c r="K56" s="129">
        <v>220.35000000000002</v>
      </c>
      <c r="L56" s="129">
        <v>3197.8899999999994</v>
      </c>
      <c r="M56" s="130">
        <f t="shared" si="0"/>
        <v>102398.39999999998</v>
      </c>
    </row>
    <row r="57" spans="1:13">
      <c r="A57" s="127">
        <v>53</v>
      </c>
      <c r="B57" s="128" t="s">
        <v>71</v>
      </c>
      <c r="C57" s="129">
        <v>23010.739999999998</v>
      </c>
      <c r="D57" s="129">
        <v>27731.45</v>
      </c>
      <c r="E57" s="129">
        <v>17393.82</v>
      </c>
      <c r="F57" s="129">
        <v>3334.7599999999998</v>
      </c>
      <c r="G57" s="129">
        <v>6255.9400000000005</v>
      </c>
      <c r="H57" s="129">
        <v>5054.66</v>
      </c>
      <c r="I57" s="129">
        <v>6954.8500000000013</v>
      </c>
      <c r="J57" s="129">
        <v>290.49</v>
      </c>
      <c r="K57" s="129">
        <v>242.60999999999999</v>
      </c>
      <c r="L57" s="129">
        <v>3013.34</v>
      </c>
      <c r="M57" s="130">
        <f t="shared" si="0"/>
        <v>93282.660000000018</v>
      </c>
    </row>
    <row r="58" spans="1:13">
      <c r="A58" s="127">
        <v>54</v>
      </c>
      <c r="B58" s="128" t="s">
        <v>72</v>
      </c>
      <c r="C58" s="129">
        <v>2886.6400000000003</v>
      </c>
      <c r="D58" s="129">
        <v>3280.7500000000005</v>
      </c>
      <c r="E58" s="129">
        <v>1849.4</v>
      </c>
      <c r="F58" s="129">
        <v>752.79</v>
      </c>
      <c r="G58" s="129">
        <v>1009.0099999999999</v>
      </c>
      <c r="H58" s="129">
        <v>635.84</v>
      </c>
      <c r="I58" s="129">
        <v>433.74</v>
      </c>
      <c r="J58" s="129">
        <v>54.500000000000007</v>
      </c>
      <c r="K58" s="129">
        <v>8.0499999999999989</v>
      </c>
      <c r="L58" s="129">
        <v>342.24</v>
      </c>
      <c r="M58" s="130">
        <f t="shared" si="0"/>
        <v>11252.960000000001</v>
      </c>
    </row>
    <row r="59" spans="1:13">
      <c r="A59" s="127">
        <v>55</v>
      </c>
      <c r="B59" s="128" t="s">
        <v>73</v>
      </c>
      <c r="C59" s="129">
        <v>7314.7199999999993</v>
      </c>
      <c r="D59" s="129">
        <v>8950.5400000000009</v>
      </c>
      <c r="E59" s="129">
        <v>7735.71</v>
      </c>
      <c r="F59" s="129">
        <v>1562.0300000000002</v>
      </c>
      <c r="G59" s="129">
        <v>2693.0200000000004</v>
      </c>
      <c r="H59" s="129">
        <v>1160.4100000000001</v>
      </c>
      <c r="I59" s="129">
        <v>115.01</v>
      </c>
      <c r="J59" s="129">
        <v>221.95</v>
      </c>
      <c r="K59" s="129">
        <v>45.73</v>
      </c>
      <c r="L59" s="129">
        <v>587.20000000000005</v>
      </c>
      <c r="M59" s="130">
        <f t="shared" si="0"/>
        <v>30386.32</v>
      </c>
    </row>
    <row r="60" spans="1:13">
      <c r="A60" s="127">
        <v>56</v>
      </c>
      <c r="B60" s="128" t="s">
        <v>74</v>
      </c>
      <c r="C60" s="129">
        <v>9381.9500000000007</v>
      </c>
      <c r="D60" s="129">
        <v>11845.39</v>
      </c>
      <c r="E60" s="129">
        <v>7955.12</v>
      </c>
      <c r="F60" s="129">
        <v>1567.78</v>
      </c>
      <c r="G60" s="129">
        <v>2377.2799999999997</v>
      </c>
      <c r="H60" s="129">
        <v>1428.05</v>
      </c>
      <c r="I60" s="129">
        <v>2292.400000000001</v>
      </c>
      <c r="J60" s="129">
        <v>100.00999999999999</v>
      </c>
      <c r="K60" s="129">
        <v>18.100000000000001</v>
      </c>
      <c r="L60" s="129">
        <v>1104.6999999999998</v>
      </c>
      <c r="M60" s="130">
        <f t="shared" si="0"/>
        <v>38070.78</v>
      </c>
    </row>
    <row r="61" spans="1:13">
      <c r="A61" s="127">
        <v>57</v>
      </c>
      <c r="B61" s="128" t="s">
        <v>75</v>
      </c>
      <c r="C61" s="129">
        <v>5775.58</v>
      </c>
      <c r="D61" s="129">
        <v>7863.7599999999984</v>
      </c>
      <c r="E61" s="129">
        <v>6225.83</v>
      </c>
      <c r="F61" s="129">
        <v>1495.3000000000002</v>
      </c>
      <c r="G61" s="129">
        <v>1929.61</v>
      </c>
      <c r="H61" s="129">
        <v>828.38999999999987</v>
      </c>
      <c r="I61" s="129">
        <v>104.85999999999999</v>
      </c>
      <c r="J61" s="129">
        <v>108.31</v>
      </c>
      <c r="K61" s="129">
        <v>47.569999999999993</v>
      </c>
      <c r="L61" s="129">
        <v>704.12000000000012</v>
      </c>
      <c r="M61" s="130">
        <f t="shared" si="0"/>
        <v>25083.329999999998</v>
      </c>
    </row>
    <row r="62" spans="1:13">
      <c r="A62" s="127">
        <v>58</v>
      </c>
      <c r="B62" s="128" t="s">
        <v>76</v>
      </c>
      <c r="C62" s="129">
        <v>9047.880000000001</v>
      </c>
      <c r="D62" s="129">
        <v>10630.49</v>
      </c>
      <c r="E62" s="129">
        <v>8501.44</v>
      </c>
      <c r="F62" s="129">
        <v>2352.67</v>
      </c>
      <c r="G62" s="129">
        <v>4790.51</v>
      </c>
      <c r="H62" s="129">
        <v>2662.85</v>
      </c>
      <c r="I62" s="129">
        <v>1827.2900000000004</v>
      </c>
      <c r="J62" s="129">
        <v>421.68</v>
      </c>
      <c r="K62" s="129">
        <v>92.31</v>
      </c>
      <c r="L62" s="129">
        <v>1077.51</v>
      </c>
      <c r="M62" s="130">
        <f t="shared" si="0"/>
        <v>41404.630000000005</v>
      </c>
    </row>
    <row r="63" spans="1:13">
      <c r="A63" s="127">
        <v>59</v>
      </c>
      <c r="B63" s="128" t="s">
        <v>77</v>
      </c>
      <c r="C63" s="129">
        <v>14317.83</v>
      </c>
      <c r="D63" s="129">
        <v>18670.7</v>
      </c>
      <c r="E63" s="129">
        <v>14830.18</v>
      </c>
      <c r="F63" s="129">
        <v>3072.5699999999997</v>
      </c>
      <c r="G63" s="129">
        <v>5449.4400000000005</v>
      </c>
      <c r="H63" s="129">
        <v>3430.6800000000003</v>
      </c>
      <c r="I63" s="129">
        <v>1810.6000000000001</v>
      </c>
      <c r="J63" s="129">
        <v>343.82</v>
      </c>
      <c r="K63" s="129">
        <v>48.540000000000006</v>
      </c>
      <c r="L63" s="129">
        <v>1850.7600000000002</v>
      </c>
      <c r="M63" s="130">
        <f t="shared" si="0"/>
        <v>63825.120000000003</v>
      </c>
    </row>
    <row r="64" spans="1:13">
      <c r="A64" s="127">
        <v>60</v>
      </c>
      <c r="B64" s="128" t="s">
        <v>78</v>
      </c>
      <c r="C64" s="129">
        <v>1692.4</v>
      </c>
      <c r="D64" s="129">
        <v>2440.16</v>
      </c>
      <c r="E64" s="129">
        <v>1340.3799999999999</v>
      </c>
      <c r="F64" s="129">
        <v>374.53999999999996</v>
      </c>
      <c r="G64" s="129">
        <v>515.45000000000005</v>
      </c>
      <c r="H64" s="129">
        <v>350.39</v>
      </c>
      <c r="I64" s="129">
        <v>181.26999999999998</v>
      </c>
      <c r="J64" s="129">
        <v>25.729999999999997</v>
      </c>
      <c r="K64" s="129">
        <v>6.5500000000000007</v>
      </c>
      <c r="L64" s="129">
        <v>336.8</v>
      </c>
      <c r="M64" s="130">
        <f t="shared" si="0"/>
        <v>7263.67</v>
      </c>
    </row>
    <row r="65" spans="1:13">
      <c r="A65" s="127">
        <v>61</v>
      </c>
      <c r="B65" s="128" t="s">
        <v>79</v>
      </c>
      <c r="C65" s="129">
        <v>2074.3799999999997</v>
      </c>
      <c r="D65" s="129">
        <v>1876.6299999999999</v>
      </c>
      <c r="E65" s="129">
        <v>1151.33</v>
      </c>
      <c r="F65" s="129">
        <v>433.43</v>
      </c>
      <c r="G65" s="129">
        <v>342.84999999999997</v>
      </c>
      <c r="H65" s="129">
        <v>195.64000000000001</v>
      </c>
      <c r="I65" s="129">
        <v>192.13</v>
      </c>
      <c r="J65" s="129">
        <v>7.6399999999999988</v>
      </c>
      <c r="K65" s="129">
        <v>0.22999999999999998</v>
      </c>
      <c r="L65" s="129">
        <v>219.69</v>
      </c>
      <c r="M65" s="130">
        <f t="shared" si="0"/>
        <v>6493.95</v>
      </c>
    </row>
    <row r="66" spans="1:13">
      <c r="A66" s="127">
        <v>62</v>
      </c>
      <c r="B66" s="128" t="s">
        <v>80</v>
      </c>
      <c r="C66" s="129">
        <v>773.44</v>
      </c>
      <c r="D66" s="129">
        <v>951.26</v>
      </c>
      <c r="E66" s="129">
        <v>600.95000000000005</v>
      </c>
      <c r="F66" s="129">
        <v>215.72</v>
      </c>
      <c r="G66" s="129">
        <v>196.01999999999998</v>
      </c>
      <c r="H66" s="129">
        <v>130.9</v>
      </c>
      <c r="I66" s="129">
        <v>0</v>
      </c>
      <c r="J66" s="129">
        <v>16.66</v>
      </c>
      <c r="K66" s="129">
        <v>3.33</v>
      </c>
      <c r="L66" s="129">
        <v>29.34</v>
      </c>
      <c r="M66" s="130">
        <f t="shared" si="0"/>
        <v>2917.62</v>
      </c>
    </row>
    <row r="67" spans="1:13">
      <c r="A67" s="127">
        <v>63</v>
      </c>
      <c r="B67" s="128" t="s">
        <v>81</v>
      </c>
      <c r="C67" s="129">
        <v>620.9</v>
      </c>
      <c r="D67" s="129">
        <v>673.2</v>
      </c>
      <c r="E67" s="129">
        <v>428.46000000000004</v>
      </c>
      <c r="F67" s="129">
        <v>142.54</v>
      </c>
      <c r="G67" s="129">
        <v>184.22</v>
      </c>
      <c r="H67" s="129">
        <v>116.63</v>
      </c>
      <c r="I67" s="129">
        <v>0</v>
      </c>
      <c r="J67" s="129">
        <v>13.98</v>
      </c>
      <c r="K67" s="129">
        <v>0.6</v>
      </c>
      <c r="L67" s="129">
        <v>103.97</v>
      </c>
      <c r="M67" s="130">
        <f t="shared" si="0"/>
        <v>2284.4999999999995</v>
      </c>
    </row>
    <row r="68" spans="1:13">
      <c r="A68" s="127">
        <v>64</v>
      </c>
      <c r="B68" s="128" t="s">
        <v>82</v>
      </c>
      <c r="C68" s="129">
        <v>14111.760000000002</v>
      </c>
      <c r="D68" s="129">
        <v>17896.560000000001</v>
      </c>
      <c r="E68" s="129">
        <v>12787.3</v>
      </c>
      <c r="F68" s="129">
        <v>3079.74</v>
      </c>
      <c r="G68" s="129">
        <v>5252.0999999999995</v>
      </c>
      <c r="H68" s="129">
        <v>3625.7200000000003</v>
      </c>
      <c r="I68" s="129">
        <v>2204.8399999999997</v>
      </c>
      <c r="J68" s="129">
        <v>536.24</v>
      </c>
      <c r="K68" s="129">
        <v>134.20000000000002</v>
      </c>
      <c r="L68" s="129">
        <v>1793.1</v>
      </c>
      <c r="M68" s="130">
        <f t="shared" si="0"/>
        <v>61421.55999999999</v>
      </c>
    </row>
    <row r="69" spans="1:13">
      <c r="A69" s="127">
        <v>65</v>
      </c>
      <c r="B69" s="128" t="s">
        <v>83</v>
      </c>
      <c r="C69" s="129">
        <v>1198.07</v>
      </c>
      <c r="D69" s="129">
        <v>1524.1799999999998</v>
      </c>
      <c r="E69" s="129">
        <v>825.5</v>
      </c>
      <c r="F69" s="129">
        <v>592.44000000000005</v>
      </c>
      <c r="G69" s="129">
        <v>334.40000000000003</v>
      </c>
      <c r="H69" s="129">
        <v>227.35999999999999</v>
      </c>
      <c r="I69" s="129">
        <v>5.46</v>
      </c>
      <c r="J69" s="129">
        <v>20.04</v>
      </c>
      <c r="K69" s="129">
        <v>14</v>
      </c>
      <c r="L69" s="129">
        <v>145.31</v>
      </c>
      <c r="M69" s="130">
        <f t="shared" si="0"/>
        <v>4886.76</v>
      </c>
    </row>
    <row r="70" spans="1:13">
      <c r="A70" s="127">
        <v>66</v>
      </c>
      <c r="B70" s="128" t="s">
        <v>84</v>
      </c>
      <c r="C70" s="129">
        <v>2116.77</v>
      </c>
      <c r="D70" s="129">
        <v>2353.1299999999997</v>
      </c>
      <c r="E70" s="129">
        <v>1383.07</v>
      </c>
      <c r="F70" s="129">
        <v>280.62</v>
      </c>
      <c r="G70" s="129">
        <v>416.90999999999997</v>
      </c>
      <c r="H70" s="129">
        <v>327.68</v>
      </c>
      <c r="I70" s="129">
        <v>141.1</v>
      </c>
      <c r="J70" s="129">
        <v>6.14</v>
      </c>
      <c r="K70" s="129">
        <v>4.4499999999999993</v>
      </c>
      <c r="L70" s="129">
        <v>224.41</v>
      </c>
      <c r="M70" s="130">
        <f t="shared" ref="M70:M79" si="1">SUM(C70:L70)</f>
        <v>7254.28</v>
      </c>
    </row>
    <row r="71" spans="1:13">
      <c r="A71" s="127">
        <v>67</v>
      </c>
      <c r="B71" s="128" t="s">
        <v>85</v>
      </c>
      <c r="C71" s="129">
        <v>884.92</v>
      </c>
      <c r="D71" s="129">
        <v>1078.7</v>
      </c>
      <c r="E71" s="129">
        <v>725.2</v>
      </c>
      <c r="F71" s="129">
        <v>217.73000000000002</v>
      </c>
      <c r="G71" s="129">
        <v>274.12</v>
      </c>
      <c r="H71" s="129">
        <v>152.19</v>
      </c>
      <c r="I71" s="129">
        <v>19.63</v>
      </c>
      <c r="J71" s="129">
        <v>14.85</v>
      </c>
      <c r="K71" s="129">
        <v>8.11</v>
      </c>
      <c r="L71" s="129">
        <v>75.89</v>
      </c>
      <c r="M71" s="130">
        <f t="shared" si="1"/>
        <v>3451.3399999999997</v>
      </c>
    </row>
    <row r="72" spans="1:13">
      <c r="A72" s="127">
        <v>68</v>
      </c>
      <c r="B72" s="128" t="s">
        <v>202</v>
      </c>
      <c r="C72" s="129">
        <v>0</v>
      </c>
      <c r="D72" s="129">
        <v>54</v>
      </c>
      <c r="E72" s="129">
        <v>173.26</v>
      </c>
      <c r="F72" s="129">
        <v>0</v>
      </c>
      <c r="G72" s="129">
        <v>31.12</v>
      </c>
      <c r="H72" s="129">
        <v>140.47</v>
      </c>
      <c r="I72" s="129">
        <v>0</v>
      </c>
      <c r="J72" s="129">
        <v>0</v>
      </c>
      <c r="K72" s="129">
        <v>0</v>
      </c>
      <c r="L72" s="129">
        <v>52.51</v>
      </c>
      <c r="M72" s="130">
        <f t="shared" si="1"/>
        <v>451.36</v>
      </c>
    </row>
    <row r="73" spans="1:13">
      <c r="A73" s="127">
        <v>69</v>
      </c>
      <c r="B73" s="128" t="s">
        <v>203</v>
      </c>
      <c r="C73" s="129">
        <v>176.37</v>
      </c>
      <c r="D73" s="129">
        <v>192.46</v>
      </c>
      <c r="E73" s="129">
        <v>141.01</v>
      </c>
      <c r="F73" s="129">
        <v>2.08</v>
      </c>
      <c r="G73" s="129">
        <v>3</v>
      </c>
      <c r="H73" s="129">
        <v>0</v>
      </c>
      <c r="I73" s="129">
        <v>0</v>
      </c>
      <c r="J73" s="129">
        <v>0</v>
      </c>
      <c r="K73" s="129">
        <v>0</v>
      </c>
      <c r="L73" s="129">
        <v>3.71</v>
      </c>
      <c r="M73" s="130">
        <f t="shared" si="1"/>
        <v>518.63000000000011</v>
      </c>
    </row>
    <row r="74" spans="1:13" s="53" customFormat="1">
      <c r="A74" s="127">
        <v>70</v>
      </c>
      <c r="B74" s="128" t="s">
        <v>204</v>
      </c>
      <c r="C74" s="129">
        <v>185.76</v>
      </c>
      <c r="D74" s="129">
        <v>298.35000000000002</v>
      </c>
      <c r="E74" s="129">
        <v>85.36999999999999</v>
      </c>
      <c r="F74" s="129">
        <v>32.090000000000003</v>
      </c>
      <c r="G74" s="129">
        <v>27.440000000000005</v>
      </c>
      <c r="H74" s="129">
        <v>1.7999999999999998</v>
      </c>
      <c r="I74" s="129">
        <v>2.75</v>
      </c>
      <c r="J74" s="129">
        <v>0</v>
      </c>
      <c r="K74" s="129">
        <v>0</v>
      </c>
      <c r="L74" s="129">
        <v>0</v>
      </c>
      <c r="M74" s="130">
        <f t="shared" si="1"/>
        <v>633.56000000000006</v>
      </c>
    </row>
    <row r="75" spans="1:13" s="53" customFormat="1">
      <c r="A75" s="127">
        <v>71</v>
      </c>
      <c r="B75" s="128" t="s">
        <v>205</v>
      </c>
      <c r="C75" s="129">
        <v>496.73</v>
      </c>
      <c r="D75" s="129">
        <v>778.66</v>
      </c>
      <c r="E75" s="129">
        <v>0</v>
      </c>
      <c r="F75" s="129">
        <v>53.83</v>
      </c>
      <c r="G75" s="129">
        <v>76.27000000000001</v>
      </c>
      <c r="H75" s="129">
        <v>0</v>
      </c>
      <c r="I75" s="129">
        <v>28.979999999999997</v>
      </c>
      <c r="J75" s="129">
        <v>18.059999999999999</v>
      </c>
      <c r="K75" s="129">
        <v>3.0300000000000002</v>
      </c>
      <c r="L75" s="129">
        <v>0</v>
      </c>
      <c r="M75" s="130">
        <f t="shared" si="1"/>
        <v>1455.5599999999997</v>
      </c>
    </row>
    <row r="76" spans="1:13">
      <c r="A76" s="127">
        <v>72</v>
      </c>
      <c r="B76" s="128" t="s">
        <v>210</v>
      </c>
      <c r="C76" s="129">
        <v>343.11</v>
      </c>
      <c r="D76" s="129">
        <v>197.14</v>
      </c>
      <c r="E76" s="129">
        <v>0</v>
      </c>
      <c r="F76" s="129">
        <v>64.02</v>
      </c>
      <c r="G76" s="129">
        <v>33.659999999999997</v>
      </c>
      <c r="H76" s="129">
        <v>0</v>
      </c>
      <c r="I76" s="129">
        <v>10.59</v>
      </c>
      <c r="J76" s="129">
        <v>9.3800000000000008</v>
      </c>
      <c r="K76" s="129">
        <v>0</v>
      </c>
      <c r="L76" s="129">
        <v>0</v>
      </c>
      <c r="M76" s="130">
        <f t="shared" si="1"/>
        <v>657.9</v>
      </c>
    </row>
    <row r="77" spans="1:13">
      <c r="A77" s="127">
        <v>73</v>
      </c>
      <c r="B77" s="128" t="s">
        <v>86</v>
      </c>
      <c r="C77" s="129">
        <v>325.93</v>
      </c>
      <c r="D77" s="129">
        <v>568.6</v>
      </c>
      <c r="E77" s="129">
        <v>504.21999999999997</v>
      </c>
      <c r="F77" s="129">
        <v>41.97</v>
      </c>
      <c r="G77" s="129">
        <v>106.08</v>
      </c>
      <c r="H77" s="129">
        <v>81.37</v>
      </c>
      <c r="I77" s="129">
        <v>4.22</v>
      </c>
      <c r="J77" s="129">
        <v>0</v>
      </c>
      <c r="K77" s="129">
        <v>0</v>
      </c>
      <c r="L77" s="129">
        <v>72.31</v>
      </c>
      <c r="M77" s="130">
        <f t="shared" si="1"/>
        <v>1704.7</v>
      </c>
    </row>
    <row r="78" spans="1:13">
      <c r="A78" s="127">
        <v>74</v>
      </c>
      <c r="B78" s="128" t="s">
        <v>207</v>
      </c>
      <c r="C78" s="129">
        <v>207.57999999999998</v>
      </c>
      <c r="D78" s="129">
        <v>320.40999999999997</v>
      </c>
      <c r="E78" s="129">
        <v>402.62</v>
      </c>
      <c r="F78" s="129">
        <v>9.02</v>
      </c>
      <c r="G78" s="129">
        <v>138.36000000000001</v>
      </c>
      <c r="H78" s="129">
        <v>53.269999999999996</v>
      </c>
      <c r="I78" s="129">
        <v>0</v>
      </c>
      <c r="J78" s="129">
        <v>0</v>
      </c>
      <c r="K78" s="129">
        <v>0</v>
      </c>
      <c r="L78" s="129">
        <v>0</v>
      </c>
      <c r="M78" s="130">
        <f t="shared" si="1"/>
        <v>1131.26</v>
      </c>
    </row>
    <row r="79" spans="1:13">
      <c r="A79" s="127">
        <v>75</v>
      </c>
      <c r="B79" s="128" t="s">
        <v>208</v>
      </c>
      <c r="C79" s="129">
        <v>0</v>
      </c>
      <c r="D79" s="129">
        <v>3698.45</v>
      </c>
      <c r="E79" s="129">
        <v>18818.010000000002</v>
      </c>
      <c r="F79" s="129">
        <v>0</v>
      </c>
      <c r="G79" s="129">
        <v>0</v>
      </c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130">
        <f t="shared" si="1"/>
        <v>22516.460000000003</v>
      </c>
    </row>
    <row r="80" spans="1:13">
      <c r="A80" s="127">
        <v>99</v>
      </c>
      <c r="B80" s="131" t="s">
        <v>209</v>
      </c>
      <c r="C80" s="130">
        <f>SUM(C5:C79)</f>
        <v>580377.21999999986</v>
      </c>
      <c r="D80" s="130">
        <f t="shared" ref="D80:M80" si="2">SUM(D5:D79)</f>
        <v>744246.6399999999</v>
      </c>
      <c r="E80" s="130">
        <f t="shared" si="2"/>
        <v>555126.86</v>
      </c>
      <c r="F80" s="130">
        <f t="shared" si="2"/>
        <v>139389.24999999991</v>
      </c>
      <c r="G80" s="130">
        <f t="shared" si="2"/>
        <v>218927.08</v>
      </c>
      <c r="H80" s="130">
        <f t="shared" si="2"/>
        <v>132437.33999999994</v>
      </c>
      <c r="I80" s="130">
        <f t="shared" si="2"/>
        <v>166608.37999999995</v>
      </c>
      <c r="J80" s="130">
        <f t="shared" si="2"/>
        <v>18950.579999999998</v>
      </c>
      <c r="K80" s="130">
        <f t="shared" si="2"/>
        <v>5722.07</v>
      </c>
      <c r="L80" s="130">
        <f t="shared" si="2"/>
        <v>72471.329999999987</v>
      </c>
      <c r="M80" s="132">
        <f t="shared" si="2"/>
        <v>2634256.7499999986</v>
      </c>
    </row>
  </sheetData>
  <phoneticPr fontId="0" type="noConversion"/>
  <printOptions horizontalCentered="1" verticalCentered="1"/>
  <pageMargins left="0.5" right="0.5" top="0.75" bottom="0.75" header="0.5" footer="0.5"/>
  <pageSetup scale="63" orientation="portrait" horizontalDpi="4294967294" r:id="rId1"/>
  <headerFooter alignWithMargins="0">
    <oddHeader>&amp;L2010-11 Forecast by District by Program&amp;RDecember 11, 2009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84"/>
  <sheetViews>
    <sheetView topLeftCell="A17" workbookViewId="0">
      <selection activeCell="A52" sqref="A52:XFD52"/>
    </sheetView>
  </sheetViews>
  <sheetFormatPr defaultRowHeight="11.25"/>
  <cols>
    <col min="1" max="1" width="3.83203125" bestFit="1" customWidth="1"/>
    <col min="2" max="2" width="11.33203125" bestFit="1" customWidth="1"/>
    <col min="3" max="9" width="11.5" bestFit="1" customWidth="1"/>
    <col min="10" max="10" width="10.5" bestFit="1" customWidth="1"/>
    <col min="11" max="11" width="10.33203125" bestFit="1" customWidth="1"/>
    <col min="12" max="12" width="10.5" bestFit="1" customWidth="1"/>
    <col min="13" max="13" width="15.1640625" bestFit="1" customWidth="1"/>
  </cols>
  <sheetData>
    <row r="1" spans="1:13" ht="15.75">
      <c r="A1" s="115" t="s">
        <v>311</v>
      </c>
      <c r="B1" s="116"/>
    </row>
    <row r="4" spans="1:13" ht="12.75">
      <c r="A4" s="64" t="s">
        <v>189</v>
      </c>
      <c r="B4" s="64" t="s">
        <v>19</v>
      </c>
      <c r="C4" s="65" t="s">
        <v>190</v>
      </c>
      <c r="D4" s="65" t="s">
        <v>191</v>
      </c>
      <c r="E4" s="65" t="s">
        <v>192</v>
      </c>
      <c r="F4" s="65" t="s">
        <v>193</v>
      </c>
      <c r="G4" s="65" t="s">
        <v>194</v>
      </c>
      <c r="H4" s="65" t="s">
        <v>195</v>
      </c>
      <c r="I4" s="65" t="s">
        <v>196</v>
      </c>
      <c r="J4" s="65" t="s">
        <v>197</v>
      </c>
      <c r="K4" s="65" t="s">
        <v>198</v>
      </c>
      <c r="L4" s="65" t="s">
        <v>199</v>
      </c>
      <c r="M4" s="65" t="s">
        <v>7</v>
      </c>
    </row>
    <row r="5" spans="1:13">
      <c r="A5">
        <v>1</v>
      </c>
      <c r="B5" t="s">
        <v>20</v>
      </c>
      <c r="C5" s="60">
        <v>5984.48</v>
      </c>
      <c r="D5" s="60">
        <v>5777.1900000000005</v>
      </c>
      <c r="E5" s="60">
        <v>6232.55</v>
      </c>
      <c r="F5" s="60">
        <v>2173.94</v>
      </c>
      <c r="G5" s="60">
        <v>4027.9400000000005</v>
      </c>
      <c r="H5" s="60">
        <v>1842.1200000000001</v>
      </c>
      <c r="I5" s="60">
        <v>321.39</v>
      </c>
      <c r="J5" s="60">
        <v>140.06</v>
      </c>
      <c r="K5" s="60">
        <v>33.200000000000003</v>
      </c>
      <c r="L5" s="60">
        <v>488.42000000000007</v>
      </c>
      <c r="M5" s="61">
        <f>SUM(C5:L5)</f>
        <v>27021.29</v>
      </c>
    </row>
    <row r="6" spans="1:13">
      <c r="A6">
        <v>2</v>
      </c>
      <c r="B6" t="s">
        <v>21</v>
      </c>
      <c r="C6" s="60">
        <v>1546.79</v>
      </c>
      <c r="D6" s="60">
        <v>1736.72</v>
      </c>
      <c r="E6" s="60">
        <v>842.26</v>
      </c>
      <c r="F6" s="60">
        <v>226.26</v>
      </c>
      <c r="G6" s="60">
        <v>224.65999999999997</v>
      </c>
      <c r="H6" s="60">
        <v>150.52999999999997</v>
      </c>
      <c r="I6" s="60">
        <v>3.5700000000000003</v>
      </c>
      <c r="J6" s="60">
        <v>9.7799999999999994</v>
      </c>
      <c r="K6" s="60">
        <v>5.82</v>
      </c>
      <c r="L6" s="60">
        <v>265.96000000000004</v>
      </c>
      <c r="M6" s="61">
        <f t="shared" ref="M6:M69" si="0">SUM(C6:L6)</f>
        <v>5012.3499999999995</v>
      </c>
    </row>
    <row r="7" spans="1:13">
      <c r="A7">
        <v>3</v>
      </c>
      <c r="B7" t="s">
        <v>22</v>
      </c>
      <c r="C7" s="60">
        <v>6663.77</v>
      </c>
      <c r="D7" s="60">
        <v>7569.47</v>
      </c>
      <c r="E7" s="60">
        <v>5179.2000000000007</v>
      </c>
      <c r="F7" s="60">
        <v>1521.44</v>
      </c>
      <c r="G7" s="60">
        <v>1912.26</v>
      </c>
      <c r="H7" s="60">
        <v>860.67000000000007</v>
      </c>
      <c r="I7" s="60">
        <v>259.03999999999996</v>
      </c>
      <c r="J7" s="60">
        <v>358.1</v>
      </c>
      <c r="K7" s="60">
        <v>105.08999999999999</v>
      </c>
      <c r="L7" s="60">
        <v>688.55</v>
      </c>
      <c r="M7" s="61">
        <f t="shared" si="0"/>
        <v>25117.589999999997</v>
      </c>
    </row>
    <row r="8" spans="1:13">
      <c r="A8">
        <v>4</v>
      </c>
      <c r="B8" t="s">
        <v>23</v>
      </c>
      <c r="C8" s="60">
        <v>796.92</v>
      </c>
      <c r="D8" s="60">
        <v>853.2299999999999</v>
      </c>
      <c r="E8" s="60">
        <v>515.9799999999999</v>
      </c>
      <c r="F8" s="60">
        <v>224.42000000000002</v>
      </c>
      <c r="G8" s="60">
        <v>360.42</v>
      </c>
      <c r="H8" s="60">
        <v>214.54999999999998</v>
      </c>
      <c r="I8" s="60">
        <v>5.6099999999999994</v>
      </c>
      <c r="J8" s="60">
        <v>32.659999999999997</v>
      </c>
      <c r="K8" s="60">
        <v>1.1400000000000001</v>
      </c>
      <c r="L8" s="60">
        <v>159.09</v>
      </c>
      <c r="M8" s="61">
        <f t="shared" si="0"/>
        <v>3164.02</v>
      </c>
    </row>
    <row r="9" spans="1:13">
      <c r="A9">
        <v>5</v>
      </c>
      <c r="B9" t="s">
        <v>24</v>
      </c>
      <c r="C9" s="60">
        <v>16224.159999999998</v>
      </c>
      <c r="D9" s="60">
        <v>19162.32</v>
      </c>
      <c r="E9" s="60">
        <v>14669.41</v>
      </c>
      <c r="F9" s="60">
        <v>4867.07</v>
      </c>
      <c r="G9" s="60">
        <v>6974.74</v>
      </c>
      <c r="H9" s="60">
        <v>4362.75</v>
      </c>
      <c r="I9" s="60">
        <v>1128.46</v>
      </c>
      <c r="J9" s="60">
        <v>675.34</v>
      </c>
      <c r="K9" s="60">
        <v>148.32</v>
      </c>
      <c r="L9" s="60">
        <v>1817.69</v>
      </c>
      <c r="M9" s="61">
        <f t="shared" si="0"/>
        <v>70030.260000000009</v>
      </c>
    </row>
    <row r="10" spans="1:13">
      <c r="A10">
        <v>6</v>
      </c>
      <c r="B10" t="s">
        <v>25</v>
      </c>
      <c r="C10" s="60">
        <v>54074.619999999995</v>
      </c>
      <c r="D10" s="60">
        <v>73203.409999999989</v>
      </c>
      <c r="E10" s="60">
        <v>55361.380000000005</v>
      </c>
      <c r="F10" s="60">
        <v>11566.859999999999</v>
      </c>
      <c r="G10" s="60">
        <v>18167.900000000001</v>
      </c>
      <c r="H10" s="60">
        <v>10387.09</v>
      </c>
      <c r="I10" s="60">
        <v>18409.250000000004</v>
      </c>
      <c r="J10" s="60">
        <v>1840.58</v>
      </c>
      <c r="K10" s="60">
        <v>1108.3700000000001</v>
      </c>
      <c r="L10" s="60">
        <v>6602.3899999999994</v>
      </c>
      <c r="M10" s="61">
        <f t="shared" si="0"/>
        <v>250721.84999999992</v>
      </c>
    </row>
    <row r="11" spans="1:13">
      <c r="A11">
        <v>7</v>
      </c>
      <c r="B11" t="s">
        <v>26</v>
      </c>
      <c r="C11" s="60">
        <v>512.55999999999995</v>
      </c>
      <c r="D11" s="60">
        <v>619.20999999999992</v>
      </c>
      <c r="E11" s="60">
        <v>344.95000000000005</v>
      </c>
      <c r="F11" s="60">
        <v>216.60000000000002</v>
      </c>
      <c r="G11" s="60">
        <v>230.56</v>
      </c>
      <c r="H11" s="60">
        <v>117.31</v>
      </c>
      <c r="I11" s="60">
        <v>10.86</v>
      </c>
      <c r="J11" s="60">
        <v>25.03</v>
      </c>
      <c r="K11" s="60">
        <v>3.7100000000000004</v>
      </c>
      <c r="L11" s="60">
        <v>84.36</v>
      </c>
      <c r="M11" s="61">
        <f t="shared" si="0"/>
        <v>2165.1500000000005</v>
      </c>
    </row>
    <row r="12" spans="1:13">
      <c r="A12">
        <v>8</v>
      </c>
      <c r="B12" t="s">
        <v>27</v>
      </c>
      <c r="C12" s="60">
        <v>3413.11</v>
      </c>
      <c r="D12" s="60">
        <v>4728.08</v>
      </c>
      <c r="E12" s="60">
        <v>4059.73</v>
      </c>
      <c r="F12" s="60">
        <v>926.6</v>
      </c>
      <c r="G12" s="60">
        <v>1281.67</v>
      </c>
      <c r="H12" s="60">
        <v>1032.94</v>
      </c>
      <c r="I12" s="60">
        <v>152.83000000000001</v>
      </c>
      <c r="J12" s="60">
        <v>162.1</v>
      </c>
      <c r="K12" s="60">
        <v>16.560000000000002</v>
      </c>
      <c r="L12" s="60">
        <v>599.34</v>
      </c>
      <c r="M12" s="61">
        <f t="shared" si="0"/>
        <v>16372.960000000001</v>
      </c>
    </row>
    <row r="13" spans="1:13">
      <c r="A13">
        <v>9</v>
      </c>
      <c r="B13" t="s">
        <v>28</v>
      </c>
      <c r="C13" s="60">
        <v>3726.21</v>
      </c>
      <c r="D13" s="60">
        <v>4524.7700000000004</v>
      </c>
      <c r="E13" s="60">
        <v>3317.85</v>
      </c>
      <c r="F13" s="60">
        <v>806.84</v>
      </c>
      <c r="G13" s="60">
        <v>1325.3600000000001</v>
      </c>
      <c r="H13" s="60">
        <v>773.88</v>
      </c>
      <c r="I13" s="60">
        <v>103.17999999999999</v>
      </c>
      <c r="J13" s="60">
        <v>163.37</v>
      </c>
      <c r="K13" s="60">
        <v>26.64</v>
      </c>
      <c r="L13" s="60">
        <v>704.68999999999994</v>
      </c>
      <c r="M13" s="61">
        <f t="shared" si="0"/>
        <v>15472.79</v>
      </c>
    </row>
    <row r="14" spans="1:13">
      <c r="A14">
        <v>10</v>
      </c>
      <c r="B14" t="s">
        <v>29</v>
      </c>
      <c r="C14" s="60">
        <v>7867.1</v>
      </c>
      <c r="D14" s="60">
        <v>10174.560000000001</v>
      </c>
      <c r="E14" s="60">
        <v>8240.66</v>
      </c>
      <c r="F14" s="60">
        <v>2662.2799999999997</v>
      </c>
      <c r="G14" s="60">
        <v>3338.1</v>
      </c>
      <c r="H14" s="60">
        <v>1756.38</v>
      </c>
      <c r="I14" s="60">
        <v>322.44000000000005</v>
      </c>
      <c r="J14" s="60">
        <v>198.04</v>
      </c>
      <c r="K14" s="60">
        <v>101.15999999999998</v>
      </c>
      <c r="L14" s="60">
        <v>896.34999999999991</v>
      </c>
      <c r="M14" s="61">
        <f t="shared" si="0"/>
        <v>35557.070000000007</v>
      </c>
    </row>
    <row r="15" spans="1:13">
      <c r="A15">
        <v>11</v>
      </c>
      <c r="B15" t="s">
        <v>30</v>
      </c>
      <c r="C15" s="60">
        <v>8773.59</v>
      </c>
      <c r="D15" s="60">
        <v>10432.65</v>
      </c>
      <c r="E15" s="60">
        <v>8209.84</v>
      </c>
      <c r="F15" s="60">
        <v>2054.3999999999996</v>
      </c>
      <c r="G15" s="60">
        <v>3451.6</v>
      </c>
      <c r="H15" s="60">
        <v>2209.25</v>
      </c>
      <c r="I15" s="60">
        <v>5265.829999999999</v>
      </c>
      <c r="J15" s="60">
        <v>221.51999999999998</v>
      </c>
      <c r="K15" s="60">
        <v>147.82999999999998</v>
      </c>
      <c r="L15" s="60">
        <v>645.84999999999991</v>
      </c>
      <c r="M15" s="61">
        <f t="shared" si="0"/>
        <v>41412.359999999993</v>
      </c>
    </row>
    <row r="16" spans="1:13">
      <c r="A16">
        <v>12</v>
      </c>
      <c r="B16" t="s">
        <v>31</v>
      </c>
      <c r="C16" s="60">
        <v>2805.38</v>
      </c>
      <c r="D16" s="60">
        <v>3129.7799999999997</v>
      </c>
      <c r="E16" s="60">
        <v>1772.19</v>
      </c>
      <c r="F16" s="60">
        <v>749.15</v>
      </c>
      <c r="G16" s="60">
        <v>787.26</v>
      </c>
      <c r="H16" s="60">
        <v>431.19000000000005</v>
      </c>
      <c r="I16" s="60">
        <v>50.429999999999993</v>
      </c>
      <c r="J16" s="60">
        <v>39.75</v>
      </c>
      <c r="K16" s="60">
        <v>17.309999999999999</v>
      </c>
      <c r="L16" s="60">
        <v>311.19</v>
      </c>
      <c r="M16" s="61">
        <f t="shared" si="0"/>
        <v>10093.630000000001</v>
      </c>
    </row>
    <row r="17" spans="1:13">
      <c r="A17" s="83">
        <v>13</v>
      </c>
      <c r="B17" s="83" t="s">
        <v>200</v>
      </c>
      <c r="C17" s="84">
        <v>69567.240000000005</v>
      </c>
      <c r="D17" s="84">
        <v>88723.85</v>
      </c>
      <c r="E17" s="84">
        <v>58379.93</v>
      </c>
      <c r="F17" s="84">
        <v>17118.98</v>
      </c>
      <c r="G17" s="84">
        <v>33581.18</v>
      </c>
      <c r="H17" s="84">
        <v>23595.489999999998</v>
      </c>
      <c r="I17" s="84">
        <v>34987.600000000006</v>
      </c>
      <c r="J17" s="84">
        <v>2892.9600000000005</v>
      </c>
      <c r="K17" s="84">
        <v>353.38000000000005</v>
      </c>
      <c r="L17" s="84">
        <v>9431.52</v>
      </c>
      <c r="M17" s="61">
        <f t="shared" si="0"/>
        <v>338632.13000000006</v>
      </c>
    </row>
    <row r="18" spans="1:13">
      <c r="A18">
        <v>14</v>
      </c>
      <c r="B18" t="s">
        <v>201</v>
      </c>
      <c r="C18" s="60">
        <v>1068.3399999999999</v>
      </c>
      <c r="D18" s="60">
        <v>1416.21</v>
      </c>
      <c r="E18" s="60">
        <v>901.11000000000013</v>
      </c>
      <c r="F18" s="60">
        <v>322.31</v>
      </c>
      <c r="G18" s="60">
        <v>300.12</v>
      </c>
      <c r="H18" s="60">
        <v>351.43</v>
      </c>
      <c r="I18" s="60">
        <v>426.82999999999993</v>
      </c>
      <c r="J18" s="60">
        <v>5.97</v>
      </c>
      <c r="K18" s="60">
        <v>6.3900000000000006</v>
      </c>
      <c r="L18" s="60">
        <v>168.64</v>
      </c>
      <c r="M18" s="61">
        <f t="shared" si="0"/>
        <v>4967.3500000000013</v>
      </c>
    </row>
    <row r="19" spans="1:13">
      <c r="A19">
        <v>15</v>
      </c>
      <c r="B19" t="s">
        <v>33</v>
      </c>
      <c r="C19" s="60">
        <v>551.99</v>
      </c>
      <c r="D19" s="60">
        <v>593.63</v>
      </c>
      <c r="E19" s="60">
        <v>353.91</v>
      </c>
      <c r="F19" s="60">
        <v>209.41000000000003</v>
      </c>
      <c r="G19" s="60">
        <v>179.13</v>
      </c>
      <c r="H19" s="60">
        <v>86.47</v>
      </c>
      <c r="I19" s="60">
        <v>0</v>
      </c>
      <c r="J19" s="60">
        <v>18.090000000000003</v>
      </c>
      <c r="K19" s="60">
        <v>3.43</v>
      </c>
      <c r="L19" s="60">
        <v>72.61</v>
      </c>
      <c r="M19" s="61">
        <f t="shared" si="0"/>
        <v>2068.67</v>
      </c>
    </row>
    <row r="20" spans="1:13">
      <c r="A20">
        <v>16</v>
      </c>
      <c r="B20" t="s">
        <v>34</v>
      </c>
      <c r="C20" s="60">
        <v>35028.26</v>
      </c>
      <c r="D20" s="60">
        <v>35341.97</v>
      </c>
      <c r="E20" s="60">
        <v>24270.539999999997</v>
      </c>
      <c r="F20" s="60">
        <v>6359.9</v>
      </c>
      <c r="G20" s="60">
        <v>9616.73</v>
      </c>
      <c r="H20" s="60">
        <v>5341.9599999999991</v>
      </c>
      <c r="I20" s="60">
        <v>2663.8100000000004</v>
      </c>
      <c r="J20" s="60">
        <v>954.61</v>
      </c>
      <c r="K20" s="60">
        <v>380.15999999999997</v>
      </c>
      <c r="L20" s="60">
        <v>2310.0600000000004</v>
      </c>
      <c r="M20" s="61">
        <f t="shared" si="0"/>
        <v>122267.99999999999</v>
      </c>
    </row>
    <row r="21" spans="1:13">
      <c r="A21">
        <v>17</v>
      </c>
      <c r="B21" t="s">
        <v>35</v>
      </c>
      <c r="C21" s="60">
        <v>10119.399999999998</v>
      </c>
      <c r="D21" s="60">
        <v>11424.47</v>
      </c>
      <c r="E21" s="60">
        <v>7186.0499999999993</v>
      </c>
      <c r="F21" s="60">
        <v>2803.27</v>
      </c>
      <c r="G21" s="60">
        <v>3258.52</v>
      </c>
      <c r="H21" s="60">
        <v>2249.15</v>
      </c>
      <c r="I21" s="60">
        <v>232.18999999999997</v>
      </c>
      <c r="J21" s="60">
        <v>272.24000000000007</v>
      </c>
      <c r="K21" s="60">
        <v>155.03</v>
      </c>
      <c r="L21" s="60">
        <v>1093.8400000000001</v>
      </c>
      <c r="M21" s="61">
        <f t="shared" si="0"/>
        <v>38794.159999999989</v>
      </c>
    </row>
    <row r="22" spans="1:13">
      <c r="A22">
        <v>18</v>
      </c>
      <c r="B22" t="s">
        <v>36</v>
      </c>
      <c r="C22" s="60">
        <v>3566.9900000000002</v>
      </c>
      <c r="D22" s="60">
        <v>4152.74</v>
      </c>
      <c r="E22" s="60">
        <v>2674.03</v>
      </c>
      <c r="F22" s="60">
        <v>589.55999999999995</v>
      </c>
      <c r="G22" s="60">
        <v>905.7</v>
      </c>
      <c r="H22" s="60">
        <v>622.33999999999992</v>
      </c>
      <c r="I22" s="60">
        <v>278.26999999999992</v>
      </c>
      <c r="J22" s="60">
        <v>65.989999999999995</v>
      </c>
      <c r="K22" s="60">
        <v>27.130000000000003</v>
      </c>
      <c r="L22" s="60">
        <v>463.11</v>
      </c>
      <c r="M22" s="61">
        <f t="shared" si="0"/>
        <v>13345.86</v>
      </c>
    </row>
    <row r="23" spans="1:13">
      <c r="A23">
        <v>19</v>
      </c>
      <c r="B23" t="s">
        <v>37</v>
      </c>
      <c r="C23" s="60">
        <v>388.92</v>
      </c>
      <c r="D23" s="60">
        <v>400.06</v>
      </c>
      <c r="E23" s="60">
        <v>161.12</v>
      </c>
      <c r="F23" s="60">
        <v>81.669999999999987</v>
      </c>
      <c r="G23" s="60">
        <v>91.12</v>
      </c>
      <c r="H23" s="60">
        <v>41.44</v>
      </c>
      <c r="I23" s="60">
        <v>5.6499999999999995</v>
      </c>
      <c r="J23" s="60">
        <v>14.26</v>
      </c>
      <c r="K23" s="60">
        <v>2.21</v>
      </c>
      <c r="L23" s="60">
        <v>49.45</v>
      </c>
      <c r="M23" s="61">
        <f t="shared" si="0"/>
        <v>1235.9000000000001</v>
      </c>
    </row>
    <row r="24" spans="1:13">
      <c r="A24">
        <v>20</v>
      </c>
      <c r="B24" t="s">
        <v>38</v>
      </c>
      <c r="C24" s="60">
        <v>1703.87</v>
      </c>
      <c r="D24" s="60">
        <v>1868.6200000000001</v>
      </c>
      <c r="E24" s="60">
        <v>897.35</v>
      </c>
      <c r="F24" s="60">
        <v>334.21000000000004</v>
      </c>
      <c r="G24" s="60">
        <v>363.40000000000003</v>
      </c>
      <c r="H24" s="60">
        <v>197.32999999999998</v>
      </c>
      <c r="I24" s="60">
        <v>276.39000000000004</v>
      </c>
      <c r="J24" s="60">
        <v>44.129999999999995</v>
      </c>
      <c r="K24" s="60">
        <v>20.599999999999998</v>
      </c>
      <c r="L24" s="60">
        <v>125.08</v>
      </c>
      <c r="M24" s="61">
        <f t="shared" si="0"/>
        <v>5830.9800000000005</v>
      </c>
    </row>
    <row r="25" spans="1:13">
      <c r="A25">
        <v>21</v>
      </c>
      <c r="B25" t="s">
        <v>39</v>
      </c>
      <c r="C25" s="60">
        <v>624.30999999999995</v>
      </c>
      <c r="D25" s="60">
        <v>681.29</v>
      </c>
      <c r="E25" s="60">
        <v>385.12</v>
      </c>
      <c r="F25" s="60">
        <v>239.39</v>
      </c>
      <c r="G25" s="60">
        <v>349.46999999999997</v>
      </c>
      <c r="H25" s="60">
        <v>233.54</v>
      </c>
      <c r="I25" s="60">
        <v>31.79</v>
      </c>
      <c r="J25" s="60">
        <v>41.59</v>
      </c>
      <c r="K25" s="60">
        <v>8.31</v>
      </c>
      <c r="L25" s="60">
        <v>97.089999999999989</v>
      </c>
      <c r="M25" s="61">
        <f t="shared" si="0"/>
        <v>2691.8999999999996</v>
      </c>
    </row>
    <row r="26" spans="1:13">
      <c r="A26">
        <v>22</v>
      </c>
      <c r="B26" t="s">
        <v>40</v>
      </c>
      <c r="C26" s="60">
        <v>474.83</v>
      </c>
      <c r="D26" s="60">
        <v>513.13</v>
      </c>
      <c r="E26" s="60">
        <v>152.26</v>
      </c>
      <c r="F26" s="60">
        <v>101.42</v>
      </c>
      <c r="G26" s="60">
        <v>112.16</v>
      </c>
      <c r="H26" s="60">
        <v>55.019999999999996</v>
      </c>
      <c r="I26" s="60">
        <v>45.260000000000005</v>
      </c>
      <c r="J26" s="60">
        <v>1.0900000000000001</v>
      </c>
      <c r="K26" s="60">
        <v>0</v>
      </c>
      <c r="L26" s="60">
        <v>47.55</v>
      </c>
      <c r="M26" s="61">
        <f t="shared" si="0"/>
        <v>1502.72</v>
      </c>
    </row>
    <row r="27" spans="1:13">
      <c r="A27">
        <v>23</v>
      </c>
      <c r="B27" t="s">
        <v>41</v>
      </c>
      <c r="C27" s="60">
        <v>479.57999999999993</v>
      </c>
      <c r="D27" s="60">
        <v>607.27</v>
      </c>
      <c r="E27" s="60">
        <v>442.65</v>
      </c>
      <c r="F27" s="60">
        <v>72.13</v>
      </c>
      <c r="G27" s="60">
        <v>161.31</v>
      </c>
      <c r="H27" s="60">
        <v>172.14</v>
      </c>
      <c r="I27" s="60">
        <v>0</v>
      </c>
      <c r="J27" s="60">
        <v>23.37</v>
      </c>
      <c r="K27" s="60">
        <v>8.09</v>
      </c>
      <c r="L27" s="60">
        <v>48.129999999999995</v>
      </c>
      <c r="M27" s="61">
        <f t="shared" si="0"/>
        <v>2014.6699999999996</v>
      </c>
    </row>
    <row r="28" spans="1:13">
      <c r="A28">
        <v>24</v>
      </c>
      <c r="B28" t="s">
        <v>42</v>
      </c>
      <c r="C28" s="60">
        <v>575.04999999999995</v>
      </c>
      <c r="D28" s="60">
        <v>573.67999999999995</v>
      </c>
      <c r="E28" s="60">
        <v>277.88</v>
      </c>
      <c r="F28" s="60">
        <v>88.15</v>
      </c>
      <c r="G28" s="60">
        <v>57.760000000000005</v>
      </c>
      <c r="H28" s="60">
        <v>57.25</v>
      </c>
      <c r="I28" s="60">
        <v>50.87</v>
      </c>
      <c r="J28" s="60">
        <v>19.490000000000002</v>
      </c>
      <c r="K28" s="60">
        <v>15.280000000000001</v>
      </c>
      <c r="L28" s="60">
        <v>65.320000000000007</v>
      </c>
      <c r="M28" s="61">
        <f t="shared" si="0"/>
        <v>1780.73</v>
      </c>
    </row>
    <row r="29" spans="1:13">
      <c r="A29">
        <v>25</v>
      </c>
      <c r="B29" t="s">
        <v>43</v>
      </c>
      <c r="C29" s="60">
        <v>1421.16</v>
      </c>
      <c r="D29" s="60">
        <v>1556.58</v>
      </c>
      <c r="E29" s="60">
        <v>901.18</v>
      </c>
      <c r="F29" s="60">
        <v>260.36</v>
      </c>
      <c r="G29" s="60">
        <v>394.62</v>
      </c>
      <c r="H29" s="60">
        <v>314.51</v>
      </c>
      <c r="I29" s="60">
        <v>276.86</v>
      </c>
      <c r="J29" s="60">
        <v>19.240000000000002</v>
      </c>
      <c r="K29" s="60">
        <v>2.67</v>
      </c>
      <c r="L29" s="60">
        <v>121.69</v>
      </c>
      <c r="M29" s="61">
        <f t="shared" si="0"/>
        <v>5268.869999999999</v>
      </c>
    </row>
    <row r="30" spans="1:13">
      <c r="A30">
        <v>26</v>
      </c>
      <c r="B30" t="s">
        <v>44</v>
      </c>
      <c r="C30" s="60">
        <v>1683.43</v>
      </c>
      <c r="D30" s="60">
        <v>1968.96</v>
      </c>
      <c r="E30" s="60">
        <v>1200.2999999999997</v>
      </c>
      <c r="F30" s="60">
        <v>357.8</v>
      </c>
      <c r="G30" s="60">
        <v>463.4</v>
      </c>
      <c r="H30" s="60">
        <v>360.97999999999996</v>
      </c>
      <c r="I30" s="60">
        <v>293.97000000000003</v>
      </c>
      <c r="J30" s="60">
        <v>18.05</v>
      </c>
      <c r="K30" s="60">
        <v>5.0900000000000007</v>
      </c>
      <c r="L30" s="60">
        <v>276.57</v>
      </c>
      <c r="M30" s="61">
        <f t="shared" si="0"/>
        <v>6628.55</v>
      </c>
    </row>
    <row r="31" spans="1:13">
      <c r="A31">
        <v>27</v>
      </c>
      <c r="B31" t="s">
        <v>45</v>
      </c>
      <c r="C31" s="60">
        <v>5463.9000000000005</v>
      </c>
      <c r="D31" s="60">
        <v>7131.07</v>
      </c>
      <c r="E31" s="60">
        <v>4559.25</v>
      </c>
      <c r="F31" s="60">
        <v>1200.81</v>
      </c>
      <c r="G31" s="60">
        <v>1591.51</v>
      </c>
      <c r="H31" s="60">
        <v>1109.1399999999999</v>
      </c>
      <c r="I31" s="60">
        <v>539.25</v>
      </c>
      <c r="J31" s="60">
        <v>118.88</v>
      </c>
      <c r="K31" s="60">
        <v>43.94</v>
      </c>
      <c r="L31" s="60">
        <v>889.16000000000008</v>
      </c>
      <c r="M31" s="61">
        <f t="shared" si="0"/>
        <v>22646.91</v>
      </c>
    </row>
    <row r="32" spans="1:13">
      <c r="A32">
        <v>28</v>
      </c>
      <c r="B32" t="s">
        <v>46</v>
      </c>
      <c r="C32" s="60">
        <v>3115.15</v>
      </c>
      <c r="D32" s="60">
        <v>3735.7599999999998</v>
      </c>
      <c r="E32" s="60">
        <v>2389.69</v>
      </c>
      <c r="F32" s="60">
        <v>490.56</v>
      </c>
      <c r="G32" s="60">
        <v>819.34</v>
      </c>
      <c r="H32" s="60">
        <v>558.57999999999993</v>
      </c>
      <c r="I32" s="60">
        <v>535.29000000000019</v>
      </c>
      <c r="J32" s="60">
        <v>129.24</v>
      </c>
      <c r="K32" s="60">
        <v>34.14</v>
      </c>
      <c r="L32" s="60">
        <v>353.07000000000005</v>
      </c>
      <c r="M32" s="61">
        <f t="shared" si="0"/>
        <v>12160.82</v>
      </c>
    </row>
    <row r="33" spans="1:13">
      <c r="A33">
        <v>29</v>
      </c>
      <c r="B33" t="s">
        <v>47</v>
      </c>
      <c r="C33" s="60">
        <v>40596.94</v>
      </c>
      <c r="D33" s="60">
        <v>52725.54</v>
      </c>
      <c r="E33" s="60">
        <v>37527.65</v>
      </c>
      <c r="F33" s="60">
        <v>11553.67</v>
      </c>
      <c r="G33" s="60">
        <v>16080.219999999998</v>
      </c>
      <c r="H33" s="60">
        <v>6538.7</v>
      </c>
      <c r="I33" s="60">
        <v>15777.72</v>
      </c>
      <c r="J33" s="60">
        <v>1183.1100000000001</v>
      </c>
      <c r="K33" s="60">
        <v>365.68</v>
      </c>
      <c r="L33" s="60">
        <v>6357.74</v>
      </c>
      <c r="M33" s="61">
        <f t="shared" si="0"/>
        <v>188706.97</v>
      </c>
    </row>
    <row r="34" spans="1:13">
      <c r="A34">
        <v>30</v>
      </c>
      <c r="B34" t="s">
        <v>48</v>
      </c>
      <c r="C34" s="60">
        <v>945.54</v>
      </c>
      <c r="D34" s="60">
        <v>1094.47</v>
      </c>
      <c r="E34" s="60">
        <v>700.15</v>
      </c>
      <c r="F34" s="60">
        <v>196.01</v>
      </c>
      <c r="G34" s="60">
        <v>191.51</v>
      </c>
      <c r="H34" s="60">
        <v>121.69</v>
      </c>
      <c r="I34" s="60">
        <v>0.4</v>
      </c>
      <c r="J34" s="60">
        <v>10.54</v>
      </c>
      <c r="K34" s="60">
        <v>0</v>
      </c>
      <c r="L34" s="60">
        <v>129.51</v>
      </c>
      <c r="M34" s="61">
        <f t="shared" si="0"/>
        <v>3389.8200000000006</v>
      </c>
    </row>
    <row r="35" spans="1:13">
      <c r="A35">
        <v>31</v>
      </c>
      <c r="B35" t="s">
        <v>49</v>
      </c>
      <c r="C35" s="60">
        <v>4279.83</v>
      </c>
      <c r="D35" s="60">
        <v>5239.2000000000007</v>
      </c>
      <c r="E35" s="60">
        <v>3568.87</v>
      </c>
      <c r="F35" s="60">
        <v>604.18000000000006</v>
      </c>
      <c r="G35" s="60">
        <v>1254.97</v>
      </c>
      <c r="H35" s="60">
        <v>1050.33</v>
      </c>
      <c r="I35" s="60">
        <v>857.04</v>
      </c>
      <c r="J35" s="60">
        <v>108.06</v>
      </c>
      <c r="K35" s="60">
        <v>37.67</v>
      </c>
      <c r="L35" s="60">
        <v>610.53</v>
      </c>
      <c r="M35" s="61">
        <f t="shared" si="0"/>
        <v>17610.68</v>
      </c>
    </row>
    <row r="36" spans="1:13">
      <c r="A36">
        <v>32</v>
      </c>
      <c r="B36" t="s">
        <v>50</v>
      </c>
      <c r="C36" s="60">
        <v>1913.1099999999997</v>
      </c>
      <c r="D36" s="60">
        <v>2149.23</v>
      </c>
      <c r="E36" s="60">
        <v>1188.3899999999999</v>
      </c>
      <c r="F36" s="60">
        <v>501.34</v>
      </c>
      <c r="G36" s="60">
        <v>466.14</v>
      </c>
      <c r="H36" s="60">
        <v>293.66000000000003</v>
      </c>
      <c r="I36" s="60">
        <v>48.789999999999992</v>
      </c>
      <c r="J36" s="60">
        <v>121.44999999999999</v>
      </c>
      <c r="K36" s="60">
        <v>4.09</v>
      </c>
      <c r="L36" s="60">
        <v>298.13</v>
      </c>
      <c r="M36" s="61">
        <f t="shared" si="0"/>
        <v>6984.33</v>
      </c>
    </row>
    <row r="37" spans="1:13">
      <c r="A37">
        <v>33</v>
      </c>
      <c r="B37" t="s">
        <v>51</v>
      </c>
      <c r="C37" s="60">
        <v>321.73</v>
      </c>
      <c r="D37" s="60">
        <v>319.01</v>
      </c>
      <c r="E37" s="60">
        <v>132.77000000000001</v>
      </c>
      <c r="F37" s="60">
        <v>117.58000000000001</v>
      </c>
      <c r="G37" s="60">
        <v>63.26</v>
      </c>
      <c r="H37" s="60">
        <v>64.19</v>
      </c>
      <c r="I37" s="60">
        <v>19.469999999999995</v>
      </c>
      <c r="J37" s="60">
        <v>3.16</v>
      </c>
      <c r="K37" s="60">
        <v>0.31000000000000005</v>
      </c>
      <c r="L37" s="60">
        <v>51.47</v>
      </c>
      <c r="M37" s="61">
        <f t="shared" si="0"/>
        <v>1092.95</v>
      </c>
    </row>
    <row r="38" spans="1:13">
      <c r="A38">
        <v>34</v>
      </c>
      <c r="B38" t="s">
        <v>52</v>
      </c>
      <c r="C38" s="60">
        <v>310.44</v>
      </c>
      <c r="D38" s="60">
        <v>359.56</v>
      </c>
      <c r="E38" s="60">
        <v>184.89999999999998</v>
      </c>
      <c r="F38" s="60">
        <v>71.959999999999994</v>
      </c>
      <c r="G38" s="60">
        <v>63.129999999999995</v>
      </c>
      <c r="H38" s="60">
        <v>37.410000000000004</v>
      </c>
      <c r="I38" s="60">
        <v>43.300000000000004</v>
      </c>
      <c r="J38" s="60">
        <v>2.5100000000000002</v>
      </c>
      <c r="K38" s="60">
        <v>0</v>
      </c>
      <c r="L38" s="60">
        <v>34.790000000000006</v>
      </c>
      <c r="M38" s="61">
        <f t="shared" si="0"/>
        <v>1108</v>
      </c>
    </row>
    <row r="39" spans="1:13">
      <c r="A39">
        <v>35</v>
      </c>
      <c r="B39" t="s">
        <v>53</v>
      </c>
      <c r="C39" s="60">
        <v>10810.369999999999</v>
      </c>
      <c r="D39" s="60">
        <v>12717.86</v>
      </c>
      <c r="E39" s="60">
        <v>8003.74</v>
      </c>
      <c r="F39" s="60">
        <v>1850.09</v>
      </c>
      <c r="G39" s="60">
        <v>2726.54</v>
      </c>
      <c r="H39" s="60">
        <v>1748.94</v>
      </c>
      <c r="I39" s="60">
        <v>1508.0900000000004</v>
      </c>
      <c r="J39" s="60">
        <v>223.23</v>
      </c>
      <c r="K39" s="60">
        <v>41.269999999999996</v>
      </c>
      <c r="L39" s="60">
        <v>1555.8899999999999</v>
      </c>
      <c r="M39" s="61">
        <f t="shared" si="0"/>
        <v>41186.020000000004</v>
      </c>
    </row>
    <row r="40" spans="1:13">
      <c r="A40">
        <v>36</v>
      </c>
      <c r="B40" t="s">
        <v>54</v>
      </c>
      <c r="C40" s="60">
        <v>18970.97</v>
      </c>
      <c r="D40" s="60">
        <v>21495.56</v>
      </c>
      <c r="E40" s="60">
        <v>13911.720000000001</v>
      </c>
      <c r="F40" s="60">
        <v>4617.67</v>
      </c>
      <c r="G40" s="60">
        <v>6917.56</v>
      </c>
      <c r="H40" s="60">
        <v>4641.13</v>
      </c>
      <c r="I40" s="60">
        <v>4514.4399999999996</v>
      </c>
      <c r="J40" s="60">
        <v>692.75</v>
      </c>
      <c r="K40" s="60">
        <v>153.39000000000001</v>
      </c>
      <c r="L40" s="60">
        <v>1902.97</v>
      </c>
      <c r="M40" s="61">
        <f t="shared" si="0"/>
        <v>77818.16</v>
      </c>
    </row>
    <row r="41" spans="1:13">
      <c r="A41">
        <v>37</v>
      </c>
      <c r="B41" t="s">
        <v>55</v>
      </c>
      <c r="C41" s="60">
        <v>8520.51</v>
      </c>
      <c r="D41" s="60">
        <v>9880.69</v>
      </c>
      <c r="E41" s="60">
        <v>6802.94</v>
      </c>
      <c r="F41" s="60">
        <v>2449.1</v>
      </c>
      <c r="G41" s="60">
        <v>2528.7099999999996</v>
      </c>
      <c r="H41" s="60">
        <v>1460.4499999999998</v>
      </c>
      <c r="I41" s="60">
        <v>227.01000000000002</v>
      </c>
      <c r="J41" s="60">
        <v>329.63999999999993</v>
      </c>
      <c r="K41" s="60">
        <v>78</v>
      </c>
      <c r="L41" s="60">
        <v>702.67000000000007</v>
      </c>
      <c r="M41" s="61">
        <f t="shared" si="0"/>
        <v>32979.719999999994</v>
      </c>
    </row>
    <row r="42" spans="1:13">
      <c r="A42">
        <v>38</v>
      </c>
      <c r="B42" t="s">
        <v>56</v>
      </c>
      <c r="C42" s="60">
        <v>1384.98</v>
      </c>
      <c r="D42" s="60">
        <v>1506.29</v>
      </c>
      <c r="E42" s="60">
        <v>951.21</v>
      </c>
      <c r="F42" s="60">
        <v>498</v>
      </c>
      <c r="G42" s="60">
        <v>758.64999999999986</v>
      </c>
      <c r="H42" s="60">
        <v>459.73</v>
      </c>
      <c r="I42" s="60">
        <v>67.8</v>
      </c>
      <c r="J42" s="60">
        <v>17.34</v>
      </c>
      <c r="K42" s="60">
        <v>3.9200000000000004</v>
      </c>
      <c r="L42" s="60">
        <v>145.78</v>
      </c>
      <c r="M42" s="61">
        <f t="shared" si="0"/>
        <v>5793.6999999999989</v>
      </c>
    </row>
    <row r="43" spans="1:13">
      <c r="A43">
        <v>39</v>
      </c>
      <c r="B43" t="s">
        <v>57</v>
      </c>
      <c r="C43" s="60">
        <v>418.43</v>
      </c>
      <c r="D43" s="60">
        <v>417.74</v>
      </c>
      <c r="E43" s="60">
        <v>215.27</v>
      </c>
      <c r="F43" s="60">
        <v>85.330000000000013</v>
      </c>
      <c r="G43" s="60">
        <v>83.320000000000007</v>
      </c>
      <c r="H43" s="60">
        <v>95.2</v>
      </c>
      <c r="I43" s="60">
        <v>0.84000000000000008</v>
      </c>
      <c r="J43" s="60">
        <v>39.950000000000003</v>
      </c>
      <c r="K43" s="60">
        <v>4.7699999999999996</v>
      </c>
      <c r="L43" s="60">
        <v>61.180000000000007</v>
      </c>
      <c r="M43" s="61">
        <f t="shared" si="0"/>
        <v>1422.03</v>
      </c>
    </row>
    <row r="44" spans="1:13">
      <c r="A44">
        <v>40</v>
      </c>
      <c r="B44" t="s">
        <v>58</v>
      </c>
      <c r="C44" s="60">
        <v>651.70999999999992</v>
      </c>
      <c r="D44" s="60">
        <v>714.3599999999999</v>
      </c>
      <c r="E44" s="60">
        <v>467.13</v>
      </c>
      <c r="F44" s="60">
        <v>268.59999999999997</v>
      </c>
      <c r="G44" s="60">
        <v>226.03</v>
      </c>
      <c r="H44" s="60">
        <v>197.54</v>
      </c>
      <c r="I44" s="60">
        <v>3.12</v>
      </c>
      <c r="J44" s="60">
        <v>1.1200000000000001</v>
      </c>
      <c r="K44" s="60">
        <v>0</v>
      </c>
      <c r="L44" s="60">
        <v>98.27</v>
      </c>
      <c r="M44" s="61">
        <f t="shared" si="0"/>
        <v>2627.8799999999997</v>
      </c>
    </row>
    <row r="45" spans="1:13">
      <c r="A45">
        <v>41</v>
      </c>
      <c r="B45" t="s">
        <v>59</v>
      </c>
      <c r="C45" s="60">
        <v>9476.91</v>
      </c>
      <c r="D45" s="60">
        <v>11669.6</v>
      </c>
      <c r="E45" s="60">
        <v>7575.01</v>
      </c>
      <c r="F45" s="60">
        <v>2797.1200000000003</v>
      </c>
      <c r="G45" s="60">
        <v>3925.05</v>
      </c>
      <c r="H45" s="60">
        <v>2647.0800000000004</v>
      </c>
      <c r="I45" s="60">
        <v>2740.83</v>
      </c>
      <c r="J45" s="60">
        <v>399.23</v>
      </c>
      <c r="K45" s="60">
        <v>49.39</v>
      </c>
      <c r="L45" s="60">
        <v>1072.52</v>
      </c>
      <c r="M45" s="61">
        <f t="shared" si="0"/>
        <v>42352.740000000005</v>
      </c>
    </row>
    <row r="46" spans="1:13">
      <c r="A46">
        <v>42</v>
      </c>
      <c r="B46" t="s">
        <v>60</v>
      </c>
      <c r="C46" s="60">
        <v>10121.299999999999</v>
      </c>
      <c r="D46" s="60">
        <v>12897.670000000002</v>
      </c>
      <c r="E46" s="60">
        <v>8016.87</v>
      </c>
      <c r="F46" s="60">
        <v>2210.87</v>
      </c>
      <c r="G46" s="60">
        <v>3450.26</v>
      </c>
      <c r="H46" s="60">
        <v>2335.89</v>
      </c>
      <c r="I46" s="60">
        <v>1202.5799999999997</v>
      </c>
      <c r="J46" s="60">
        <v>225.36</v>
      </c>
      <c r="K46" s="60">
        <v>19.630000000000003</v>
      </c>
      <c r="L46" s="60">
        <v>1620.01</v>
      </c>
      <c r="M46" s="61">
        <f t="shared" si="0"/>
        <v>42100.44</v>
      </c>
    </row>
    <row r="47" spans="1:13">
      <c r="A47">
        <v>43</v>
      </c>
      <c r="B47" t="s">
        <v>61</v>
      </c>
      <c r="C47" s="60">
        <v>3502.9</v>
      </c>
      <c r="D47" s="60">
        <v>4788.5499999999993</v>
      </c>
      <c r="E47" s="60">
        <v>3986.77</v>
      </c>
      <c r="F47" s="60">
        <v>1021.6500000000001</v>
      </c>
      <c r="G47" s="60">
        <v>1506.9399999999998</v>
      </c>
      <c r="H47" s="60">
        <v>715.64</v>
      </c>
      <c r="I47" s="60">
        <v>1189.3700000000003</v>
      </c>
      <c r="J47" s="60">
        <v>140.59</v>
      </c>
      <c r="K47" s="60">
        <v>108.88000000000001</v>
      </c>
      <c r="L47" s="60">
        <v>681.03</v>
      </c>
      <c r="M47" s="61">
        <f t="shared" si="0"/>
        <v>17642.32</v>
      </c>
    </row>
    <row r="48" spans="1:13">
      <c r="A48">
        <v>44</v>
      </c>
      <c r="B48" t="s">
        <v>62</v>
      </c>
      <c r="C48" s="60">
        <v>1822.32</v>
      </c>
      <c r="D48" s="60">
        <v>1998.31</v>
      </c>
      <c r="E48" s="60">
        <v>1652.0500000000002</v>
      </c>
      <c r="F48" s="60">
        <v>482.98</v>
      </c>
      <c r="G48" s="60">
        <v>775.41000000000008</v>
      </c>
      <c r="H48" s="60">
        <v>548.25</v>
      </c>
      <c r="I48" s="60">
        <v>393.46000000000004</v>
      </c>
      <c r="J48" s="60">
        <v>51.58</v>
      </c>
      <c r="K48" s="60">
        <v>8.75</v>
      </c>
      <c r="L48" s="60">
        <v>214.86999999999998</v>
      </c>
      <c r="M48" s="61">
        <f t="shared" si="0"/>
        <v>7947.98</v>
      </c>
    </row>
    <row r="49" spans="1:13">
      <c r="A49">
        <v>45</v>
      </c>
      <c r="B49" t="s">
        <v>63</v>
      </c>
      <c r="C49" s="60">
        <v>2724.7999999999997</v>
      </c>
      <c r="D49" s="60">
        <v>3629.7599999999998</v>
      </c>
      <c r="E49" s="60">
        <v>2225.2399999999998</v>
      </c>
      <c r="F49" s="60">
        <v>626.77</v>
      </c>
      <c r="G49" s="60">
        <v>754.62000000000012</v>
      </c>
      <c r="H49" s="60">
        <v>513.54</v>
      </c>
      <c r="I49" s="60">
        <v>56.2</v>
      </c>
      <c r="J49" s="60">
        <v>42.720000000000006</v>
      </c>
      <c r="K49" s="60">
        <v>14.889999999999999</v>
      </c>
      <c r="L49" s="60">
        <v>398.25</v>
      </c>
      <c r="M49" s="61">
        <f t="shared" si="0"/>
        <v>10986.789999999999</v>
      </c>
    </row>
    <row r="50" spans="1:13">
      <c r="A50">
        <v>46</v>
      </c>
      <c r="B50" t="s">
        <v>64</v>
      </c>
      <c r="C50" s="60">
        <v>7280.57</v>
      </c>
      <c r="D50" s="60">
        <v>8305.77</v>
      </c>
      <c r="E50" s="60">
        <v>6519.98</v>
      </c>
      <c r="F50" s="60">
        <v>1620.44</v>
      </c>
      <c r="G50" s="60">
        <v>2244.4699999999998</v>
      </c>
      <c r="H50" s="60">
        <v>1359.06</v>
      </c>
      <c r="I50" s="60">
        <v>440.86999999999995</v>
      </c>
      <c r="J50" s="60">
        <v>152.54999999999998</v>
      </c>
      <c r="K50" s="60">
        <v>108.46999999999998</v>
      </c>
      <c r="L50" s="60">
        <v>905.06999999999994</v>
      </c>
      <c r="M50" s="61">
        <f t="shared" si="0"/>
        <v>28937.25</v>
      </c>
    </row>
    <row r="51" spans="1:13">
      <c r="A51">
        <v>47</v>
      </c>
      <c r="B51" t="s">
        <v>65</v>
      </c>
      <c r="C51" s="60">
        <v>1434.72</v>
      </c>
      <c r="D51" s="60">
        <v>1895.1</v>
      </c>
      <c r="E51" s="60">
        <v>1251.6500000000001</v>
      </c>
      <c r="F51" s="60">
        <v>455.46000000000004</v>
      </c>
      <c r="G51" s="60">
        <v>666.65</v>
      </c>
      <c r="H51" s="60">
        <v>481.47999999999996</v>
      </c>
      <c r="I51" s="60">
        <v>360.63999999999993</v>
      </c>
      <c r="J51" s="60">
        <v>34.78</v>
      </c>
      <c r="K51" s="60">
        <v>1.8399999999999999</v>
      </c>
      <c r="L51" s="60">
        <v>226.87</v>
      </c>
      <c r="M51" s="61">
        <f t="shared" si="0"/>
        <v>6809.1899999999987</v>
      </c>
    </row>
    <row r="52" spans="1:13">
      <c r="A52">
        <v>48</v>
      </c>
      <c r="B52" t="s">
        <v>66</v>
      </c>
      <c r="C52" s="60">
        <v>34129.440000000002</v>
      </c>
      <c r="D52" s="60">
        <v>41042.269999999997</v>
      </c>
      <c r="E52" s="60">
        <v>33128.370000000003</v>
      </c>
      <c r="F52" s="60">
        <v>6298.13</v>
      </c>
      <c r="G52" s="60">
        <v>13496.199999999999</v>
      </c>
      <c r="H52" s="60">
        <v>8965.380000000001</v>
      </c>
      <c r="I52" s="60">
        <v>25076.67</v>
      </c>
      <c r="J52" s="60">
        <v>2366.0000000000005</v>
      </c>
      <c r="K52" s="60">
        <v>632.67000000000007</v>
      </c>
      <c r="L52" s="60">
        <v>2827.71</v>
      </c>
      <c r="M52" s="61">
        <f t="shared" si="0"/>
        <v>167962.83999999997</v>
      </c>
    </row>
    <row r="53" spans="1:13">
      <c r="A53">
        <v>49</v>
      </c>
      <c r="B53" t="s">
        <v>67</v>
      </c>
      <c r="C53" s="60">
        <v>10013.68</v>
      </c>
      <c r="D53" s="60">
        <v>14125.130000000001</v>
      </c>
      <c r="E53" s="60">
        <v>10794.460000000001</v>
      </c>
      <c r="F53" s="60">
        <v>1999.6899999999998</v>
      </c>
      <c r="G53" s="60">
        <v>2964.51</v>
      </c>
      <c r="H53" s="60">
        <v>2007.4799999999998</v>
      </c>
      <c r="I53" s="60">
        <v>6689.46</v>
      </c>
      <c r="J53" s="60">
        <v>662.72</v>
      </c>
      <c r="K53" s="60">
        <v>103.61</v>
      </c>
      <c r="L53" s="60">
        <v>1016.39</v>
      </c>
      <c r="M53" s="61">
        <f t="shared" si="0"/>
        <v>50377.130000000012</v>
      </c>
    </row>
    <row r="54" spans="1:13">
      <c r="A54">
        <v>50</v>
      </c>
      <c r="B54" t="s">
        <v>68</v>
      </c>
      <c r="C54" s="60">
        <v>33554</v>
      </c>
      <c r="D54" s="60">
        <v>46311.09</v>
      </c>
      <c r="E54" s="60">
        <v>36438.97</v>
      </c>
      <c r="F54" s="60">
        <v>11006.11</v>
      </c>
      <c r="G54" s="60">
        <v>14641.39</v>
      </c>
      <c r="H54" s="60">
        <v>6376.77</v>
      </c>
      <c r="I54" s="60">
        <v>14165.919999999996</v>
      </c>
      <c r="J54" s="60">
        <v>1126.07</v>
      </c>
      <c r="K54" s="60">
        <v>331.16</v>
      </c>
      <c r="L54" s="60">
        <v>5093.95</v>
      </c>
      <c r="M54" s="61">
        <f t="shared" si="0"/>
        <v>169045.43</v>
      </c>
    </row>
    <row r="55" spans="1:13">
      <c r="A55">
        <v>51</v>
      </c>
      <c r="B55" t="s">
        <v>69</v>
      </c>
      <c r="C55" s="60">
        <v>17036.43</v>
      </c>
      <c r="D55" s="60">
        <v>19475.310000000001</v>
      </c>
      <c r="E55" s="60">
        <v>13163.050000000001</v>
      </c>
      <c r="F55" s="60">
        <v>3201.27</v>
      </c>
      <c r="G55" s="60">
        <v>5839.88</v>
      </c>
      <c r="H55" s="60">
        <v>4056.87</v>
      </c>
      <c r="I55" s="60">
        <v>1988.44</v>
      </c>
      <c r="J55" s="60">
        <v>681.84</v>
      </c>
      <c r="K55" s="60">
        <v>268.91999999999996</v>
      </c>
      <c r="L55" s="60">
        <v>1653.3400000000001</v>
      </c>
      <c r="M55" s="61">
        <f t="shared" si="0"/>
        <v>67365.350000000006</v>
      </c>
    </row>
    <row r="56" spans="1:13">
      <c r="A56">
        <v>52</v>
      </c>
      <c r="B56" t="s">
        <v>70</v>
      </c>
      <c r="C56" s="60">
        <v>22627.5</v>
      </c>
      <c r="D56" s="60">
        <v>27571.93</v>
      </c>
      <c r="E56" s="60">
        <v>23304.98</v>
      </c>
      <c r="F56" s="60">
        <v>6149.13</v>
      </c>
      <c r="G56" s="60">
        <v>9774.68</v>
      </c>
      <c r="H56" s="60">
        <v>4018.0099999999998</v>
      </c>
      <c r="I56" s="60">
        <v>2933.55</v>
      </c>
      <c r="J56" s="60">
        <v>886.33999999999992</v>
      </c>
      <c r="K56" s="60">
        <v>303.84000000000003</v>
      </c>
      <c r="L56" s="60">
        <v>2940.0299999999997</v>
      </c>
      <c r="M56" s="61">
        <f t="shared" si="0"/>
        <v>100509.98999999999</v>
      </c>
    </row>
    <row r="57" spans="1:13">
      <c r="A57">
        <v>53</v>
      </c>
      <c r="B57" t="s">
        <v>71</v>
      </c>
      <c r="C57" s="60">
        <v>23407.42</v>
      </c>
      <c r="D57" s="60">
        <v>28332.320000000003</v>
      </c>
      <c r="E57" s="60">
        <v>16807.34</v>
      </c>
      <c r="F57" s="60">
        <v>3424.6899999999996</v>
      </c>
      <c r="G57" s="60">
        <v>6329.25</v>
      </c>
      <c r="H57" s="60">
        <v>4778.97</v>
      </c>
      <c r="I57" s="60">
        <v>6541.3500000000013</v>
      </c>
      <c r="J57" s="60">
        <v>287.80000000000007</v>
      </c>
      <c r="K57" s="60">
        <v>209.11999999999998</v>
      </c>
      <c r="L57" s="60">
        <v>3081.39</v>
      </c>
      <c r="M57" s="61">
        <f t="shared" si="0"/>
        <v>93199.650000000009</v>
      </c>
    </row>
    <row r="58" spans="1:13">
      <c r="A58">
        <v>54</v>
      </c>
      <c r="B58" t="s">
        <v>72</v>
      </c>
      <c r="C58" s="60">
        <v>2856.5</v>
      </c>
      <c r="D58" s="60">
        <v>3128.82</v>
      </c>
      <c r="E58" s="60">
        <v>1759.96</v>
      </c>
      <c r="F58" s="60">
        <v>780.44999999999993</v>
      </c>
      <c r="G58" s="60">
        <v>970.06999999999994</v>
      </c>
      <c r="H58" s="60">
        <v>633.89</v>
      </c>
      <c r="I58" s="60">
        <v>460.64000000000004</v>
      </c>
      <c r="J58" s="60">
        <v>57.31</v>
      </c>
      <c r="K58" s="60">
        <v>11.36</v>
      </c>
      <c r="L58" s="60">
        <v>375.61</v>
      </c>
      <c r="M58" s="61">
        <f t="shared" si="0"/>
        <v>11034.609999999999</v>
      </c>
    </row>
    <row r="59" spans="1:13">
      <c r="A59">
        <v>55</v>
      </c>
      <c r="B59" t="s">
        <v>73</v>
      </c>
      <c r="C59" s="60">
        <v>7383.54</v>
      </c>
      <c r="D59" s="60">
        <v>9215.5899999999983</v>
      </c>
      <c r="E59" s="60">
        <v>7743.58</v>
      </c>
      <c r="F59" s="60">
        <v>1721.26</v>
      </c>
      <c r="G59" s="60">
        <v>2713.5</v>
      </c>
      <c r="H59" s="60">
        <v>1074.5800000000002</v>
      </c>
      <c r="I59" s="60">
        <v>59.230000000000004</v>
      </c>
      <c r="J59" s="60">
        <v>212.89999999999998</v>
      </c>
      <c r="K59" s="60">
        <v>74.61999999999999</v>
      </c>
      <c r="L59" s="60">
        <v>713.49</v>
      </c>
      <c r="M59" s="61">
        <f t="shared" si="0"/>
        <v>30912.29</v>
      </c>
    </row>
    <row r="60" spans="1:13">
      <c r="A60">
        <v>56</v>
      </c>
      <c r="B60" t="s">
        <v>74</v>
      </c>
      <c r="C60" s="60">
        <v>9554.02</v>
      </c>
      <c r="D60" s="60">
        <v>11323.419999999998</v>
      </c>
      <c r="E60" s="60">
        <v>7861.73</v>
      </c>
      <c r="F60" s="60">
        <v>1572.0600000000002</v>
      </c>
      <c r="G60" s="60">
        <v>2418.42</v>
      </c>
      <c r="H60" s="60">
        <v>1539.77</v>
      </c>
      <c r="I60" s="60">
        <v>2446.5899999999997</v>
      </c>
      <c r="J60" s="60">
        <v>192.67000000000002</v>
      </c>
      <c r="K60" s="60">
        <v>32.93</v>
      </c>
      <c r="L60" s="60">
        <v>1309.73</v>
      </c>
      <c r="M60" s="61">
        <f t="shared" si="0"/>
        <v>38251.339999999997</v>
      </c>
    </row>
    <row r="61" spans="1:13">
      <c r="A61">
        <v>57</v>
      </c>
      <c r="B61" t="s">
        <v>75</v>
      </c>
      <c r="C61" s="60">
        <v>5505.25</v>
      </c>
      <c r="D61" s="60">
        <v>7503.6499999999987</v>
      </c>
      <c r="E61" s="60">
        <v>5897.17</v>
      </c>
      <c r="F61" s="60">
        <v>1538.0900000000001</v>
      </c>
      <c r="G61" s="60">
        <v>2043.29</v>
      </c>
      <c r="H61" s="60">
        <v>921.8900000000001</v>
      </c>
      <c r="I61" s="60">
        <v>141.36000000000004</v>
      </c>
      <c r="J61" s="60">
        <v>157.94</v>
      </c>
      <c r="K61" s="60">
        <v>49.04</v>
      </c>
      <c r="L61" s="60">
        <v>666.51</v>
      </c>
      <c r="M61" s="61">
        <f t="shared" si="0"/>
        <v>24424.19</v>
      </c>
    </row>
    <row r="62" spans="1:13">
      <c r="A62">
        <v>58</v>
      </c>
      <c r="B62" t="s">
        <v>76</v>
      </c>
      <c r="C62" s="60">
        <v>8413.31</v>
      </c>
      <c r="D62" s="60">
        <v>9798.66</v>
      </c>
      <c r="E62" s="60">
        <v>7747.61</v>
      </c>
      <c r="F62" s="60">
        <v>2359.17</v>
      </c>
      <c r="G62" s="60">
        <v>4896.3</v>
      </c>
      <c r="H62" s="60">
        <v>2603.2300000000005</v>
      </c>
      <c r="I62" s="60">
        <v>1712.19</v>
      </c>
      <c r="J62" s="60">
        <v>442.15000000000003</v>
      </c>
      <c r="K62" s="60">
        <v>92.429999999999993</v>
      </c>
      <c r="L62" s="60">
        <v>1251.21</v>
      </c>
      <c r="M62" s="61">
        <f t="shared" si="0"/>
        <v>39316.260000000009</v>
      </c>
    </row>
    <row r="63" spans="1:13">
      <c r="A63">
        <v>59</v>
      </c>
      <c r="B63" t="s">
        <v>77</v>
      </c>
      <c r="C63" s="60">
        <v>14482.74</v>
      </c>
      <c r="D63" s="60">
        <v>18627.949999999997</v>
      </c>
      <c r="E63" s="60">
        <v>15205.28</v>
      </c>
      <c r="F63" s="60">
        <v>3134.97</v>
      </c>
      <c r="G63" s="60">
        <v>5554.9800000000005</v>
      </c>
      <c r="H63" s="60">
        <v>2970.08</v>
      </c>
      <c r="I63" s="60">
        <v>1909.44</v>
      </c>
      <c r="J63" s="60">
        <v>352.31</v>
      </c>
      <c r="K63" s="60">
        <v>47.65</v>
      </c>
      <c r="L63" s="60">
        <v>1810.0600000000002</v>
      </c>
      <c r="M63" s="61">
        <f t="shared" si="0"/>
        <v>64095.46</v>
      </c>
    </row>
    <row r="64" spans="1:13">
      <c r="A64">
        <v>60</v>
      </c>
      <c r="B64" t="s">
        <v>78</v>
      </c>
      <c r="C64" s="60">
        <v>1961.93</v>
      </c>
      <c r="D64" s="60">
        <v>2369.91</v>
      </c>
      <c r="E64" s="60">
        <v>1399.73</v>
      </c>
      <c r="F64" s="60">
        <v>416.35</v>
      </c>
      <c r="G64" s="60">
        <v>490.74</v>
      </c>
      <c r="H64" s="60">
        <v>368.14</v>
      </c>
      <c r="I64" s="60">
        <v>186.17999999999998</v>
      </c>
      <c r="J64" s="60">
        <v>37.39</v>
      </c>
      <c r="K64" s="60">
        <v>6.1</v>
      </c>
      <c r="L64" s="60">
        <v>355.26</v>
      </c>
      <c r="M64" s="61">
        <f t="shared" si="0"/>
        <v>7591.7300000000014</v>
      </c>
    </row>
    <row r="65" spans="1:13">
      <c r="A65">
        <v>61</v>
      </c>
      <c r="B65" t="s">
        <v>79</v>
      </c>
      <c r="C65" s="60">
        <v>1504.05</v>
      </c>
      <c r="D65" s="60">
        <v>1900.2799999999997</v>
      </c>
      <c r="E65" s="60">
        <v>1128.9100000000001</v>
      </c>
      <c r="F65" s="60">
        <v>333.31000000000006</v>
      </c>
      <c r="G65" s="60">
        <v>338.43</v>
      </c>
      <c r="H65" s="60">
        <v>181.65</v>
      </c>
      <c r="I65" s="60">
        <v>181.52999999999997</v>
      </c>
      <c r="J65" s="60">
        <v>3.12</v>
      </c>
      <c r="K65" s="60">
        <v>0</v>
      </c>
      <c r="L65" s="60">
        <v>224.95</v>
      </c>
      <c r="M65" s="61">
        <f t="shared" si="0"/>
        <v>5796.23</v>
      </c>
    </row>
    <row r="66" spans="1:13">
      <c r="A66">
        <v>62</v>
      </c>
      <c r="B66" t="s">
        <v>80</v>
      </c>
      <c r="C66" s="60">
        <v>801.39</v>
      </c>
      <c r="D66" s="60">
        <v>923.99</v>
      </c>
      <c r="E66" s="60">
        <v>533.17000000000007</v>
      </c>
      <c r="F66" s="60">
        <v>236.85</v>
      </c>
      <c r="G66" s="60">
        <v>244.43000000000004</v>
      </c>
      <c r="H66" s="60">
        <v>130.18</v>
      </c>
      <c r="I66" s="60">
        <v>0.76</v>
      </c>
      <c r="J66" s="60">
        <v>25.73</v>
      </c>
      <c r="K66" s="60">
        <v>5.18</v>
      </c>
      <c r="L66" s="60">
        <v>37.510000000000005</v>
      </c>
      <c r="M66" s="61">
        <f t="shared" si="0"/>
        <v>2939.19</v>
      </c>
    </row>
    <row r="67" spans="1:13">
      <c r="A67">
        <v>63</v>
      </c>
      <c r="B67" t="s">
        <v>81</v>
      </c>
      <c r="C67" s="60">
        <v>609.26</v>
      </c>
      <c r="D67" s="60">
        <v>745.29</v>
      </c>
      <c r="E67" s="60">
        <v>368.78999999999996</v>
      </c>
      <c r="F67" s="60">
        <v>155.42000000000002</v>
      </c>
      <c r="G67" s="60">
        <v>176.77</v>
      </c>
      <c r="H67" s="60">
        <v>107.75</v>
      </c>
      <c r="I67" s="60">
        <v>0</v>
      </c>
      <c r="J67" s="60">
        <v>13.129999999999999</v>
      </c>
      <c r="K67" s="60">
        <v>0.63</v>
      </c>
      <c r="L67" s="60">
        <v>79.59</v>
      </c>
      <c r="M67" s="61">
        <f t="shared" si="0"/>
        <v>2256.6300000000006</v>
      </c>
    </row>
    <row r="68" spans="1:13">
      <c r="A68">
        <v>64</v>
      </c>
      <c r="B68" t="s">
        <v>82</v>
      </c>
      <c r="C68" s="60">
        <v>13904.93</v>
      </c>
      <c r="D68" s="60">
        <v>17325.63</v>
      </c>
      <c r="E68" s="60">
        <v>12688.75</v>
      </c>
      <c r="F68" s="60">
        <v>2956.7799999999997</v>
      </c>
      <c r="G68" s="60">
        <v>5405.9900000000007</v>
      </c>
      <c r="H68" s="60">
        <v>3401.52</v>
      </c>
      <c r="I68" s="60">
        <v>2202.5599999999995</v>
      </c>
      <c r="J68" s="60">
        <v>573.49</v>
      </c>
      <c r="K68" s="60">
        <v>126.97999999999999</v>
      </c>
      <c r="L68" s="60">
        <v>1789.08</v>
      </c>
      <c r="M68" s="61">
        <f t="shared" si="0"/>
        <v>60375.709999999992</v>
      </c>
    </row>
    <row r="69" spans="1:13">
      <c r="A69">
        <v>65</v>
      </c>
      <c r="B69" t="s">
        <v>83</v>
      </c>
      <c r="C69" s="60">
        <v>1319.3799999999999</v>
      </c>
      <c r="D69" s="60">
        <v>1681.3600000000001</v>
      </c>
      <c r="E69" s="60">
        <v>860.09</v>
      </c>
      <c r="F69" s="60">
        <v>611.07000000000005</v>
      </c>
      <c r="G69" s="60">
        <v>382.91</v>
      </c>
      <c r="H69" s="60">
        <v>265.7</v>
      </c>
      <c r="I69" s="60">
        <v>6.08</v>
      </c>
      <c r="J69" s="60">
        <v>22.87</v>
      </c>
      <c r="K69" s="60">
        <v>15.52</v>
      </c>
      <c r="L69" s="60">
        <v>173.73</v>
      </c>
      <c r="M69" s="61">
        <f t="shared" si="0"/>
        <v>5338.7099999999991</v>
      </c>
    </row>
    <row r="70" spans="1:13">
      <c r="A70">
        <v>66</v>
      </c>
      <c r="B70" t="s">
        <v>84</v>
      </c>
      <c r="C70" s="60">
        <v>2125.5500000000002</v>
      </c>
      <c r="D70" s="60">
        <v>2245.09</v>
      </c>
      <c r="E70" s="60">
        <v>1333.47</v>
      </c>
      <c r="F70" s="60">
        <v>314.36</v>
      </c>
      <c r="G70" s="60">
        <v>444.71999999999997</v>
      </c>
      <c r="H70" s="60">
        <v>314.83</v>
      </c>
      <c r="I70" s="60">
        <v>151.23000000000002</v>
      </c>
      <c r="J70" s="60">
        <v>13.190000000000001</v>
      </c>
      <c r="K70" s="60">
        <v>3.4699999999999993</v>
      </c>
      <c r="L70" s="60">
        <v>181.66000000000003</v>
      </c>
      <c r="M70" s="61">
        <f t="shared" ref="M70:M79" si="1">SUM(C70:L70)</f>
        <v>7127.57</v>
      </c>
    </row>
    <row r="71" spans="1:13">
      <c r="A71">
        <v>67</v>
      </c>
      <c r="B71" t="s">
        <v>85</v>
      </c>
      <c r="C71" s="60">
        <v>1015.0100000000001</v>
      </c>
      <c r="D71" s="60">
        <v>1105.71</v>
      </c>
      <c r="E71" s="60">
        <v>770.84</v>
      </c>
      <c r="F71" s="60">
        <v>186.01</v>
      </c>
      <c r="G71" s="60">
        <v>264.35000000000002</v>
      </c>
      <c r="H71" s="60">
        <v>152.61000000000001</v>
      </c>
      <c r="I71" s="60">
        <v>25.209999999999997</v>
      </c>
      <c r="J71" s="60">
        <v>17.840000000000003</v>
      </c>
      <c r="K71" s="60">
        <v>6.6500000000000012</v>
      </c>
      <c r="L71" s="60">
        <v>88.15</v>
      </c>
      <c r="M71" s="61">
        <f t="shared" si="1"/>
        <v>3632.380000000001</v>
      </c>
    </row>
    <row r="72" spans="1:13">
      <c r="A72">
        <v>68</v>
      </c>
      <c r="B72" t="s">
        <v>202</v>
      </c>
      <c r="C72" s="60">
        <v>0</v>
      </c>
      <c r="D72" s="60">
        <v>54.76</v>
      </c>
      <c r="E72" s="60">
        <v>163.02000000000001</v>
      </c>
      <c r="F72" s="60">
        <v>0</v>
      </c>
      <c r="G72" s="60">
        <v>38.770000000000003</v>
      </c>
      <c r="H72" s="60">
        <v>175.23</v>
      </c>
      <c r="I72" s="60">
        <v>0</v>
      </c>
      <c r="J72" s="60">
        <v>0</v>
      </c>
      <c r="K72" s="60">
        <v>0</v>
      </c>
      <c r="L72" s="60">
        <v>47.140000000000008</v>
      </c>
      <c r="M72" s="61">
        <f t="shared" si="1"/>
        <v>478.91999999999996</v>
      </c>
    </row>
    <row r="73" spans="1:13">
      <c r="A73">
        <v>69</v>
      </c>
      <c r="B73" t="s">
        <v>203</v>
      </c>
      <c r="C73" s="60">
        <v>153.86000000000001</v>
      </c>
      <c r="D73" s="60">
        <v>228.68</v>
      </c>
      <c r="E73" s="60">
        <v>187.51000000000002</v>
      </c>
      <c r="F73" s="60">
        <v>0</v>
      </c>
      <c r="G73" s="60">
        <v>0</v>
      </c>
      <c r="H73" s="60">
        <v>0</v>
      </c>
      <c r="I73" s="60">
        <v>30</v>
      </c>
      <c r="J73" s="60">
        <v>0</v>
      </c>
      <c r="K73" s="60">
        <v>0</v>
      </c>
      <c r="L73" s="60">
        <v>0</v>
      </c>
      <c r="M73" s="61">
        <f t="shared" si="1"/>
        <v>600.05000000000007</v>
      </c>
    </row>
    <row r="74" spans="1:13">
      <c r="A74">
        <v>70</v>
      </c>
      <c r="B74" t="s">
        <v>204</v>
      </c>
      <c r="C74" s="60">
        <v>183.98</v>
      </c>
      <c r="D74" s="60">
        <v>300.45</v>
      </c>
      <c r="E74" s="60">
        <v>90.08</v>
      </c>
      <c r="F74" s="60">
        <v>36.83</v>
      </c>
      <c r="G74" s="60">
        <v>27.53</v>
      </c>
      <c r="H74" s="60">
        <v>0.93</v>
      </c>
      <c r="I74" s="60">
        <v>1.56</v>
      </c>
      <c r="J74" s="60">
        <v>0</v>
      </c>
      <c r="K74" s="60">
        <v>0</v>
      </c>
      <c r="L74" s="60">
        <v>0</v>
      </c>
      <c r="M74" s="61">
        <f t="shared" si="1"/>
        <v>641.3599999999999</v>
      </c>
    </row>
    <row r="75" spans="1:13">
      <c r="A75">
        <v>71</v>
      </c>
      <c r="B75" t="s">
        <v>205</v>
      </c>
      <c r="C75" s="60">
        <v>565.49</v>
      </c>
      <c r="D75" s="60">
        <v>832.6</v>
      </c>
      <c r="E75" s="60">
        <v>0</v>
      </c>
      <c r="F75" s="60">
        <v>47.05</v>
      </c>
      <c r="G75" s="60">
        <v>73.649999999999991</v>
      </c>
      <c r="H75" s="60">
        <v>0</v>
      </c>
      <c r="I75" s="60">
        <v>0</v>
      </c>
      <c r="J75" s="60">
        <v>16.07</v>
      </c>
      <c r="K75" s="60">
        <v>0</v>
      </c>
      <c r="L75" s="60">
        <v>0</v>
      </c>
      <c r="M75" s="61">
        <f t="shared" si="1"/>
        <v>1534.8600000000001</v>
      </c>
    </row>
    <row r="76" spans="1:13">
      <c r="A76">
        <v>72</v>
      </c>
      <c r="B76" t="s">
        <v>206</v>
      </c>
      <c r="C76" s="60">
        <v>353.6</v>
      </c>
      <c r="D76" s="60">
        <v>164</v>
      </c>
      <c r="E76" s="60">
        <v>0</v>
      </c>
      <c r="F76" s="60">
        <v>58</v>
      </c>
      <c r="G76" s="60">
        <v>42</v>
      </c>
      <c r="H76" s="60">
        <v>0</v>
      </c>
      <c r="I76" s="60">
        <v>17.380000000000003</v>
      </c>
      <c r="J76" s="60">
        <v>12</v>
      </c>
      <c r="K76" s="60">
        <v>0</v>
      </c>
      <c r="L76" s="60">
        <v>0</v>
      </c>
      <c r="M76" s="61">
        <f t="shared" si="1"/>
        <v>646.98</v>
      </c>
    </row>
    <row r="77" spans="1:13">
      <c r="A77">
        <v>73</v>
      </c>
      <c r="B77" t="s">
        <v>86</v>
      </c>
      <c r="C77" s="60">
        <v>279.32</v>
      </c>
      <c r="D77" s="60">
        <v>589.65</v>
      </c>
      <c r="E77" s="60">
        <v>465</v>
      </c>
      <c r="F77" s="60">
        <v>40</v>
      </c>
      <c r="G77" s="60">
        <v>85</v>
      </c>
      <c r="H77" s="60">
        <v>77.150000000000006</v>
      </c>
      <c r="I77" s="60">
        <v>4.34</v>
      </c>
      <c r="J77" s="60">
        <v>0</v>
      </c>
      <c r="K77" s="60">
        <v>0</v>
      </c>
      <c r="L77" s="60">
        <v>59.54</v>
      </c>
      <c r="M77" s="61">
        <f t="shared" si="1"/>
        <v>1600</v>
      </c>
    </row>
    <row r="78" spans="1:13">
      <c r="A78">
        <v>74</v>
      </c>
      <c r="B78" t="s">
        <v>207</v>
      </c>
      <c r="C78" s="60">
        <v>198</v>
      </c>
      <c r="D78" s="60">
        <v>297</v>
      </c>
      <c r="E78" s="60">
        <v>429</v>
      </c>
      <c r="F78" s="60">
        <v>18</v>
      </c>
      <c r="G78" s="60">
        <v>165</v>
      </c>
      <c r="H78" s="60">
        <v>43</v>
      </c>
      <c r="I78" s="60">
        <v>0</v>
      </c>
      <c r="J78" s="60">
        <v>0</v>
      </c>
      <c r="K78" s="60">
        <v>0</v>
      </c>
      <c r="L78" s="60">
        <v>0</v>
      </c>
      <c r="M78" s="61">
        <f t="shared" si="1"/>
        <v>1150</v>
      </c>
    </row>
    <row r="79" spans="1:13">
      <c r="A79">
        <v>75</v>
      </c>
      <c r="B79" t="s">
        <v>208</v>
      </c>
      <c r="C79" s="60">
        <v>0</v>
      </c>
      <c r="D79" s="60">
        <v>3337.96</v>
      </c>
      <c r="E79" s="60">
        <v>22309.83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1">
        <f t="shared" si="1"/>
        <v>25647.79</v>
      </c>
    </row>
    <row r="80" spans="1:13" ht="12.75">
      <c r="B80" s="62" t="s">
        <v>209</v>
      </c>
      <c r="C80" s="61">
        <f t="shared" ref="C80:M80" si="2">SUM(C5:C79)</f>
        <v>587648.77</v>
      </c>
      <c r="D80" s="61">
        <f t="shared" si="2"/>
        <v>726963.45</v>
      </c>
      <c r="E80" s="61">
        <f t="shared" si="2"/>
        <v>541341.37</v>
      </c>
      <c r="F80" s="61">
        <f t="shared" si="2"/>
        <v>139249.65999999997</v>
      </c>
      <c r="G80" s="61">
        <f t="shared" si="2"/>
        <v>218834.13999999996</v>
      </c>
      <c r="H80" s="61">
        <f t="shared" si="2"/>
        <v>129960.94999999997</v>
      </c>
      <c r="I80" s="61">
        <f t="shared" si="2"/>
        <v>163060.55999999997</v>
      </c>
      <c r="J80" s="61">
        <f t="shared" si="2"/>
        <v>20446.080000000002</v>
      </c>
      <c r="K80" s="61">
        <f t="shared" si="2"/>
        <v>6103.8300000000008</v>
      </c>
      <c r="L80" s="61">
        <f t="shared" si="2"/>
        <v>71720.349999999962</v>
      </c>
      <c r="M80" s="63">
        <f t="shared" si="2"/>
        <v>2605329.1599999988</v>
      </c>
    </row>
    <row r="82" spans="3:12">
      <c r="C82" s="60">
        <v>600464.53000000014</v>
      </c>
      <c r="D82" s="60">
        <v>732388.10999999975</v>
      </c>
      <c r="E82" s="60">
        <v>534521.06999999995</v>
      </c>
      <c r="F82" s="60">
        <v>137538.05000000002</v>
      </c>
      <c r="G82" s="60">
        <v>218723.44999999992</v>
      </c>
      <c r="H82" s="60">
        <v>135071.88</v>
      </c>
      <c r="I82" s="60">
        <v>164067.51999999996</v>
      </c>
      <c r="J82">
        <v>20206.7</v>
      </c>
      <c r="K82">
        <v>6076.6399999999976</v>
      </c>
      <c r="L82">
        <v>75704.200000000012</v>
      </c>
    </row>
    <row r="84" spans="3:12">
      <c r="C84" s="99">
        <f>C80-C82</f>
        <v>-12815.760000000126</v>
      </c>
      <c r="D84" s="99">
        <f t="shared" ref="D84:L84" si="3">D80-D82</f>
        <v>-5424.6599999997998</v>
      </c>
      <c r="E84" s="99">
        <f t="shared" si="3"/>
        <v>6820.3000000000466</v>
      </c>
      <c r="F84" s="99">
        <f t="shared" si="3"/>
        <v>1711.6099999999569</v>
      </c>
      <c r="G84" s="99">
        <f t="shared" si="3"/>
        <v>110.69000000003143</v>
      </c>
      <c r="H84" s="99">
        <f t="shared" si="3"/>
        <v>-5110.9300000000367</v>
      </c>
      <c r="I84" s="99">
        <f t="shared" si="3"/>
        <v>-1006.9599999999919</v>
      </c>
      <c r="J84" s="99">
        <f t="shared" si="3"/>
        <v>239.38000000000102</v>
      </c>
      <c r="K84" s="99">
        <f t="shared" si="3"/>
        <v>27.190000000003238</v>
      </c>
      <c r="L84" s="99">
        <f t="shared" si="3"/>
        <v>-3983.8500000000495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80"/>
  <sheetViews>
    <sheetView workbookViewId="0"/>
  </sheetViews>
  <sheetFormatPr defaultRowHeight="11.25"/>
  <cols>
    <col min="1" max="1" width="3.33203125" bestFit="1" customWidth="1"/>
    <col min="3" max="9" width="11.5" bestFit="1" customWidth="1"/>
    <col min="10" max="10" width="10.5" bestFit="1" customWidth="1"/>
    <col min="11" max="11" width="10.33203125" bestFit="1" customWidth="1"/>
    <col min="12" max="12" width="10.5" bestFit="1" customWidth="1"/>
    <col min="13" max="13" width="15.1640625" bestFit="1" customWidth="1"/>
  </cols>
  <sheetData>
    <row r="1" spans="1:13" ht="15">
      <c r="A1" s="117" t="s">
        <v>312</v>
      </c>
    </row>
    <row r="4" spans="1:13" ht="12.75">
      <c r="A4" s="64" t="s">
        <v>189</v>
      </c>
      <c r="B4" s="64" t="s">
        <v>19</v>
      </c>
      <c r="C4" s="64" t="s">
        <v>190</v>
      </c>
      <c r="D4" s="64" t="s">
        <v>191</v>
      </c>
      <c r="E4" s="64" t="s">
        <v>192</v>
      </c>
      <c r="F4" s="64" t="s">
        <v>193</v>
      </c>
      <c r="G4" s="64" t="s">
        <v>194</v>
      </c>
      <c r="H4" s="64" t="s">
        <v>195</v>
      </c>
      <c r="I4" s="64" t="s">
        <v>196</v>
      </c>
      <c r="J4" s="64" t="s">
        <v>197</v>
      </c>
      <c r="K4" s="64" t="s">
        <v>198</v>
      </c>
      <c r="L4" s="64" t="s">
        <v>199</v>
      </c>
      <c r="M4" s="65" t="s">
        <v>7</v>
      </c>
    </row>
    <row r="5" spans="1:13">
      <c r="A5">
        <v>1</v>
      </c>
      <c r="B5" t="s">
        <v>20</v>
      </c>
      <c r="C5" s="60">
        <v>5894.7199999999993</v>
      </c>
      <c r="D5" s="60">
        <v>5740.58</v>
      </c>
      <c r="E5" s="60">
        <v>6205.1600000000008</v>
      </c>
      <c r="F5" s="60">
        <v>2262.54</v>
      </c>
      <c r="G5" s="60">
        <v>4005.08</v>
      </c>
      <c r="H5" s="60">
        <v>1827.3600000000001</v>
      </c>
      <c r="I5" s="60">
        <v>318.86</v>
      </c>
      <c r="J5" s="60">
        <v>137.67000000000002</v>
      </c>
      <c r="K5" s="60">
        <v>31.83</v>
      </c>
      <c r="L5" s="60">
        <v>476.36</v>
      </c>
      <c r="M5" s="113">
        <f>SUM(C5:L5)</f>
        <v>26900.160000000003</v>
      </c>
    </row>
    <row r="6" spans="1:13">
      <c r="A6">
        <v>2</v>
      </c>
      <c r="B6" t="s">
        <v>21</v>
      </c>
      <c r="C6" s="60">
        <v>1533.04</v>
      </c>
      <c r="D6" s="60">
        <v>1627.28</v>
      </c>
      <c r="E6" s="60">
        <v>884.93</v>
      </c>
      <c r="F6" s="60">
        <v>201.01999999999998</v>
      </c>
      <c r="G6" s="60">
        <v>210.31</v>
      </c>
      <c r="H6" s="60">
        <v>158.44</v>
      </c>
      <c r="I6" s="60">
        <v>3.4</v>
      </c>
      <c r="J6" s="60">
        <v>9.5399999999999991</v>
      </c>
      <c r="K6" s="60">
        <v>5.3400000000000007</v>
      </c>
      <c r="L6" s="60">
        <v>278.49</v>
      </c>
      <c r="M6" s="113">
        <f t="shared" ref="M6:M69" si="0">SUM(C6:L6)</f>
        <v>4911.7899999999991</v>
      </c>
    </row>
    <row r="7" spans="1:13">
      <c r="A7">
        <v>3</v>
      </c>
      <c r="B7" t="s">
        <v>22</v>
      </c>
      <c r="C7" s="60">
        <v>6488.45</v>
      </c>
      <c r="D7" s="60">
        <v>7564.52</v>
      </c>
      <c r="E7" s="60">
        <v>5255.05</v>
      </c>
      <c r="F7" s="60">
        <v>1507.83</v>
      </c>
      <c r="G7" s="60">
        <v>1911.85</v>
      </c>
      <c r="H7" s="60">
        <v>872.79000000000008</v>
      </c>
      <c r="I7" s="60">
        <v>257.55999999999995</v>
      </c>
      <c r="J7" s="60">
        <v>359.09999999999997</v>
      </c>
      <c r="K7" s="60">
        <v>105.78999999999999</v>
      </c>
      <c r="L7" s="60">
        <v>695.86</v>
      </c>
      <c r="M7" s="113">
        <f t="shared" si="0"/>
        <v>25018.799999999999</v>
      </c>
    </row>
    <row r="8" spans="1:13">
      <c r="A8">
        <v>4</v>
      </c>
      <c r="B8" t="s">
        <v>23</v>
      </c>
      <c r="C8" s="60">
        <v>778.1</v>
      </c>
      <c r="D8" s="60">
        <v>863.7</v>
      </c>
      <c r="E8" s="60">
        <v>519.80999999999995</v>
      </c>
      <c r="F8" s="60">
        <v>221.96</v>
      </c>
      <c r="G8" s="60">
        <v>366.81</v>
      </c>
      <c r="H8" s="60">
        <v>215.85</v>
      </c>
      <c r="I8" s="60">
        <v>5.84</v>
      </c>
      <c r="J8" s="60">
        <v>32.000000000000007</v>
      </c>
      <c r="K8" s="60">
        <v>1.27</v>
      </c>
      <c r="L8" s="60">
        <v>136.88999999999999</v>
      </c>
      <c r="M8" s="113">
        <f t="shared" si="0"/>
        <v>3142.23</v>
      </c>
    </row>
    <row r="9" spans="1:13">
      <c r="A9">
        <v>5</v>
      </c>
      <c r="B9" t="s">
        <v>24</v>
      </c>
      <c r="C9" s="60">
        <v>16020.349999999999</v>
      </c>
      <c r="D9" s="60">
        <v>19308.82</v>
      </c>
      <c r="E9" s="60">
        <v>15023.36</v>
      </c>
      <c r="F9" s="60">
        <v>4821.8500000000004</v>
      </c>
      <c r="G9" s="60">
        <v>7019.74</v>
      </c>
      <c r="H9" s="60">
        <v>4469.54</v>
      </c>
      <c r="I9" s="60">
        <v>1124.52</v>
      </c>
      <c r="J9" s="60">
        <v>679.69</v>
      </c>
      <c r="K9" s="60">
        <v>148.28</v>
      </c>
      <c r="L9" s="60">
        <v>1843.64</v>
      </c>
      <c r="M9" s="113">
        <f t="shared" si="0"/>
        <v>70459.789999999994</v>
      </c>
    </row>
    <row r="10" spans="1:13">
      <c r="A10">
        <v>6</v>
      </c>
      <c r="B10" t="s">
        <v>25</v>
      </c>
      <c r="C10" s="60">
        <v>53988.71</v>
      </c>
      <c r="D10" s="60">
        <v>73717.31</v>
      </c>
      <c r="E10" s="60">
        <v>56213.08</v>
      </c>
      <c r="F10" s="60">
        <v>11697.76</v>
      </c>
      <c r="G10" s="60">
        <v>18315.850000000002</v>
      </c>
      <c r="H10" s="60">
        <v>10556.140000000001</v>
      </c>
      <c r="I10" s="60">
        <v>18422.59</v>
      </c>
      <c r="J10" s="60">
        <v>1863.3</v>
      </c>
      <c r="K10" s="60">
        <v>1118.76</v>
      </c>
      <c r="L10" s="60">
        <v>6671.98</v>
      </c>
      <c r="M10" s="113">
        <f t="shared" si="0"/>
        <v>252565.48</v>
      </c>
    </row>
    <row r="11" spans="1:13">
      <c r="A11">
        <v>7</v>
      </c>
      <c r="B11" t="s">
        <v>26</v>
      </c>
      <c r="C11" s="60">
        <v>515</v>
      </c>
      <c r="D11" s="60">
        <v>609.72</v>
      </c>
      <c r="E11" s="60">
        <v>359.94</v>
      </c>
      <c r="F11" s="60">
        <v>214.40000000000003</v>
      </c>
      <c r="G11" s="60">
        <v>226.84000000000003</v>
      </c>
      <c r="H11" s="60">
        <v>122.19</v>
      </c>
      <c r="I11" s="60">
        <v>10.01</v>
      </c>
      <c r="J11" s="60">
        <v>24.83</v>
      </c>
      <c r="K11" s="60">
        <v>3.5400000000000005</v>
      </c>
      <c r="L11" s="60">
        <v>83.34</v>
      </c>
      <c r="M11" s="113">
        <f t="shared" si="0"/>
        <v>2169.8100000000004</v>
      </c>
    </row>
    <row r="12" spans="1:13">
      <c r="A12">
        <v>8</v>
      </c>
      <c r="B12" t="s">
        <v>27</v>
      </c>
      <c r="C12" s="60">
        <v>3571.5299999999997</v>
      </c>
      <c r="D12" s="60">
        <v>4883.8600000000006</v>
      </c>
      <c r="E12" s="60">
        <v>4077.7000000000003</v>
      </c>
      <c r="F12" s="60">
        <v>932.5100000000001</v>
      </c>
      <c r="G12" s="60">
        <v>1319.8899999999999</v>
      </c>
      <c r="H12" s="60">
        <v>1049.3599999999999</v>
      </c>
      <c r="I12" s="60">
        <v>156.46</v>
      </c>
      <c r="J12" s="60">
        <v>162.38</v>
      </c>
      <c r="K12" s="60">
        <v>16.809999999999999</v>
      </c>
      <c r="L12" s="60">
        <v>602.70000000000005</v>
      </c>
      <c r="M12" s="113">
        <f t="shared" si="0"/>
        <v>16773.199999999997</v>
      </c>
    </row>
    <row r="13" spans="1:13">
      <c r="A13">
        <v>9</v>
      </c>
      <c r="B13" t="s">
        <v>28</v>
      </c>
      <c r="C13" s="60">
        <v>3694.52</v>
      </c>
      <c r="D13" s="60">
        <v>4596.4400000000005</v>
      </c>
      <c r="E13" s="60">
        <v>3335.5699999999997</v>
      </c>
      <c r="F13" s="60">
        <v>798.15000000000009</v>
      </c>
      <c r="G13" s="60">
        <v>1344.26</v>
      </c>
      <c r="H13" s="60">
        <v>778.47</v>
      </c>
      <c r="I13" s="60">
        <v>103.16999999999999</v>
      </c>
      <c r="J13" s="60">
        <v>165.31</v>
      </c>
      <c r="K13" s="60">
        <v>26.649999999999995</v>
      </c>
      <c r="L13" s="60">
        <v>712.47</v>
      </c>
      <c r="M13" s="113">
        <f t="shared" si="0"/>
        <v>15555.009999999998</v>
      </c>
    </row>
    <row r="14" spans="1:13">
      <c r="A14">
        <v>10</v>
      </c>
      <c r="B14" t="s">
        <v>29</v>
      </c>
      <c r="C14" s="60">
        <v>7902.5600000000013</v>
      </c>
      <c r="D14" s="60">
        <v>10168.31</v>
      </c>
      <c r="E14" s="60">
        <v>8470.7100000000009</v>
      </c>
      <c r="F14" s="60">
        <v>2668</v>
      </c>
      <c r="G14" s="60">
        <v>3340.47</v>
      </c>
      <c r="H14" s="60">
        <v>1805.2599999999998</v>
      </c>
      <c r="I14" s="60">
        <v>324.83999999999997</v>
      </c>
      <c r="J14" s="60">
        <v>199.59999999999997</v>
      </c>
      <c r="K14" s="60">
        <v>102.34</v>
      </c>
      <c r="L14" s="60">
        <v>916.05</v>
      </c>
      <c r="M14" s="113">
        <f t="shared" si="0"/>
        <v>35898.14</v>
      </c>
    </row>
    <row r="15" spans="1:13">
      <c r="A15">
        <v>11</v>
      </c>
      <c r="B15" t="s">
        <v>30</v>
      </c>
      <c r="C15" s="60">
        <v>8593.59</v>
      </c>
      <c r="D15" s="60">
        <v>10509.419999999998</v>
      </c>
      <c r="E15" s="60">
        <v>8473.86</v>
      </c>
      <c r="F15" s="60">
        <v>2009.0699999999997</v>
      </c>
      <c r="G15" s="60">
        <v>3477.0399999999995</v>
      </c>
      <c r="H15" s="60">
        <v>2272.27</v>
      </c>
      <c r="I15" s="60">
        <v>5225.6399999999994</v>
      </c>
      <c r="J15" s="60">
        <v>222.95000000000005</v>
      </c>
      <c r="K15" s="60">
        <v>148.38999999999999</v>
      </c>
      <c r="L15" s="60">
        <v>659.93</v>
      </c>
      <c r="M15" s="113">
        <f t="shared" si="0"/>
        <v>41592.159999999989</v>
      </c>
    </row>
    <row r="16" spans="1:13">
      <c r="A16">
        <v>12</v>
      </c>
      <c r="B16" t="s">
        <v>31</v>
      </c>
      <c r="C16" s="60">
        <v>2772.7700000000004</v>
      </c>
      <c r="D16" s="60">
        <v>3115.35</v>
      </c>
      <c r="E16" s="60">
        <v>1836.42</v>
      </c>
      <c r="F16" s="60">
        <v>755.7</v>
      </c>
      <c r="G16" s="60">
        <v>784.38</v>
      </c>
      <c r="H16" s="60">
        <v>446.28999999999996</v>
      </c>
      <c r="I16" s="60">
        <v>50.690000000000005</v>
      </c>
      <c r="J16" s="60">
        <v>40.840000000000003</v>
      </c>
      <c r="K16" s="60">
        <v>17.579999999999998</v>
      </c>
      <c r="L16" s="60">
        <v>319.41000000000003</v>
      </c>
      <c r="M16" s="113">
        <f t="shared" si="0"/>
        <v>10139.43</v>
      </c>
    </row>
    <row r="17" spans="1:13">
      <c r="A17">
        <v>13</v>
      </c>
      <c r="B17" t="s">
        <v>200</v>
      </c>
      <c r="C17" s="60">
        <v>69691.23</v>
      </c>
      <c r="D17" s="60">
        <v>88768.170000000013</v>
      </c>
      <c r="E17" s="60">
        <v>59117.719999999994</v>
      </c>
      <c r="F17" s="60">
        <v>17090.510000000002</v>
      </c>
      <c r="G17" s="60">
        <v>33574.14</v>
      </c>
      <c r="H17" s="60">
        <v>23866.45</v>
      </c>
      <c r="I17" s="60">
        <v>35338.549999999996</v>
      </c>
      <c r="J17" s="60">
        <v>2935.24</v>
      </c>
      <c r="K17" s="60">
        <v>359.06</v>
      </c>
      <c r="L17" s="60">
        <v>9485.7199999999993</v>
      </c>
      <c r="M17" s="113">
        <f t="shared" si="0"/>
        <v>340226.79</v>
      </c>
    </row>
    <row r="18" spans="1:13">
      <c r="A18">
        <v>14</v>
      </c>
      <c r="B18" t="s">
        <v>201</v>
      </c>
      <c r="C18" s="60">
        <v>1042.83</v>
      </c>
      <c r="D18" s="60">
        <v>1387.5300000000002</v>
      </c>
      <c r="E18" s="60">
        <v>926.9</v>
      </c>
      <c r="F18" s="60">
        <v>324.26</v>
      </c>
      <c r="G18" s="60">
        <v>293.97000000000003</v>
      </c>
      <c r="H18" s="60">
        <v>362.71000000000004</v>
      </c>
      <c r="I18" s="60">
        <v>422.62999999999994</v>
      </c>
      <c r="J18" s="60">
        <v>6.2600000000000007</v>
      </c>
      <c r="K18" s="60">
        <v>6.41</v>
      </c>
      <c r="L18" s="60">
        <v>172.9</v>
      </c>
      <c r="M18" s="113">
        <f t="shared" si="0"/>
        <v>4946.4000000000005</v>
      </c>
    </row>
    <row r="19" spans="1:13">
      <c r="A19">
        <v>15</v>
      </c>
      <c r="B19" t="s">
        <v>33</v>
      </c>
      <c r="C19" s="60">
        <v>568.16000000000008</v>
      </c>
      <c r="D19" s="60">
        <v>558.49</v>
      </c>
      <c r="E19" s="60">
        <v>385.5</v>
      </c>
      <c r="F19" s="60">
        <v>197.5</v>
      </c>
      <c r="G19" s="60">
        <v>168.48000000000002</v>
      </c>
      <c r="H19" s="60">
        <v>89.79</v>
      </c>
      <c r="I19" s="60">
        <v>0</v>
      </c>
      <c r="J19" s="60">
        <v>17.75</v>
      </c>
      <c r="K19" s="60">
        <v>3.16</v>
      </c>
      <c r="L19" s="60">
        <v>70.72</v>
      </c>
      <c r="M19" s="113">
        <f t="shared" si="0"/>
        <v>2059.5500000000002</v>
      </c>
    </row>
    <row r="20" spans="1:13">
      <c r="A20">
        <v>16</v>
      </c>
      <c r="B20" t="s">
        <v>34</v>
      </c>
      <c r="C20" s="60">
        <v>34959.300000000003</v>
      </c>
      <c r="D20" s="60">
        <v>35323.850000000006</v>
      </c>
      <c r="E20" s="60">
        <v>25166.55</v>
      </c>
      <c r="F20" s="60">
        <v>6339.4800000000005</v>
      </c>
      <c r="G20" s="60">
        <v>9612.69</v>
      </c>
      <c r="H20" s="60">
        <v>5512.33</v>
      </c>
      <c r="I20" s="60">
        <v>2695.9700000000003</v>
      </c>
      <c r="J20" s="60">
        <v>959.36000000000013</v>
      </c>
      <c r="K20" s="60">
        <v>383.35</v>
      </c>
      <c r="L20" s="60">
        <v>2388.4300000000003</v>
      </c>
      <c r="M20" s="113">
        <f t="shared" si="0"/>
        <v>123341.31000000003</v>
      </c>
    </row>
    <row r="21" spans="1:13">
      <c r="A21">
        <v>17</v>
      </c>
      <c r="B21" t="s">
        <v>35</v>
      </c>
      <c r="C21" s="60">
        <v>10073.48</v>
      </c>
      <c r="D21" s="60">
        <v>11424.32</v>
      </c>
      <c r="E21" s="60">
        <v>7591.1399999999994</v>
      </c>
      <c r="F21" s="60">
        <v>2778.0299999999997</v>
      </c>
      <c r="G21" s="60">
        <v>3253.6400000000003</v>
      </c>
      <c r="H21" s="60">
        <v>2383.89</v>
      </c>
      <c r="I21" s="60">
        <v>233.86000000000004</v>
      </c>
      <c r="J21" s="60">
        <v>272.83999999999997</v>
      </c>
      <c r="K21" s="60">
        <v>156.95999999999998</v>
      </c>
      <c r="L21" s="60">
        <v>1161.05</v>
      </c>
      <c r="M21" s="113">
        <f t="shared" si="0"/>
        <v>39329.21</v>
      </c>
    </row>
    <row r="22" spans="1:13">
      <c r="A22">
        <v>18</v>
      </c>
      <c r="B22" t="s">
        <v>36</v>
      </c>
      <c r="C22" s="60">
        <v>3392.1200000000003</v>
      </c>
      <c r="D22" s="60">
        <v>4100.7299999999996</v>
      </c>
      <c r="E22" s="60">
        <v>2693</v>
      </c>
      <c r="F22" s="60">
        <v>525.92000000000007</v>
      </c>
      <c r="G22" s="60">
        <v>893.88</v>
      </c>
      <c r="H22" s="60">
        <v>625.29999999999995</v>
      </c>
      <c r="I22" s="60">
        <v>267.89999999999992</v>
      </c>
      <c r="J22" s="60">
        <v>61.93</v>
      </c>
      <c r="K22" s="60">
        <v>26.6</v>
      </c>
      <c r="L22" s="60">
        <v>462.62</v>
      </c>
      <c r="M22" s="113">
        <f t="shared" si="0"/>
        <v>13050</v>
      </c>
    </row>
    <row r="23" spans="1:13">
      <c r="A23">
        <v>19</v>
      </c>
      <c r="B23" t="s">
        <v>37</v>
      </c>
      <c r="C23" s="60">
        <v>374.27000000000004</v>
      </c>
      <c r="D23" s="60">
        <v>397.66</v>
      </c>
      <c r="E23" s="60">
        <v>173.15</v>
      </c>
      <c r="F23" s="60">
        <v>83.13000000000001</v>
      </c>
      <c r="G23" s="60">
        <v>89.37</v>
      </c>
      <c r="H23" s="60">
        <v>44.760000000000005</v>
      </c>
      <c r="I23" s="60">
        <v>5.7899999999999991</v>
      </c>
      <c r="J23" s="60">
        <v>14</v>
      </c>
      <c r="K23" s="60">
        <v>2.08</v>
      </c>
      <c r="L23" s="60">
        <v>52.82</v>
      </c>
      <c r="M23" s="113">
        <f t="shared" si="0"/>
        <v>1237.0299999999997</v>
      </c>
    </row>
    <row r="24" spans="1:13">
      <c r="A24">
        <v>20</v>
      </c>
      <c r="B24" t="s">
        <v>38</v>
      </c>
      <c r="C24" s="60">
        <v>1737.0500000000002</v>
      </c>
      <c r="D24" s="60">
        <v>1763.77</v>
      </c>
      <c r="E24" s="60">
        <v>958.17000000000007</v>
      </c>
      <c r="F24" s="60">
        <v>359.95000000000005</v>
      </c>
      <c r="G24" s="60">
        <v>346.84000000000003</v>
      </c>
      <c r="H24" s="60">
        <v>211.06</v>
      </c>
      <c r="I24" s="60">
        <v>271.30000000000007</v>
      </c>
      <c r="J24" s="60">
        <v>47.79</v>
      </c>
      <c r="K24" s="60">
        <v>22.33</v>
      </c>
      <c r="L24" s="60">
        <v>131.95999999999998</v>
      </c>
      <c r="M24" s="113">
        <f t="shared" si="0"/>
        <v>5850.22</v>
      </c>
    </row>
    <row r="25" spans="1:13">
      <c r="A25">
        <v>21</v>
      </c>
      <c r="B25" t="s">
        <v>39</v>
      </c>
      <c r="C25" s="60">
        <v>587.99999999999989</v>
      </c>
      <c r="D25" s="60">
        <v>650</v>
      </c>
      <c r="E25" s="60">
        <v>390.99999999999994</v>
      </c>
      <c r="F25" s="60">
        <v>229</v>
      </c>
      <c r="G25" s="60">
        <v>337</v>
      </c>
      <c r="H25" s="60">
        <v>238.00000000000003</v>
      </c>
      <c r="I25" s="60">
        <v>29.490000000000002</v>
      </c>
      <c r="J25" s="60">
        <v>40.29</v>
      </c>
      <c r="K25" s="60">
        <v>8.3300000000000018</v>
      </c>
      <c r="L25" s="60">
        <v>100.95</v>
      </c>
      <c r="M25" s="113">
        <f t="shared" si="0"/>
        <v>2612.0599999999995</v>
      </c>
    </row>
    <row r="26" spans="1:13">
      <c r="A26">
        <v>22</v>
      </c>
      <c r="B26" t="s">
        <v>40</v>
      </c>
      <c r="C26" s="60">
        <v>440.25</v>
      </c>
      <c r="D26" s="60">
        <v>459</v>
      </c>
      <c r="E26" s="60">
        <v>154.04999999999998</v>
      </c>
      <c r="F26" s="60">
        <v>81.339999999999989</v>
      </c>
      <c r="G26" s="60">
        <v>100.69</v>
      </c>
      <c r="H26" s="60">
        <v>57.070000000000007</v>
      </c>
      <c r="I26" s="60">
        <v>45.78</v>
      </c>
      <c r="J26" s="60">
        <v>1.19</v>
      </c>
      <c r="K26" s="60">
        <v>0</v>
      </c>
      <c r="L26" s="60">
        <v>42.88</v>
      </c>
      <c r="M26" s="113">
        <f t="shared" si="0"/>
        <v>1382.25</v>
      </c>
    </row>
    <row r="27" spans="1:13">
      <c r="A27">
        <v>23</v>
      </c>
      <c r="B27" t="s">
        <v>41</v>
      </c>
      <c r="C27" s="60">
        <v>444</v>
      </c>
      <c r="D27" s="60">
        <v>595</v>
      </c>
      <c r="E27" s="60">
        <v>459.99999999999994</v>
      </c>
      <c r="F27" s="60">
        <v>70</v>
      </c>
      <c r="G27" s="60">
        <v>159</v>
      </c>
      <c r="H27" s="60">
        <v>179</v>
      </c>
      <c r="I27" s="60">
        <v>0</v>
      </c>
      <c r="J27" s="60">
        <v>23</v>
      </c>
      <c r="K27" s="60">
        <v>8</v>
      </c>
      <c r="L27" s="60">
        <v>50</v>
      </c>
      <c r="M27" s="113">
        <f t="shared" si="0"/>
        <v>1988</v>
      </c>
    </row>
    <row r="28" spans="1:13">
      <c r="A28">
        <v>24</v>
      </c>
      <c r="B28" t="s">
        <v>42</v>
      </c>
      <c r="C28" s="60">
        <v>542.45999999999992</v>
      </c>
      <c r="D28" s="60">
        <v>572.73</v>
      </c>
      <c r="E28" s="60">
        <v>288</v>
      </c>
      <c r="F28" s="60">
        <v>86.77</v>
      </c>
      <c r="G28" s="60">
        <v>56.74</v>
      </c>
      <c r="H28" s="60">
        <v>59.61</v>
      </c>
      <c r="I28" s="60">
        <v>48.18</v>
      </c>
      <c r="J28" s="60">
        <v>20.110000000000003</v>
      </c>
      <c r="K28" s="60">
        <v>16.34</v>
      </c>
      <c r="L28" s="60">
        <v>66.02</v>
      </c>
      <c r="M28" s="113">
        <f t="shared" si="0"/>
        <v>1756.9599999999998</v>
      </c>
    </row>
    <row r="29" spans="1:13">
      <c r="A29">
        <v>25</v>
      </c>
      <c r="B29" t="s">
        <v>43</v>
      </c>
      <c r="C29" s="60">
        <v>1409.79</v>
      </c>
      <c r="D29" s="60">
        <v>1525.6699999999998</v>
      </c>
      <c r="E29" s="60">
        <v>878.5</v>
      </c>
      <c r="F29" s="60">
        <v>255</v>
      </c>
      <c r="G29" s="60">
        <v>386.5</v>
      </c>
      <c r="H29" s="60">
        <v>299.36</v>
      </c>
      <c r="I29" s="60">
        <v>275.83999999999997</v>
      </c>
      <c r="J29" s="60">
        <v>16.350000000000001</v>
      </c>
      <c r="K29" s="60">
        <v>2.58</v>
      </c>
      <c r="L29" s="60">
        <v>114.41000000000001</v>
      </c>
      <c r="M29" s="113">
        <f t="shared" si="0"/>
        <v>5164</v>
      </c>
    </row>
    <row r="30" spans="1:13">
      <c r="A30">
        <v>26</v>
      </c>
      <c r="B30" t="s">
        <v>44</v>
      </c>
      <c r="C30" s="60">
        <v>1678.23</v>
      </c>
      <c r="D30" s="60">
        <v>1972.6299999999999</v>
      </c>
      <c r="E30" s="60">
        <v>1289.0300000000002</v>
      </c>
      <c r="F30" s="60">
        <v>356.77000000000004</v>
      </c>
      <c r="G30" s="60">
        <v>465.66</v>
      </c>
      <c r="H30" s="60">
        <v>387.16999999999996</v>
      </c>
      <c r="I30" s="60">
        <v>287.54000000000002</v>
      </c>
      <c r="J30" s="60">
        <v>18.590000000000003</v>
      </c>
      <c r="K30" s="60">
        <v>5.3599999999999994</v>
      </c>
      <c r="L30" s="60">
        <v>296.36</v>
      </c>
      <c r="M30" s="113">
        <f t="shared" si="0"/>
        <v>6757.3399999999992</v>
      </c>
    </row>
    <row r="31" spans="1:13">
      <c r="A31">
        <v>27</v>
      </c>
      <c r="B31" t="s">
        <v>45</v>
      </c>
      <c r="C31" s="60">
        <v>5443.51</v>
      </c>
      <c r="D31" s="60">
        <v>7051.15</v>
      </c>
      <c r="E31" s="60">
        <v>4570.47</v>
      </c>
      <c r="F31" s="60">
        <v>1203.48</v>
      </c>
      <c r="G31" s="60">
        <v>1572.29</v>
      </c>
      <c r="H31" s="60">
        <v>1115.2800000000002</v>
      </c>
      <c r="I31" s="60">
        <v>537.5</v>
      </c>
      <c r="J31" s="60">
        <v>116.83999999999999</v>
      </c>
      <c r="K31" s="60">
        <v>43.17</v>
      </c>
      <c r="L31" s="60">
        <v>874.97</v>
      </c>
      <c r="M31" s="113">
        <f t="shared" si="0"/>
        <v>22528.66</v>
      </c>
    </row>
    <row r="32" spans="1:13">
      <c r="A32">
        <v>28</v>
      </c>
      <c r="B32" t="s">
        <v>46</v>
      </c>
      <c r="C32" s="60">
        <v>3137.75</v>
      </c>
      <c r="D32" s="60">
        <v>3722.54</v>
      </c>
      <c r="E32" s="60">
        <v>2408.1</v>
      </c>
      <c r="F32" s="60">
        <v>491.09000000000003</v>
      </c>
      <c r="G32" s="60">
        <v>815.2</v>
      </c>
      <c r="H32" s="60">
        <v>564.66</v>
      </c>
      <c r="I32" s="60">
        <v>538.24</v>
      </c>
      <c r="J32" s="60">
        <v>128.85</v>
      </c>
      <c r="K32" s="60">
        <v>33.89</v>
      </c>
      <c r="L32" s="60">
        <v>354.92999999999995</v>
      </c>
      <c r="M32" s="113">
        <f t="shared" si="0"/>
        <v>12195.25</v>
      </c>
    </row>
    <row r="33" spans="1:13">
      <c r="A33">
        <v>29</v>
      </c>
      <c r="B33" t="s">
        <v>47</v>
      </c>
      <c r="C33" s="60">
        <v>40356.699999999997</v>
      </c>
      <c r="D33" s="60">
        <v>52700.58</v>
      </c>
      <c r="E33" s="60">
        <v>37567.19</v>
      </c>
      <c r="F33" s="60">
        <v>11441.77</v>
      </c>
      <c r="G33" s="60">
        <v>16075.420000000002</v>
      </c>
      <c r="H33" s="60">
        <v>6535.9299999999994</v>
      </c>
      <c r="I33" s="60">
        <v>15716.119999999997</v>
      </c>
      <c r="J33" s="60">
        <v>1168.45</v>
      </c>
      <c r="K33" s="60">
        <v>362.76</v>
      </c>
      <c r="L33" s="60">
        <v>6302.2100000000009</v>
      </c>
      <c r="M33" s="113">
        <f t="shared" si="0"/>
        <v>188227.13</v>
      </c>
    </row>
    <row r="34" spans="1:13">
      <c r="A34">
        <v>30</v>
      </c>
      <c r="B34" t="s">
        <v>48</v>
      </c>
      <c r="C34" s="60">
        <v>902.54</v>
      </c>
      <c r="D34" s="60">
        <v>1096.8899999999999</v>
      </c>
      <c r="E34" s="60">
        <v>702.6099999999999</v>
      </c>
      <c r="F34" s="60">
        <v>189.01999999999998</v>
      </c>
      <c r="G34" s="60">
        <v>190.45999999999998</v>
      </c>
      <c r="H34" s="60">
        <v>122.32</v>
      </c>
      <c r="I34" s="60">
        <v>0.36</v>
      </c>
      <c r="J34" s="60">
        <v>10.45</v>
      </c>
      <c r="K34" s="60">
        <v>0</v>
      </c>
      <c r="L34" s="60">
        <v>130.07</v>
      </c>
      <c r="M34" s="113">
        <f t="shared" si="0"/>
        <v>3344.7200000000003</v>
      </c>
    </row>
    <row r="35" spans="1:13">
      <c r="A35">
        <v>31</v>
      </c>
      <c r="B35" t="s">
        <v>49</v>
      </c>
      <c r="C35" s="60">
        <v>4230.25</v>
      </c>
      <c r="D35" s="60">
        <v>5266.2800000000007</v>
      </c>
      <c r="E35" s="60">
        <v>3618.82</v>
      </c>
      <c r="F35" s="60">
        <v>589.13</v>
      </c>
      <c r="G35" s="60">
        <v>1260.94</v>
      </c>
      <c r="H35" s="60">
        <v>1070.1999999999998</v>
      </c>
      <c r="I35" s="60">
        <v>853.73000000000013</v>
      </c>
      <c r="J35" s="60">
        <v>108.26999999999998</v>
      </c>
      <c r="K35" s="60">
        <v>38.24</v>
      </c>
      <c r="L35" s="60">
        <v>604.79999999999995</v>
      </c>
      <c r="M35" s="113">
        <f t="shared" si="0"/>
        <v>17640.66</v>
      </c>
    </row>
    <row r="36" spans="1:13">
      <c r="A36">
        <v>32</v>
      </c>
      <c r="B36" t="s">
        <v>50</v>
      </c>
      <c r="C36" s="60">
        <v>1875.21</v>
      </c>
      <c r="D36" s="60">
        <v>2125.7399999999998</v>
      </c>
      <c r="E36" s="60">
        <v>1240.73</v>
      </c>
      <c r="F36" s="60">
        <v>518.74</v>
      </c>
      <c r="G36" s="60">
        <v>460.45000000000005</v>
      </c>
      <c r="H36" s="60">
        <v>307.87</v>
      </c>
      <c r="I36" s="60">
        <v>48.290000000000006</v>
      </c>
      <c r="J36" s="60">
        <v>129.01000000000002</v>
      </c>
      <c r="K36" s="60">
        <v>4.16</v>
      </c>
      <c r="L36" s="60">
        <v>315.33</v>
      </c>
      <c r="M36" s="113">
        <f t="shared" si="0"/>
        <v>7025.53</v>
      </c>
    </row>
    <row r="37" spans="1:13">
      <c r="A37">
        <v>33</v>
      </c>
      <c r="B37" t="s">
        <v>51</v>
      </c>
      <c r="C37" s="60">
        <v>314.88</v>
      </c>
      <c r="D37" s="60">
        <v>351.22</v>
      </c>
      <c r="E37" s="60">
        <v>125.64000000000001</v>
      </c>
      <c r="F37" s="60">
        <v>96.78</v>
      </c>
      <c r="G37" s="60">
        <v>68.28</v>
      </c>
      <c r="H37" s="60">
        <v>58.470000000000006</v>
      </c>
      <c r="I37" s="60">
        <v>19.29</v>
      </c>
      <c r="J37" s="60">
        <v>3.5199999999999996</v>
      </c>
      <c r="K37" s="60">
        <v>0.43000000000000005</v>
      </c>
      <c r="L37" s="60">
        <v>44.28</v>
      </c>
      <c r="M37" s="113">
        <f t="shared" si="0"/>
        <v>1082.79</v>
      </c>
    </row>
    <row r="38" spans="1:13">
      <c r="A38">
        <v>34</v>
      </c>
      <c r="B38" t="s">
        <v>52</v>
      </c>
      <c r="C38" s="60">
        <v>301.26</v>
      </c>
      <c r="D38" s="60">
        <v>345.56</v>
      </c>
      <c r="E38" s="60">
        <v>186.52</v>
      </c>
      <c r="F38" s="60">
        <v>69.98</v>
      </c>
      <c r="G38" s="60">
        <v>60.819999999999993</v>
      </c>
      <c r="H38" s="60">
        <v>36.989999999999995</v>
      </c>
      <c r="I38" s="60">
        <v>40.11</v>
      </c>
      <c r="J38" s="60">
        <v>2.5099999999999998</v>
      </c>
      <c r="K38" s="60">
        <v>0</v>
      </c>
      <c r="L38" s="60">
        <v>34.590000000000003</v>
      </c>
      <c r="M38" s="113">
        <f t="shared" si="0"/>
        <v>1078.3399999999997</v>
      </c>
    </row>
    <row r="39" spans="1:13">
      <c r="A39">
        <v>35</v>
      </c>
      <c r="B39" t="s">
        <v>53</v>
      </c>
      <c r="C39" s="60">
        <v>10575.34</v>
      </c>
      <c r="D39" s="60">
        <v>12384.81</v>
      </c>
      <c r="E39" s="60">
        <v>8043.4600000000009</v>
      </c>
      <c r="F39" s="60">
        <v>1783.24</v>
      </c>
      <c r="G39" s="60">
        <v>2657.0099999999998</v>
      </c>
      <c r="H39" s="60">
        <v>1755.7</v>
      </c>
      <c r="I39" s="60">
        <v>1484.2399999999998</v>
      </c>
      <c r="J39" s="60">
        <v>217.39999999999998</v>
      </c>
      <c r="K39" s="60">
        <v>40.11</v>
      </c>
      <c r="L39" s="60">
        <v>1559.94</v>
      </c>
      <c r="M39" s="113">
        <f t="shared" si="0"/>
        <v>40501.25</v>
      </c>
    </row>
    <row r="40" spans="1:13">
      <c r="A40">
        <v>36</v>
      </c>
      <c r="B40" t="s">
        <v>54</v>
      </c>
      <c r="C40" s="60">
        <v>19226.41</v>
      </c>
      <c r="D40" s="60">
        <v>21369.45</v>
      </c>
      <c r="E40" s="60">
        <v>14443.91</v>
      </c>
      <c r="F40" s="60">
        <v>4656.67</v>
      </c>
      <c r="G40" s="60">
        <v>6875.2899999999991</v>
      </c>
      <c r="H40" s="60">
        <v>4832.68</v>
      </c>
      <c r="I40" s="60">
        <v>4524.8899999999994</v>
      </c>
      <c r="J40" s="60">
        <v>684.91000000000008</v>
      </c>
      <c r="K40" s="60">
        <v>153.14000000000001</v>
      </c>
      <c r="L40" s="60">
        <v>1960.31</v>
      </c>
      <c r="M40" s="113">
        <f t="shared" si="0"/>
        <v>78727.66</v>
      </c>
    </row>
    <row r="41" spans="1:13">
      <c r="A41">
        <v>37</v>
      </c>
      <c r="B41" t="s">
        <v>55</v>
      </c>
      <c r="C41" s="60">
        <v>8488.18</v>
      </c>
      <c r="D41" s="60">
        <v>9711.4599999999991</v>
      </c>
      <c r="E41" s="60">
        <v>6946.39</v>
      </c>
      <c r="F41" s="60">
        <v>2392.87</v>
      </c>
      <c r="G41" s="60">
        <v>2481.48</v>
      </c>
      <c r="H41" s="60">
        <v>1489.24</v>
      </c>
      <c r="I41" s="60">
        <v>226.15000000000003</v>
      </c>
      <c r="J41" s="60">
        <v>327.37000000000006</v>
      </c>
      <c r="K41" s="60">
        <v>77.960000000000008</v>
      </c>
      <c r="L41" s="60">
        <v>714.51</v>
      </c>
      <c r="M41" s="113">
        <f t="shared" si="0"/>
        <v>32855.61</v>
      </c>
    </row>
    <row r="42" spans="1:13">
      <c r="A42">
        <v>38</v>
      </c>
      <c r="B42" t="s">
        <v>56</v>
      </c>
      <c r="C42" s="60">
        <v>1401.0100000000002</v>
      </c>
      <c r="D42" s="60">
        <v>1527.6499999999999</v>
      </c>
      <c r="E42" s="60">
        <v>1013.75</v>
      </c>
      <c r="F42" s="60">
        <v>500.08000000000004</v>
      </c>
      <c r="G42" s="60">
        <v>769.42000000000007</v>
      </c>
      <c r="H42" s="60">
        <v>485.45</v>
      </c>
      <c r="I42" s="60">
        <v>69.489999999999995</v>
      </c>
      <c r="J42" s="60">
        <v>17.940000000000001</v>
      </c>
      <c r="K42" s="60">
        <v>3.9199999999999995</v>
      </c>
      <c r="L42" s="60">
        <v>154.68</v>
      </c>
      <c r="M42" s="113">
        <f t="shared" si="0"/>
        <v>5943.3899999999994</v>
      </c>
    </row>
    <row r="43" spans="1:13">
      <c r="A43">
        <v>39</v>
      </c>
      <c r="B43" t="s">
        <v>57</v>
      </c>
      <c r="C43" s="60">
        <v>398.21000000000004</v>
      </c>
      <c r="D43" s="60">
        <v>405.53999999999996</v>
      </c>
      <c r="E43" s="60">
        <v>241.10999999999999</v>
      </c>
      <c r="F43" s="60">
        <v>91.41</v>
      </c>
      <c r="G43" s="60">
        <v>80.540000000000006</v>
      </c>
      <c r="H43" s="60">
        <v>105.48999999999998</v>
      </c>
      <c r="I43" s="60">
        <v>0.84000000000000008</v>
      </c>
      <c r="J43" s="60">
        <v>42.180000000000007</v>
      </c>
      <c r="K43" s="60">
        <v>4.55</v>
      </c>
      <c r="L43" s="60">
        <v>67.7</v>
      </c>
      <c r="M43" s="113">
        <f t="shared" si="0"/>
        <v>1437.57</v>
      </c>
    </row>
    <row r="44" spans="1:13">
      <c r="A44">
        <v>40</v>
      </c>
      <c r="B44" t="s">
        <v>58</v>
      </c>
      <c r="C44" s="60">
        <v>633.41</v>
      </c>
      <c r="D44" s="60">
        <v>742.16000000000008</v>
      </c>
      <c r="E44" s="60">
        <v>496.28</v>
      </c>
      <c r="F44" s="60">
        <v>257.72000000000003</v>
      </c>
      <c r="G44" s="60">
        <v>233.57</v>
      </c>
      <c r="H44" s="60">
        <v>209.99</v>
      </c>
      <c r="I44" s="60">
        <v>2.99</v>
      </c>
      <c r="J44" s="60">
        <v>1.03</v>
      </c>
      <c r="K44" s="60">
        <v>0</v>
      </c>
      <c r="L44" s="60">
        <v>102.41</v>
      </c>
      <c r="M44" s="113">
        <f t="shared" si="0"/>
        <v>2679.56</v>
      </c>
    </row>
    <row r="45" spans="1:13">
      <c r="A45">
        <v>41</v>
      </c>
      <c r="B45" t="s">
        <v>59</v>
      </c>
      <c r="C45" s="60">
        <v>9364.93</v>
      </c>
      <c r="D45" s="60">
        <v>11533.04</v>
      </c>
      <c r="E45" s="60">
        <v>7629.3</v>
      </c>
      <c r="F45" s="60">
        <v>2802.91</v>
      </c>
      <c r="G45" s="60">
        <v>3876.6099999999997</v>
      </c>
      <c r="H45" s="60">
        <v>2664.02</v>
      </c>
      <c r="I45" s="60">
        <v>2691.5199999999995</v>
      </c>
      <c r="J45" s="60">
        <v>396.24999999999994</v>
      </c>
      <c r="K45" s="60">
        <v>49.519999999999996</v>
      </c>
      <c r="L45" s="60">
        <v>1086.8600000000001</v>
      </c>
      <c r="M45" s="113">
        <f t="shared" si="0"/>
        <v>42094.959999999992</v>
      </c>
    </row>
    <row r="46" spans="1:13">
      <c r="A46">
        <v>42</v>
      </c>
      <c r="B46" t="s">
        <v>60</v>
      </c>
      <c r="C46" s="60">
        <v>10154.529999999999</v>
      </c>
      <c r="D46" s="60">
        <v>12624.75</v>
      </c>
      <c r="E46" s="60">
        <v>8160.8200000000006</v>
      </c>
      <c r="F46" s="60">
        <v>2281.79</v>
      </c>
      <c r="G46" s="60">
        <v>3375.16</v>
      </c>
      <c r="H46" s="60">
        <v>2377.5299999999997</v>
      </c>
      <c r="I46" s="60">
        <v>1190.2099999999998</v>
      </c>
      <c r="J46" s="60">
        <v>282.47999999999996</v>
      </c>
      <c r="K46" s="60">
        <v>21.08</v>
      </c>
      <c r="L46" s="60">
        <v>1639.34</v>
      </c>
      <c r="M46" s="113">
        <f t="shared" si="0"/>
        <v>42107.69</v>
      </c>
    </row>
    <row r="47" spans="1:13">
      <c r="A47">
        <v>43</v>
      </c>
      <c r="B47" t="s">
        <v>61</v>
      </c>
      <c r="C47" s="60">
        <v>3380.4700000000003</v>
      </c>
      <c r="D47" s="60">
        <v>4841.5599999999995</v>
      </c>
      <c r="E47" s="60">
        <v>4015.89</v>
      </c>
      <c r="F47" s="60">
        <v>990.22</v>
      </c>
      <c r="G47" s="60">
        <v>1521.85</v>
      </c>
      <c r="H47" s="60">
        <v>720.44</v>
      </c>
      <c r="I47" s="60">
        <v>1164.2</v>
      </c>
      <c r="J47" s="60">
        <v>140.38</v>
      </c>
      <c r="K47" s="60">
        <v>108.84</v>
      </c>
      <c r="L47" s="60">
        <v>683.74</v>
      </c>
      <c r="M47" s="113">
        <f t="shared" si="0"/>
        <v>17567.59</v>
      </c>
    </row>
    <row r="48" spans="1:13">
      <c r="A48">
        <v>44</v>
      </c>
      <c r="B48" t="s">
        <v>62</v>
      </c>
      <c r="C48" s="60">
        <v>1788.54</v>
      </c>
      <c r="D48" s="60">
        <v>2047.23</v>
      </c>
      <c r="E48" s="60">
        <v>1670.2199999999998</v>
      </c>
      <c r="F48" s="60">
        <v>471.55</v>
      </c>
      <c r="G48" s="60">
        <v>795.69</v>
      </c>
      <c r="H48" s="60">
        <v>555.19000000000005</v>
      </c>
      <c r="I48" s="60">
        <v>394.08000000000004</v>
      </c>
      <c r="J48" s="60">
        <v>50.509999999999991</v>
      </c>
      <c r="K48" s="60">
        <v>9.2200000000000006</v>
      </c>
      <c r="L48" s="60">
        <v>215.9</v>
      </c>
      <c r="M48" s="113">
        <f t="shared" si="0"/>
        <v>7998.13</v>
      </c>
    </row>
    <row r="49" spans="1:13">
      <c r="A49">
        <v>45</v>
      </c>
      <c r="B49" t="s">
        <v>63</v>
      </c>
      <c r="C49" s="60">
        <v>2688.44</v>
      </c>
      <c r="D49" s="60">
        <v>3560.1200000000003</v>
      </c>
      <c r="E49" s="60">
        <v>2288.75</v>
      </c>
      <c r="F49" s="60">
        <v>641.16</v>
      </c>
      <c r="G49" s="60">
        <v>739.85</v>
      </c>
      <c r="H49" s="60">
        <v>528.74</v>
      </c>
      <c r="I49" s="60">
        <v>54.76</v>
      </c>
      <c r="J49" s="60">
        <v>43.47999999999999</v>
      </c>
      <c r="K49" s="60">
        <v>14.95</v>
      </c>
      <c r="L49" s="60">
        <v>410.95</v>
      </c>
      <c r="M49" s="113">
        <f t="shared" si="0"/>
        <v>10971.200000000003</v>
      </c>
    </row>
    <row r="50" spans="1:13">
      <c r="A50">
        <v>46</v>
      </c>
      <c r="B50" t="s">
        <v>64</v>
      </c>
      <c r="C50" s="60">
        <v>7212.7599999999993</v>
      </c>
      <c r="D50" s="60">
        <v>8454.4900000000016</v>
      </c>
      <c r="E50" s="60">
        <v>6513.52</v>
      </c>
      <c r="F50" s="60">
        <v>1603.8400000000001</v>
      </c>
      <c r="G50" s="60">
        <v>2285.69</v>
      </c>
      <c r="H50" s="60">
        <v>1362.6399999999999</v>
      </c>
      <c r="I50" s="60">
        <v>439.06999999999994</v>
      </c>
      <c r="J50" s="60">
        <v>150.25000000000003</v>
      </c>
      <c r="K50" s="60">
        <v>107.95</v>
      </c>
      <c r="L50" s="60">
        <v>898.28</v>
      </c>
      <c r="M50" s="113">
        <f t="shared" si="0"/>
        <v>29028.489999999998</v>
      </c>
    </row>
    <row r="51" spans="1:13">
      <c r="A51">
        <v>47</v>
      </c>
      <c r="B51" t="s">
        <v>65</v>
      </c>
      <c r="C51" s="60">
        <v>1429.7399999999998</v>
      </c>
      <c r="D51" s="60">
        <v>1874.4</v>
      </c>
      <c r="E51" s="60">
        <v>1299.1500000000001</v>
      </c>
      <c r="F51" s="60">
        <v>451.63</v>
      </c>
      <c r="G51" s="60">
        <v>658.03000000000009</v>
      </c>
      <c r="H51" s="60">
        <v>503.09000000000003</v>
      </c>
      <c r="I51" s="60">
        <v>348.29000000000008</v>
      </c>
      <c r="J51" s="60">
        <v>34.630000000000003</v>
      </c>
      <c r="K51" s="60">
        <v>1.67</v>
      </c>
      <c r="L51" s="60">
        <v>230.79000000000002</v>
      </c>
      <c r="M51" s="113">
        <f t="shared" si="0"/>
        <v>6831.42</v>
      </c>
    </row>
    <row r="52" spans="1:13">
      <c r="A52">
        <v>48</v>
      </c>
      <c r="B52" t="s">
        <v>66</v>
      </c>
      <c r="C52" s="60">
        <v>33957.660000000003</v>
      </c>
      <c r="D52" s="60">
        <v>41084.020000000004</v>
      </c>
      <c r="E52" s="60">
        <v>33369.550000000003</v>
      </c>
      <c r="F52" s="60">
        <v>6381.19</v>
      </c>
      <c r="G52" s="60">
        <v>13517.199999999999</v>
      </c>
      <c r="H52" s="60">
        <v>9024.26</v>
      </c>
      <c r="I52" s="60">
        <v>25074.629999999997</v>
      </c>
      <c r="J52" s="60">
        <v>2322.6799999999998</v>
      </c>
      <c r="K52" s="60">
        <v>627.13000000000011</v>
      </c>
      <c r="L52" s="60">
        <v>2835.12</v>
      </c>
      <c r="M52" s="113">
        <f t="shared" si="0"/>
        <v>168193.44</v>
      </c>
    </row>
    <row r="53" spans="1:13">
      <c r="A53">
        <v>49</v>
      </c>
      <c r="B53" t="s">
        <v>67</v>
      </c>
      <c r="C53" s="60">
        <v>10049.469999999999</v>
      </c>
      <c r="D53" s="60">
        <v>14318.849999999999</v>
      </c>
      <c r="E53" s="60">
        <v>10891.379999999997</v>
      </c>
      <c r="F53" s="60">
        <v>1919.52</v>
      </c>
      <c r="G53" s="60">
        <v>3005.7400000000002</v>
      </c>
      <c r="H53" s="60">
        <v>2026.27</v>
      </c>
      <c r="I53" s="60">
        <v>6684.9100000000008</v>
      </c>
      <c r="J53" s="60">
        <v>646.32999999999993</v>
      </c>
      <c r="K53" s="60">
        <v>101.30999999999999</v>
      </c>
      <c r="L53" s="60">
        <v>1012.94</v>
      </c>
      <c r="M53" s="113">
        <f t="shared" si="0"/>
        <v>50656.719999999994</v>
      </c>
    </row>
    <row r="54" spans="1:13">
      <c r="A54">
        <v>50</v>
      </c>
      <c r="B54" t="s">
        <v>68</v>
      </c>
      <c r="C54" s="60">
        <v>33036.869999999995</v>
      </c>
      <c r="D54" s="60">
        <v>46154.19</v>
      </c>
      <c r="E54" s="60">
        <v>36868.259999999995</v>
      </c>
      <c r="F54" s="60">
        <v>10741.880000000001</v>
      </c>
      <c r="G54" s="60">
        <v>14593.04</v>
      </c>
      <c r="H54" s="60">
        <v>6444.7599999999993</v>
      </c>
      <c r="I54" s="60">
        <v>14042.8</v>
      </c>
      <c r="J54" s="60">
        <v>1091.43</v>
      </c>
      <c r="K54" s="60">
        <v>322.58000000000004</v>
      </c>
      <c r="L54" s="60">
        <v>5160.34</v>
      </c>
      <c r="M54" s="113">
        <f t="shared" si="0"/>
        <v>168456.14999999997</v>
      </c>
    </row>
    <row r="55" spans="1:13">
      <c r="A55">
        <v>51</v>
      </c>
      <c r="B55" t="s">
        <v>69</v>
      </c>
      <c r="C55" s="60">
        <v>16431.11</v>
      </c>
      <c r="D55" s="60">
        <v>19422.509999999998</v>
      </c>
      <c r="E55" s="60">
        <v>12944.75</v>
      </c>
      <c r="F55" s="60">
        <v>3130.23</v>
      </c>
      <c r="G55" s="60">
        <v>5815.5300000000007</v>
      </c>
      <c r="H55" s="60">
        <v>3985.7</v>
      </c>
      <c r="I55" s="60">
        <v>1921.5700000000004</v>
      </c>
      <c r="J55" s="60">
        <v>669.06999999999982</v>
      </c>
      <c r="K55" s="60">
        <v>263.02</v>
      </c>
      <c r="L55" s="60">
        <v>1618.05</v>
      </c>
      <c r="M55" s="113">
        <f t="shared" si="0"/>
        <v>66201.539999999994</v>
      </c>
    </row>
    <row r="56" spans="1:13">
      <c r="A56">
        <v>52</v>
      </c>
      <c r="B56" t="s">
        <v>70</v>
      </c>
      <c r="C56" s="60">
        <v>22753.37</v>
      </c>
      <c r="D56" s="60">
        <v>27945.29</v>
      </c>
      <c r="E56" s="60">
        <v>24546.2</v>
      </c>
      <c r="F56" s="60">
        <v>6257.54</v>
      </c>
      <c r="G56" s="60">
        <v>9904.619999999999</v>
      </c>
      <c r="H56" s="60">
        <v>4260.82</v>
      </c>
      <c r="I56" s="60">
        <v>2967.3399999999992</v>
      </c>
      <c r="J56" s="60">
        <v>933.98</v>
      </c>
      <c r="K56" s="60">
        <v>320.75</v>
      </c>
      <c r="L56" s="60">
        <v>3187.5299999999997</v>
      </c>
      <c r="M56" s="113">
        <f t="shared" si="0"/>
        <v>103077.43999999999</v>
      </c>
    </row>
    <row r="57" spans="1:13">
      <c r="A57">
        <v>53</v>
      </c>
      <c r="B57" t="s">
        <v>71</v>
      </c>
      <c r="C57" s="60">
        <v>23424.54</v>
      </c>
      <c r="D57" s="60">
        <v>27754.489999999998</v>
      </c>
      <c r="E57" s="60">
        <v>16905.580000000002</v>
      </c>
      <c r="F57" s="60">
        <v>3425.9399999999996</v>
      </c>
      <c r="G57" s="60">
        <v>6200</v>
      </c>
      <c r="H57" s="60">
        <v>4800</v>
      </c>
      <c r="I57" s="60">
        <v>6485.1</v>
      </c>
      <c r="J57" s="60">
        <v>280</v>
      </c>
      <c r="K57" s="60">
        <v>205.8</v>
      </c>
      <c r="L57" s="60">
        <v>3072</v>
      </c>
      <c r="M57" s="113">
        <f t="shared" si="0"/>
        <v>92553.450000000012</v>
      </c>
    </row>
    <row r="58" spans="1:13">
      <c r="A58">
        <v>54</v>
      </c>
      <c r="B58" t="s">
        <v>72</v>
      </c>
      <c r="C58" s="60">
        <v>2846.85</v>
      </c>
      <c r="D58" s="60">
        <v>3231.17</v>
      </c>
      <c r="E58" s="60">
        <v>1770.3500000000001</v>
      </c>
      <c r="F58" s="60">
        <v>751.95999999999992</v>
      </c>
      <c r="G58" s="60">
        <v>1001.9699999999999</v>
      </c>
      <c r="H58" s="60">
        <v>634.54</v>
      </c>
      <c r="I58" s="60">
        <v>460.21000000000009</v>
      </c>
      <c r="J58" s="60">
        <v>55.469999999999992</v>
      </c>
      <c r="K58" s="60">
        <v>10.99</v>
      </c>
      <c r="L58" s="60">
        <v>368.22</v>
      </c>
      <c r="M58" s="113">
        <f t="shared" si="0"/>
        <v>11131.73</v>
      </c>
    </row>
    <row r="59" spans="1:13">
      <c r="A59">
        <v>55</v>
      </c>
      <c r="B59" t="s">
        <v>73</v>
      </c>
      <c r="C59" s="60">
        <v>7063.82</v>
      </c>
      <c r="D59" s="60">
        <v>8936.02</v>
      </c>
      <c r="E59" s="60">
        <v>7369.86</v>
      </c>
      <c r="F59" s="60">
        <v>1685.7999999999997</v>
      </c>
      <c r="G59" s="60">
        <v>2628.42</v>
      </c>
      <c r="H59" s="60">
        <v>1020.81</v>
      </c>
      <c r="I59" s="60">
        <v>56.660000000000004</v>
      </c>
      <c r="J59" s="60">
        <v>209.99999999999994</v>
      </c>
      <c r="K59" s="60">
        <v>73.460000000000008</v>
      </c>
      <c r="L59" s="60">
        <v>679.38999999999987</v>
      </c>
      <c r="M59" s="113">
        <f t="shared" si="0"/>
        <v>29724.239999999998</v>
      </c>
    </row>
    <row r="60" spans="1:13">
      <c r="A60">
        <v>56</v>
      </c>
      <c r="B60" t="s">
        <v>74</v>
      </c>
      <c r="C60" s="60">
        <v>9865.18</v>
      </c>
      <c r="D60" s="60">
        <v>11874.94</v>
      </c>
      <c r="E60" s="60">
        <v>8106.8899999999994</v>
      </c>
      <c r="F60" s="60">
        <v>1615.2499999999998</v>
      </c>
      <c r="G60" s="60">
        <v>2536.6600000000003</v>
      </c>
      <c r="H60" s="60">
        <v>1586.9099999999999</v>
      </c>
      <c r="I60" s="60">
        <v>2532.56</v>
      </c>
      <c r="J60" s="60">
        <v>195.67</v>
      </c>
      <c r="K60" s="60">
        <v>33.56</v>
      </c>
      <c r="L60" s="60">
        <v>1345.79</v>
      </c>
      <c r="M60" s="113">
        <f t="shared" si="0"/>
        <v>39693.409999999996</v>
      </c>
    </row>
    <row r="61" spans="1:13">
      <c r="A61">
        <v>57</v>
      </c>
      <c r="B61" t="s">
        <v>75</v>
      </c>
      <c r="C61" s="60">
        <v>5566.5</v>
      </c>
      <c r="D61" s="60">
        <v>7430.42</v>
      </c>
      <c r="E61" s="60">
        <v>5993.38</v>
      </c>
      <c r="F61" s="60">
        <v>1559.48</v>
      </c>
      <c r="G61" s="60">
        <v>2030.17</v>
      </c>
      <c r="H61" s="60">
        <v>936.26</v>
      </c>
      <c r="I61" s="60">
        <v>141.03</v>
      </c>
      <c r="J61" s="60">
        <v>158.26</v>
      </c>
      <c r="K61" s="60">
        <v>48.980000000000004</v>
      </c>
      <c r="L61" s="60">
        <v>674</v>
      </c>
      <c r="M61" s="113">
        <f t="shared" si="0"/>
        <v>24538.479999999992</v>
      </c>
    </row>
    <row r="62" spans="1:13">
      <c r="A62">
        <v>58</v>
      </c>
      <c r="B62" t="s">
        <v>76</v>
      </c>
      <c r="C62" s="60">
        <v>8501.7999999999993</v>
      </c>
      <c r="D62" s="60">
        <v>9988.630000000001</v>
      </c>
      <c r="E62" s="60">
        <v>7982.8999999999987</v>
      </c>
      <c r="F62" s="60">
        <v>2303.48</v>
      </c>
      <c r="G62" s="60">
        <v>4989.3</v>
      </c>
      <c r="H62" s="60">
        <v>2681.24</v>
      </c>
      <c r="I62" s="60">
        <v>1736.74</v>
      </c>
      <c r="J62" s="60">
        <v>442.6</v>
      </c>
      <c r="K62" s="60">
        <v>94.719999999999985</v>
      </c>
      <c r="L62" s="60">
        <v>1292.5900000000001</v>
      </c>
      <c r="M62" s="113">
        <f t="shared" si="0"/>
        <v>40014</v>
      </c>
    </row>
    <row r="63" spans="1:13">
      <c r="A63">
        <v>59</v>
      </c>
      <c r="B63" t="s">
        <v>77</v>
      </c>
      <c r="C63" s="60">
        <v>14526.619999999999</v>
      </c>
      <c r="D63" s="60">
        <v>18661.810000000001</v>
      </c>
      <c r="E63" s="60">
        <v>15323.48</v>
      </c>
      <c r="F63" s="60">
        <v>3189.41</v>
      </c>
      <c r="G63" s="60">
        <v>5558.15</v>
      </c>
      <c r="H63" s="60">
        <v>3005.29</v>
      </c>
      <c r="I63" s="60">
        <v>1915.26</v>
      </c>
      <c r="J63" s="60">
        <v>355.36</v>
      </c>
      <c r="K63" s="60">
        <v>48.51</v>
      </c>
      <c r="L63" s="60">
        <v>1825.39</v>
      </c>
      <c r="M63" s="113">
        <f t="shared" si="0"/>
        <v>64409.280000000013</v>
      </c>
    </row>
    <row r="64" spans="1:13">
      <c r="A64">
        <v>60</v>
      </c>
      <c r="B64" t="s">
        <v>78</v>
      </c>
      <c r="C64" s="60">
        <v>1892.2599999999998</v>
      </c>
      <c r="D64" s="60">
        <v>2380.12</v>
      </c>
      <c r="E64" s="60">
        <v>1381.77</v>
      </c>
      <c r="F64" s="60">
        <v>401.25</v>
      </c>
      <c r="G64" s="60">
        <v>494.69</v>
      </c>
      <c r="H64" s="60">
        <v>359.62</v>
      </c>
      <c r="I64" s="60">
        <v>182.03</v>
      </c>
      <c r="J64" s="60">
        <v>37.08</v>
      </c>
      <c r="K64" s="60">
        <v>5.87</v>
      </c>
      <c r="L64" s="60">
        <v>346.20000000000005</v>
      </c>
      <c r="M64" s="113">
        <f t="shared" si="0"/>
        <v>7480.8899999999985</v>
      </c>
    </row>
    <row r="65" spans="1:13">
      <c r="A65">
        <v>61</v>
      </c>
      <c r="B65" t="s">
        <v>79</v>
      </c>
      <c r="C65" s="60">
        <v>1498</v>
      </c>
      <c r="D65" s="60">
        <v>1832</v>
      </c>
      <c r="E65" s="60">
        <v>1183</v>
      </c>
      <c r="F65" s="60">
        <v>333</v>
      </c>
      <c r="G65" s="60">
        <v>326</v>
      </c>
      <c r="H65" s="60">
        <v>190</v>
      </c>
      <c r="I65" s="60">
        <v>180.00000000000006</v>
      </c>
      <c r="J65" s="60">
        <v>3</v>
      </c>
      <c r="K65" s="60">
        <v>0</v>
      </c>
      <c r="L65" s="60">
        <v>226.02</v>
      </c>
      <c r="M65" s="113">
        <f t="shared" si="0"/>
        <v>5771.02</v>
      </c>
    </row>
    <row r="66" spans="1:13">
      <c r="A66">
        <v>62</v>
      </c>
      <c r="B66" t="s">
        <v>80</v>
      </c>
      <c r="C66" s="60">
        <v>810.79000000000008</v>
      </c>
      <c r="D66" s="60">
        <v>897.8</v>
      </c>
      <c r="E66" s="60">
        <v>534.15</v>
      </c>
      <c r="F66" s="60">
        <v>217.98</v>
      </c>
      <c r="G66" s="60">
        <v>234.57999999999998</v>
      </c>
      <c r="H66" s="60">
        <v>130.76</v>
      </c>
      <c r="I66" s="60">
        <v>0.76</v>
      </c>
      <c r="J66" s="60">
        <v>25.740000000000002</v>
      </c>
      <c r="K66" s="60">
        <v>4.57</v>
      </c>
      <c r="L66" s="60">
        <v>36.260000000000005</v>
      </c>
      <c r="M66" s="113">
        <f t="shared" si="0"/>
        <v>2893.3900000000008</v>
      </c>
    </row>
    <row r="67" spans="1:13">
      <c r="A67">
        <v>63</v>
      </c>
      <c r="B67" t="s">
        <v>81</v>
      </c>
      <c r="C67" s="60">
        <v>575.97</v>
      </c>
      <c r="D67" s="60">
        <v>714.31</v>
      </c>
      <c r="E67" s="60">
        <v>396.53999999999996</v>
      </c>
      <c r="F67" s="60">
        <v>150.19</v>
      </c>
      <c r="G67" s="60">
        <v>172.67000000000002</v>
      </c>
      <c r="H67" s="60">
        <v>115.77000000000001</v>
      </c>
      <c r="I67" s="60">
        <v>0</v>
      </c>
      <c r="J67" s="60">
        <v>13.560000000000002</v>
      </c>
      <c r="K67" s="60">
        <v>0.65</v>
      </c>
      <c r="L67" s="60">
        <v>84.78</v>
      </c>
      <c r="M67" s="113">
        <f t="shared" si="0"/>
        <v>2224.4400000000005</v>
      </c>
    </row>
    <row r="68" spans="1:13">
      <c r="A68">
        <v>64</v>
      </c>
      <c r="B68" t="s">
        <v>82</v>
      </c>
      <c r="C68" s="60">
        <v>14161.93</v>
      </c>
      <c r="D68" s="60">
        <v>17509.36</v>
      </c>
      <c r="E68" s="60">
        <v>13013.68</v>
      </c>
      <c r="F68" s="60">
        <v>3022.38</v>
      </c>
      <c r="G68" s="60">
        <v>5466.32</v>
      </c>
      <c r="H68" s="60">
        <v>3488.7999999999997</v>
      </c>
      <c r="I68" s="60">
        <v>2228.9599999999991</v>
      </c>
      <c r="J68" s="60">
        <v>575.41</v>
      </c>
      <c r="K68" s="60">
        <v>128.71</v>
      </c>
      <c r="L68" s="60">
        <v>1836.31</v>
      </c>
      <c r="M68" s="113">
        <f t="shared" si="0"/>
        <v>61431.86</v>
      </c>
    </row>
    <row r="69" spans="1:13">
      <c r="A69">
        <v>65</v>
      </c>
      <c r="B69" t="s">
        <v>83</v>
      </c>
      <c r="C69" s="60">
        <v>1357.75</v>
      </c>
      <c r="D69" s="60">
        <v>1601.0600000000002</v>
      </c>
      <c r="E69" s="60">
        <v>860.52</v>
      </c>
      <c r="F69" s="60">
        <v>597.52</v>
      </c>
      <c r="G69" s="60">
        <v>365.98</v>
      </c>
      <c r="H69" s="60">
        <v>262.64999999999998</v>
      </c>
      <c r="I69" s="60">
        <v>6.18</v>
      </c>
      <c r="J69" s="60">
        <v>21.86</v>
      </c>
      <c r="K69" s="60">
        <v>15.489999999999998</v>
      </c>
      <c r="L69" s="60">
        <v>173.25</v>
      </c>
      <c r="M69" s="113">
        <f t="shared" si="0"/>
        <v>5262.2599999999993</v>
      </c>
    </row>
    <row r="70" spans="1:13">
      <c r="A70">
        <v>66</v>
      </c>
      <c r="B70" t="s">
        <v>84</v>
      </c>
      <c r="C70" s="60">
        <v>2023.43</v>
      </c>
      <c r="D70" s="60">
        <v>2163.41</v>
      </c>
      <c r="E70" s="60">
        <v>1368.79</v>
      </c>
      <c r="F70" s="60">
        <v>287.26</v>
      </c>
      <c r="G70" s="60">
        <v>429.58</v>
      </c>
      <c r="H70" s="60">
        <v>317.99</v>
      </c>
      <c r="I70" s="60">
        <v>145.47000000000003</v>
      </c>
      <c r="J70" s="60">
        <v>10.71</v>
      </c>
      <c r="K70" s="60">
        <v>3.43</v>
      </c>
      <c r="L70" s="60">
        <v>190.83999999999997</v>
      </c>
      <c r="M70" s="113">
        <f t="shared" ref="M70:M78" si="1">SUM(C70:L70)</f>
        <v>6940.9100000000008</v>
      </c>
    </row>
    <row r="71" spans="1:13">
      <c r="A71">
        <v>67</v>
      </c>
      <c r="B71" t="s">
        <v>85</v>
      </c>
      <c r="C71" s="60">
        <v>935</v>
      </c>
      <c r="D71" s="60">
        <v>1076.1299999999999</v>
      </c>
      <c r="E71" s="60">
        <v>759.2600000000001</v>
      </c>
      <c r="F71" s="60">
        <v>170</v>
      </c>
      <c r="G71" s="60">
        <v>260.81</v>
      </c>
      <c r="H71" s="60">
        <v>151.03</v>
      </c>
      <c r="I71" s="60">
        <v>23.86</v>
      </c>
      <c r="J71" s="60">
        <v>17</v>
      </c>
      <c r="K71" s="60">
        <v>6.1799999999999988</v>
      </c>
      <c r="L71" s="60">
        <v>87.7</v>
      </c>
      <c r="M71" s="113">
        <f t="shared" si="1"/>
        <v>3486.97</v>
      </c>
    </row>
    <row r="72" spans="1:13">
      <c r="A72">
        <v>68</v>
      </c>
      <c r="B72" t="s">
        <v>202</v>
      </c>
      <c r="C72" s="60">
        <v>0</v>
      </c>
      <c r="D72" s="60">
        <v>54.76</v>
      </c>
      <c r="E72" s="60">
        <v>163.02000000000001</v>
      </c>
      <c r="F72" s="60">
        <v>0</v>
      </c>
      <c r="G72" s="60">
        <v>38.770000000000003</v>
      </c>
      <c r="H72" s="60">
        <v>175.23</v>
      </c>
      <c r="I72" s="60">
        <v>0</v>
      </c>
      <c r="J72" s="60">
        <v>0</v>
      </c>
      <c r="K72" s="60">
        <v>0</v>
      </c>
      <c r="L72" s="60">
        <v>47.140000000000008</v>
      </c>
      <c r="M72" s="113">
        <f t="shared" si="1"/>
        <v>478.91999999999996</v>
      </c>
    </row>
    <row r="73" spans="1:13">
      <c r="A73">
        <v>69</v>
      </c>
      <c r="B73" t="s">
        <v>203</v>
      </c>
      <c r="C73" s="60">
        <v>153.86000000000001</v>
      </c>
      <c r="D73" s="60">
        <v>228.68</v>
      </c>
      <c r="E73" s="60">
        <v>187.51000000000002</v>
      </c>
      <c r="F73" s="60">
        <v>0</v>
      </c>
      <c r="G73" s="60">
        <v>0</v>
      </c>
      <c r="H73" s="60">
        <v>0</v>
      </c>
      <c r="I73" s="60">
        <v>30</v>
      </c>
      <c r="J73" s="60">
        <v>0</v>
      </c>
      <c r="K73" s="60">
        <v>0</v>
      </c>
      <c r="L73" s="60">
        <v>0</v>
      </c>
      <c r="M73" s="113">
        <f t="shared" si="1"/>
        <v>600.05000000000007</v>
      </c>
    </row>
    <row r="74" spans="1:13">
      <c r="A74">
        <v>70</v>
      </c>
      <c r="B74" t="s">
        <v>204</v>
      </c>
      <c r="C74" s="60">
        <v>183.98</v>
      </c>
      <c r="D74" s="60">
        <v>300.45</v>
      </c>
      <c r="E74" s="60">
        <v>90.08</v>
      </c>
      <c r="F74" s="60">
        <v>36.83</v>
      </c>
      <c r="G74" s="60">
        <v>27.53</v>
      </c>
      <c r="H74" s="60">
        <v>0.93</v>
      </c>
      <c r="I74" s="60">
        <v>1.56</v>
      </c>
      <c r="J74" s="60">
        <v>0</v>
      </c>
      <c r="K74" s="60">
        <v>0</v>
      </c>
      <c r="L74" s="60">
        <v>0</v>
      </c>
      <c r="M74" s="113">
        <f t="shared" si="1"/>
        <v>641.3599999999999</v>
      </c>
    </row>
    <row r="75" spans="1:13">
      <c r="A75" s="66">
        <v>71</v>
      </c>
      <c r="B75" s="66" t="s">
        <v>205</v>
      </c>
      <c r="C75" s="67">
        <v>565.49</v>
      </c>
      <c r="D75" s="67">
        <v>832.6</v>
      </c>
      <c r="E75" s="67">
        <v>0</v>
      </c>
      <c r="F75" s="67">
        <v>47.05</v>
      </c>
      <c r="G75" s="67">
        <v>73.649999999999991</v>
      </c>
      <c r="H75" s="67">
        <v>0</v>
      </c>
      <c r="I75" s="67">
        <v>0</v>
      </c>
      <c r="J75" s="67">
        <v>16.07</v>
      </c>
      <c r="K75" s="67">
        <v>0</v>
      </c>
      <c r="L75" s="67">
        <v>0</v>
      </c>
      <c r="M75" s="113">
        <f t="shared" si="1"/>
        <v>1534.8600000000001</v>
      </c>
    </row>
    <row r="76" spans="1:13">
      <c r="A76">
        <v>72</v>
      </c>
      <c r="B76" t="s">
        <v>206</v>
      </c>
      <c r="C76" s="60">
        <v>353.6</v>
      </c>
      <c r="D76" s="60">
        <v>164</v>
      </c>
      <c r="E76" s="60">
        <v>0</v>
      </c>
      <c r="F76" s="60">
        <v>58</v>
      </c>
      <c r="G76" s="60">
        <v>42</v>
      </c>
      <c r="H76" s="60">
        <v>0</v>
      </c>
      <c r="I76" s="60">
        <v>17.380000000000003</v>
      </c>
      <c r="J76" s="60">
        <v>12</v>
      </c>
      <c r="K76" s="60">
        <v>0</v>
      </c>
      <c r="L76" s="60">
        <v>0</v>
      </c>
      <c r="M76" s="113">
        <f t="shared" si="1"/>
        <v>646.98</v>
      </c>
    </row>
    <row r="77" spans="1:13">
      <c r="A77">
        <v>73</v>
      </c>
      <c r="B77" t="s">
        <v>86</v>
      </c>
      <c r="C77" s="60">
        <v>279.32</v>
      </c>
      <c r="D77" s="60">
        <v>589.65</v>
      </c>
      <c r="E77" s="60">
        <v>465</v>
      </c>
      <c r="F77" s="60">
        <v>40</v>
      </c>
      <c r="G77" s="60">
        <v>85</v>
      </c>
      <c r="H77" s="60">
        <v>77.150000000000006</v>
      </c>
      <c r="I77" s="60">
        <v>4.34</v>
      </c>
      <c r="J77" s="60">
        <v>0</v>
      </c>
      <c r="K77" s="60">
        <v>0</v>
      </c>
      <c r="L77" s="60">
        <v>59.54</v>
      </c>
      <c r="M77" s="113">
        <f t="shared" si="1"/>
        <v>1600</v>
      </c>
    </row>
    <row r="78" spans="1:13">
      <c r="A78">
        <v>74</v>
      </c>
      <c r="B78" t="s">
        <v>207</v>
      </c>
      <c r="C78" s="60">
        <v>198</v>
      </c>
      <c r="D78" s="60">
        <v>297</v>
      </c>
      <c r="E78" s="60">
        <v>429</v>
      </c>
      <c r="F78" s="60">
        <v>18</v>
      </c>
      <c r="G78" s="60">
        <v>165</v>
      </c>
      <c r="H78" s="60">
        <v>43</v>
      </c>
      <c r="I78" s="60">
        <v>0</v>
      </c>
      <c r="J78" s="60">
        <v>0</v>
      </c>
      <c r="K78" s="60">
        <v>0</v>
      </c>
      <c r="L78" s="60">
        <v>0</v>
      </c>
      <c r="M78" s="113">
        <f t="shared" si="1"/>
        <v>1150</v>
      </c>
    </row>
    <row r="79" spans="1:13">
      <c r="A79">
        <v>75</v>
      </c>
      <c r="B79" t="s">
        <v>208</v>
      </c>
      <c r="C79" s="60">
        <v>0</v>
      </c>
      <c r="D79" s="60">
        <v>2670.3599999999997</v>
      </c>
      <c r="E79" s="60">
        <v>17847.86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113">
        <f>SUM(C79:L79)</f>
        <v>20518.22</v>
      </c>
    </row>
    <row r="80" spans="1:13" ht="12.75">
      <c r="A80" s="111">
        <v>99</v>
      </c>
      <c r="B80" s="111" t="s">
        <v>209</v>
      </c>
      <c r="C80" s="112">
        <f t="shared" ref="C80:M80" si="2">SUM(C5:C79)</f>
        <v>585011.75</v>
      </c>
      <c r="D80" s="112">
        <f t="shared" si="2"/>
        <v>726055.51000000024</v>
      </c>
      <c r="E80" s="112">
        <f t="shared" si="2"/>
        <v>545063.69000000006</v>
      </c>
      <c r="F80" s="112">
        <f t="shared" si="2"/>
        <v>138734.67000000001</v>
      </c>
      <c r="G80" s="112">
        <f t="shared" si="2"/>
        <v>218878.55000000002</v>
      </c>
      <c r="H80" s="112">
        <f t="shared" si="2"/>
        <v>132012.16999999998</v>
      </c>
      <c r="I80" s="112">
        <f t="shared" si="2"/>
        <v>163110.12999999995</v>
      </c>
      <c r="J80" s="112">
        <f t="shared" si="2"/>
        <v>20481.900000000005</v>
      </c>
      <c r="K80" s="112">
        <f t="shared" si="2"/>
        <v>6118.409999999998</v>
      </c>
      <c r="L80" s="112">
        <f t="shared" si="2"/>
        <v>72539.949999999968</v>
      </c>
      <c r="M80" s="93">
        <f t="shared" si="2"/>
        <v>2608006.73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Cover</vt:lpstr>
      <vt:lpstr>Diff</vt:lpstr>
      <vt:lpstr>Percent</vt:lpstr>
      <vt:lpstr>Long-Range FEFP Summary</vt:lpstr>
      <vt:lpstr>2010-11 BGBP</vt:lpstr>
      <vt:lpstr>2010-11 BG</vt:lpstr>
      <vt:lpstr>2010-11 BP</vt:lpstr>
      <vt:lpstr>1011 LBR</vt:lpstr>
      <vt:lpstr>0910 Approp</vt:lpstr>
      <vt:lpstr>0910 Estimate </vt:lpstr>
      <vt:lpstr>0708 Final</vt:lpstr>
      <vt:lpstr>0809 Final</vt:lpstr>
      <vt:lpstr>2011-12</vt:lpstr>
      <vt:lpstr>2012-13</vt:lpstr>
      <vt:lpstr>'2010-11 BP'!FTE_Forecast_2005_06</vt:lpstr>
      <vt:lpstr>Diff!Print_Area</vt:lpstr>
      <vt:lpstr>'Long-Range FEFP Summary'!Print_Area</vt:lpstr>
      <vt:lpstr>Percent!Print_Area</vt:lpstr>
      <vt:lpstr>'2010-11 BP'!Print_Titles</vt:lpstr>
      <vt:lpstr>'Long-Range FEFP Summary'!TITLES</vt:lpstr>
      <vt:lpstr>Percent!TITLES</vt:lpstr>
      <vt:lpstr>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Miller</dc:creator>
  <cp:lastModifiedBy>money.wayne</cp:lastModifiedBy>
  <cp:lastPrinted>2009-12-11T17:37:37Z</cp:lastPrinted>
  <dcterms:created xsi:type="dcterms:W3CDTF">1997-07-24T15:07:23Z</dcterms:created>
  <dcterms:modified xsi:type="dcterms:W3CDTF">2009-12-11T21:48:54Z</dcterms:modified>
</cp:coreProperties>
</file>