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homerule\"/>
    </mc:Choice>
  </mc:AlternateContent>
  <bookViews>
    <workbookView xWindow="120" yWindow="120" windowWidth="9375" windowHeight="4455" tabRatio="602"/>
  </bookViews>
  <sheets>
    <sheet name="Summary by Function &amp; Govt Type" sheetId="11" r:id="rId1"/>
  </sheets>
  <definedNames>
    <definedName name="_xlnm.Print_Area" localSheetId="0">'Summary by Function &amp; Govt Type'!$A$1:$M$71</definedName>
    <definedName name="_xlnm.Print_Titles" localSheetId="0">'Summary by Function &amp; Govt Type'!$1:$3</definedName>
  </definedNames>
  <calcPr calcId="162913" fullCalcOnLoad="1"/>
</workbook>
</file>

<file path=xl/calcChain.xml><?xml version="1.0" encoding="utf-8"?>
<calcChain xmlns="http://schemas.openxmlformats.org/spreadsheetml/2006/main">
  <c r="G54" i="11" l="1"/>
  <c r="B55" i="11"/>
  <c r="C55" i="11"/>
  <c r="D55" i="11"/>
  <c r="E55" i="11"/>
  <c r="F55" i="11"/>
  <c r="G55" i="11"/>
  <c r="H55" i="11"/>
  <c r="I55" i="11"/>
  <c r="J55" i="11"/>
  <c r="K55" i="11"/>
  <c r="L55" i="11"/>
  <c r="M54" i="11"/>
  <c r="B56" i="11"/>
  <c r="C56" i="11"/>
  <c r="D56" i="11"/>
  <c r="E56" i="11"/>
  <c r="F56" i="11"/>
  <c r="G56" i="11"/>
  <c r="H56" i="11"/>
  <c r="I56" i="11"/>
  <c r="J56" i="11"/>
  <c r="K56" i="11"/>
  <c r="L56" i="11"/>
  <c r="M55" i="11"/>
  <c r="B57" i="11"/>
  <c r="C57" i="11"/>
  <c r="D57" i="11"/>
  <c r="E57" i="11"/>
  <c r="F57" i="11"/>
  <c r="G57" i="11"/>
  <c r="H57" i="11"/>
  <c r="I57" i="11"/>
  <c r="J57" i="11"/>
  <c r="K57" i="11"/>
  <c r="L57" i="11"/>
  <c r="M41" i="11"/>
  <c r="M40" i="11"/>
  <c r="M39" i="11"/>
  <c r="M38" i="11"/>
  <c r="M25" i="11"/>
  <c r="M24" i="11"/>
  <c r="M23" i="11"/>
  <c r="M22" i="11"/>
  <c r="M9" i="11"/>
  <c r="M8" i="11"/>
  <c r="M7" i="11"/>
  <c r="M6" i="11"/>
  <c r="B54" i="11"/>
  <c r="L58" i="11"/>
  <c r="K58" i="11"/>
  <c r="J58" i="11"/>
  <c r="I58" i="11"/>
  <c r="H58" i="11"/>
  <c r="G58" i="11"/>
  <c r="F58" i="11"/>
  <c r="E58" i="11"/>
  <c r="D58" i="11"/>
  <c r="C58" i="11"/>
  <c r="B58" i="11"/>
  <c r="L54" i="11"/>
  <c r="K54" i="11"/>
  <c r="J54" i="11"/>
  <c r="I54" i="11"/>
  <c r="H54" i="11"/>
  <c r="F54" i="11"/>
  <c r="E54" i="11"/>
  <c r="D54" i="11"/>
  <c r="C54" i="11"/>
  <c r="M42" i="11"/>
  <c r="M26" i="11"/>
  <c r="B59" i="11"/>
  <c r="C59" i="11"/>
  <c r="D59" i="11"/>
  <c r="E59" i="11"/>
  <c r="F59" i="11"/>
  <c r="G59" i="11"/>
  <c r="H59" i="11"/>
  <c r="I59" i="11"/>
  <c r="J59" i="11"/>
  <c r="K59" i="11"/>
  <c r="L59" i="11"/>
  <c r="M58" i="11"/>
  <c r="B60" i="11"/>
  <c r="L60" i="11"/>
  <c r="C60" i="11"/>
  <c r="D60" i="11"/>
  <c r="E60" i="11"/>
  <c r="F60" i="11"/>
  <c r="G60" i="11"/>
  <c r="H60" i="11"/>
  <c r="I60" i="11"/>
  <c r="J60" i="11"/>
  <c r="K60" i="11"/>
  <c r="M10" i="11"/>
  <c r="M43" i="11"/>
  <c r="M27" i="11"/>
  <c r="M11" i="11"/>
  <c r="K61" i="11"/>
  <c r="J61" i="11"/>
  <c r="I61" i="11"/>
  <c r="H61" i="11"/>
  <c r="G61" i="11"/>
  <c r="F61" i="11"/>
  <c r="E61" i="11"/>
  <c r="D61" i="11"/>
  <c r="L61" i="11"/>
  <c r="C61" i="11"/>
  <c r="B61" i="11"/>
  <c r="M45" i="11"/>
  <c r="M29" i="11"/>
  <c r="M13" i="11"/>
  <c r="B63" i="11"/>
  <c r="L63" i="11"/>
  <c r="C63" i="11"/>
  <c r="D63" i="11"/>
  <c r="E63" i="11"/>
  <c r="F63" i="11"/>
  <c r="G63" i="11"/>
  <c r="H63" i="11"/>
  <c r="I63" i="11"/>
  <c r="J63" i="11"/>
  <c r="K63" i="11"/>
  <c r="B64" i="11"/>
  <c r="L64" i="11"/>
  <c r="C64" i="11"/>
  <c r="D64" i="11"/>
  <c r="E64" i="11"/>
  <c r="F64" i="11"/>
  <c r="G64" i="11"/>
  <c r="H64" i="11"/>
  <c r="I64" i="11"/>
  <c r="J64" i="11"/>
  <c r="K64" i="11"/>
  <c r="B65" i="11"/>
  <c r="L65" i="11"/>
  <c r="C65" i="11"/>
  <c r="D65" i="11"/>
  <c r="E65" i="11"/>
  <c r="F65" i="11"/>
  <c r="G65" i="11"/>
  <c r="H65" i="11"/>
  <c r="I65" i="11"/>
  <c r="J65" i="11"/>
  <c r="K65" i="11"/>
  <c r="B66" i="11"/>
  <c r="L66" i="11"/>
  <c r="C66" i="11"/>
  <c r="D66" i="11"/>
  <c r="E66" i="11"/>
  <c r="F66" i="11"/>
  <c r="G66" i="11"/>
  <c r="H66" i="11"/>
  <c r="I66" i="11"/>
  <c r="J66" i="11"/>
  <c r="K66" i="11"/>
  <c r="B67" i="11"/>
  <c r="C67" i="11"/>
  <c r="D67" i="11"/>
  <c r="E67" i="11"/>
  <c r="F67" i="11"/>
  <c r="G67" i="11"/>
  <c r="H67" i="11"/>
  <c r="I67" i="11"/>
  <c r="J67" i="11"/>
  <c r="K67" i="11"/>
  <c r="L67" i="11"/>
  <c r="B62" i="11"/>
  <c r="C62" i="11"/>
  <c r="D62" i="11"/>
  <c r="E62" i="11"/>
  <c r="F62" i="11"/>
  <c r="G62" i="11"/>
  <c r="L62" i="11"/>
  <c r="H62" i="11"/>
  <c r="I62" i="11"/>
  <c r="J62" i="11"/>
  <c r="K62" i="11"/>
  <c r="M49" i="11"/>
  <c r="M46" i="11"/>
  <c r="M47" i="11"/>
  <c r="M34" i="11"/>
  <c r="M32" i="11"/>
  <c r="M30" i="11"/>
  <c r="M16" i="11"/>
  <c r="M18" i="11"/>
  <c r="M44" i="11"/>
  <c r="M12" i="11"/>
  <c r="M14" i="11"/>
  <c r="M48" i="11"/>
  <c r="M50" i="11"/>
  <c r="M33" i="11"/>
  <c r="M15" i="11"/>
  <c r="M31" i="11"/>
  <c r="M28" i="11"/>
  <c r="M17" i="11"/>
  <c r="M56" i="11"/>
  <c r="M57" i="11"/>
  <c r="M59" i="11"/>
  <c r="M60" i="11"/>
  <c r="M61" i="11"/>
  <c r="M62" i="11"/>
  <c r="M63" i="11"/>
  <c r="M64" i="11"/>
  <c r="M65" i="11"/>
  <c r="M66" i="11"/>
</calcChain>
</file>

<file path=xl/sharedStrings.xml><?xml version="1.0" encoding="utf-8"?>
<sst xmlns="http://schemas.openxmlformats.org/spreadsheetml/2006/main" count="81" uniqueCount="36">
  <si>
    <t>Community Development or Redevelopment</t>
  </si>
  <si>
    <t>Drainage and Water Control / Management</t>
  </si>
  <si>
    <t>Fire Control</t>
  </si>
  <si>
    <t>Emergency Medical Services</t>
  </si>
  <si>
    <t>Lighting</t>
  </si>
  <si>
    <t>Mosquito Control</t>
  </si>
  <si>
    <t>Water and Sewer</t>
  </si>
  <si>
    <t>Solid Waste</t>
  </si>
  <si>
    <t>Road Improvements</t>
  </si>
  <si>
    <t>Other</t>
  </si>
  <si>
    <t>Total</t>
  </si>
  <si>
    <t>County Governments</t>
  </si>
  <si>
    <t>Municipal Governments</t>
  </si>
  <si>
    <t>Independent Special Districts</t>
  </si>
  <si>
    <t>Combined Total</t>
  </si>
  <si>
    <t>% Chg.</t>
  </si>
  <si>
    <t>-</t>
  </si>
  <si>
    <t>Local Fiscal Year</t>
  </si>
  <si>
    <t>2015-16</t>
  </si>
  <si>
    <t>2014-15</t>
  </si>
  <si>
    <t>2013-14</t>
  </si>
  <si>
    <t>2012-13</t>
  </si>
  <si>
    <t>2011-12</t>
  </si>
  <si>
    <t>2010-11</t>
  </si>
  <si>
    <t>2009-10</t>
  </si>
  <si>
    <t>Non-Ad Valorem Assessments by Type of Government and Function</t>
  </si>
  <si>
    <t>2016-17</t>
  </si>
  <si>
    <t>2017-18</t>
  </si>
  <si>
    <t>Data Source: Florida Department of Revenue, Tax Collector Non-Ad Valorem Reports, available at http://floridarevenue.com/property/Pages/Cofficial_NonAdValoremReports.aspx.</t>
  </si>
  <si>
    <t>2019-20</t>
  </si>
  <si>
    <t>2018-19</t>
  </si>
  <si>
    <t>Local Fiscal Years Ended 2010 - 2023</t>
  </si>
  <si>
    <t>2022-23</t>
  </si>
  <si>
    <t>2021-22</t>
  </si>
  <si>
    <t>2020-21</t>
  </si>
  <si>
    <t>Note: Pursuant to s. 197.3632, F.S., county tax collectors are required to annually submit reports on non-ad valorem assessments collected on the property tax bill to the Department of Revenue.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</si>
</sst>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8" formatCode="0.0%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2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42" fontId="0" fillId="0" borderId="0" xfId="0" applyNumberFormat="1" applyBorder="1"/>
    <xf numFmtId="42" fontId="0" fillId="0" borderId="3" xfId="0" applyNumberFormat="1" applyBorder="1"/>
    <xf numFmtId="0" fontId="0" fillId="0" borderId="5" xfId="0" applyBorder="1"/>
    <xf numFmtId="0" fontId="0" fillId="0" borderId="6" xfId="0" applyBorder="1"/>
    <xf numFmtId="42" fontId="0" fillId="0" borderId="6" xfId="0" applyNumberFormat="1" applyBorder="1"/>
    <xf numFmtId="42" fontId="0" fillId="0" borderId="7" xfId="0" applyNumberFormat="1" applyBorder="1"/>
    <xf numFmtId="0" fontId="1" fillId="0" borderId="4" xfId="0" applyFont="1" applyBorder="1"/>
    <xf numFmtId="42" fontId="0" fillId="0" borderId="8" xfId="0" applyNumberFormat="1" applyBorder="1"/>
    <xf numFmtId="42" fontId="0" fillId="0" borderId="9" xfId="0" applyNumberFormat="1" applyBorder="1"/>
    <xf numFmtId="42" fontId="0" fillId="0" borderId="9" xfId="1" applyNumberFormat="1" applyFont="1" applyBorder="1"/>
    <xf numFmtId="42" fontId="0" fillId="0" borderId="10" xfId="0" applyNumberFormat="1" applyBorder="1"/>
    <xf numFmtId="0" fontId="6" fillId="0" borderId="11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5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3" borderId="14" xfId="0" applyFont="1" applyFill="1" applyBorder="1" applyAlignment="1"/>
    <xf numFmtId="0" fontId="5" fillId="3" borderId="15" xfId="0" applyFont="1" applyFill="1" applyBorder="1" applyAlignment="1">
      <alignment horizontal="center" wrapText="1"/>
    </xf>
    <xf numFmtId="42" fontId="0" fillId="0" borderId="16" xfId="0" applyNumberFormat="1" applyBorder="1"/>
    <xf numFmtId="42" fontId="0" fillId="0" borderId="17" xfId="0" applyNumberFormat="1" applyBorder="1"/>
    <xf numFmtId="42" fontId="0" fillId="0" borderId="17" xfId="1" applyNumberFormat="1" applyFont="1" applyBorder="1"/>
    <xf numFmtId="42" fontId="0" fillId="0" borderId="18" xfId="0" applyNumberFormat="1" applyBorder="1"/>
    <xf numFmtId="42" fontId="0" fillId="0" borderId="19" xfId="0" applyNumberFormat="1" applyBorder="1"/>
    <xf numFmtId="42" fontId="0" fillId="0" borderId="20" xfId="0" applyNumberFormat="1" applyBorder="1"/>
    <xf numFmtId="42" fontId="0" fillId="0" borderId="20" xfId="1" applyNumberFormat="1" applyFont="1" applyBorder="1"/>
    <xf numFmtId="42" fontId="0" fillId="0" borderId="21" xfId="0" applyNumberFormat="1" applyBorder="1"/>
    <xf numFmtId="42" fontId="0" fillId="0" borderId="22" xfId="0" applyNumberFormat="1" applyBorder="1"/>
    <xf numFmtId="0" fontId="0" fillId="0" borderId="23" xfId="0" applyBorder="1"/>
    <xf numFmtId="42" fontId="0" fillId="0" borderId="24" xfId="0" applyNumberFormat="1" applyBorder="1"/>
    <xf numFmtId="42" fontId="0" fillId="0" borderId="25" xfId="0" applyNumberFormat="1" applyBorder="1"/>
    <xf numFmtId="42" fontId="0" fillId="0" borderId="25" xfId="1" applyNumberFormat="1" applyFont="1" applyBorder="1"/>
    <xf numFmtId="42" fontId="0" fillId="0" borderId="26" xfId="0" applyNumberFormat="1" applyBorder="1"/>
    <xf numFmtId="42" fontId="0" fillId="0" borderId="27" xfId="0" applyNumberFormat="1" applyBorder="1"/>
    <xf numFmtId="0" fontId="5" fillId="0" borderId="28" xfId="0" applyFont="1" applyBorder="1" applyAlignment="1">
      <alignment wrapText="1"/>
    </xf>
    <xf numFmtId="168" fontId="0" fillId="0" borderId="29" xfId="0" applyNumberFormat="1" applyBorder="1"/>
    <xf numFmtId="0" fontId="5" fillId="0" borderId="28" xfId="0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168" fontId="1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0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/>
  </sheetViews>
  <sheetFormatPr defaultRowHeight="12.75" x14ac:dyDescent="0.2"/>
  <cols>
    <col min="1" max="1" width="28.7109375" customWidth="1"/>
    <col min="2" max="12" width="15.7109375" customWidth="1"/>
    <col min="13" max="13" width="7.7109375" customWidth="1"/>
    <col min="14" max="14" width="18.7109375" customWidth="1"/>
  </cols>
  <sheetData>
    <row r="1" spans="1:14" ht="23.25" x14ac:dyDescent="0.35">
      <c r="A1" s="21" t="s">
        <v>25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8.75" thickBot="1" x14ac:dyDescent="0.3">
      <c r="A2" s="22" t="s">
        <v>31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4" ht="39" thickBot="1" x14ac:dyDescent="0.25">
      <c r="A3" s="25" t="s">
        <v>17</v>
      </c>
      <c r="B3" s="26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8</v>
      </c>
      <c r="K3" s="23" t="s">
        <v>9</v>
      </c>
      <c r="L3" s="23" t="s">
        <v>10</v>
      </c>
      <c r="M3" s="24" t="s">
        <v>15</v>
      </c>
    </row>
    <row r="4" spans="1:14" x14ac:dyDescent="0.2">
      <c r="A4" s="44"/>
      <c r="B4" s="45"/>
      <c r="C4" s="46"/>
      <c r="D4" s="46"/>
      <c r="E4" s="46"/>
      <c r="F4" s="46"/>
      <c r="G4" s="46"/>
      <c r="H4" s="46"/>
      <c r="I4" s="46"/>
      <c r="J4" s="47"/>
      <c r="K4" s="46"/>
      <c r="L4" s="46"/>
      <c r="M4" s="48"/>
    </row>
    <row r="5" spans="1:14" x14ac:dyDescent="0.2">
      <c r="A5" s="42" t="s">
        <v>11</v>
      </c>
      <c r="B5" s="31"/>
      <c r="C5" s="32"/>
      <c r="D5" s="33"/>
      <c r="E5" s="33"/>
      <c r="F5" s="33"/>
      <c r="G5" s="33"/>
      <c r="H5" s="33"/>
      <c r="I5" s="32"/>
      <c r="J5" s="34"/>
      <c r="K5" s="32"/>
      <c r="L5" s="32"/>
      <c r="M5" s="35"/>
    </row>
    <row r="6" spans="1:14" x14ac:dyDescent="0.2">
      <c r="A6" s="52" t="s">
        <v>32</v>
      </c>
      <c r="B6" s="27">
        <v>98522363</v>
      </c>
      <c r="C6" s="28">
        <v>182638391</v>
      </c>
      <c r="D6" s="29">
        <v>381549001</v>
      </c>
      <c r="E6" s="29">
        <v>42415944</v>
      </c>
      <c r="F6" s="29">
        <v>57515593</v>
      </c>
      <c r="G6" s="29">
        <v>392100</v>
      </c>
      <c r="H6" s="29">
        <v>98882474</v>
      </c>
      <c r="I6" s="28">
        <v>908492575</v>
      </c>
      <c r="J6" s="30">
        <v>10905366</v>
      </c>
      <c r="K6" s="28">
        <v>83109152</v>
      </c>
      <c r="L6" s="28">
        <v>1864422958</v>
      </c>
      <c r="M6" s="43">
        <f>(L6-L7)/L7</f>
        <v>0.10352203566506867</v>
      </c>
      <c r="N6" s="1"/>
    </row>
    <row r="7" spans="1:14" x14ac:dyDescent="0.2">
      <c r="A7" s="52" t="s">
        <v>33</v>
      </c>
      <c r="B7" s="27">
        <v>57163097</v>
      </c>
      <c r="C7" s="28">
        <v>135671079</v>
      </c>
      <c r="D7" s="29">
        <v>361343192</v>
      </c>
      <c r="E7" s="29">
        <v>41171083</v>
      </c>
      <c r="F7" s="29">
        <v>52002233</v>
      </c>
      <c r="G7" s="29">
        <v>685879</v>
      </c>
      <c r="H7" s="29">
        <v>98283878</v>
      </c>
      <c r="I7" s="28">
        <v>849639997</v>
      </c>
      <c r="J7" s="30">
        <v>10195207</v>
      </c>
      <c r="K7" s="28">
        <v>83364725</v>
      </c>
      <c r="L7" s="28">
        <v>1689520370</v>
      </c>
      <c r="M7" s="43">
        <f>(L7-L8)/L8</f>
        <v>7.7241542733450186E-2</v>
      </c>
      <c r="N7" s="1"/>
    </row>
    <row r="8" spans="1:14" x14ac:dyDescent="0.2">
      <c r="A8" s="52" t="s">
        <v>34</v>
      </c>
      <c r="B8" s="27">
        <v>32887811</v>
      </c>
      <c r="C8" s="28">
        <v>132438452</v>
      </c>
      <c r="D8" s="29">
        <v>335359577</v>
      </c>
      <c r="E8" s="29">
        <v>40291168</v>
      </c>
      <c r="F8" s="29">
        <v>51229615</v>
      </c>
      <c r="G8" s="29">
        <v>534451</v>
      </c>
      <c r="H8" s="29">
        <v>93429647</v>
      </c>
      <c r="I8" s="28">
        <v>795237771</v>
      </c>
      <c r="J8" s="30">
        <v>9781733</v>
      </c>
      <c r="K8" s="28">
        <v>77186321</v>
      </c>
      <c r="L8" s="28">
        <v>1568376546</v>
      </c>
      <c r="M8" s="43">
        <f>(L8-L9)/L9</f>
        <v>5.149486148016074E-2</v>
      </c>
      <c r="N8" s="1"/>
    </row>
    <row r="9" spans="1:14" x14ac:dyDescent="0.2">
      <c r="A9" s="52" t="s">
        <v>29</v>
      </c>
      <c r="B9" s="27">
        <v>26965447</v>
      </c>
      <c r="C9" s="28">
        <v>131747934</v>
      </c>
      <c r="D9" s="29">
        <v>323387958</v>
      </c>
      <c r="E9" s="29">
        <v>38855105</v>
      </c>
      <c r="F9" s="29">
        <v>50161844</v>
      </c>
      <c r="G9" s="29">
        <v>532713</v>
      </c>
      <c r="H9" s="29">
        <v>91574704</v>
      </c>
      <c r="I9" s="28">
        <v>742852932</v>
      </c>
      <c r="J9" s="30">
        <v>10140435</v>
      </c>
      <c r="K9" s="28">
        <v>75349364</v>
      </c>
      <c r="L9" s="28">
        <v>1491568436</v>
      </c>
      <c r="M9" s="43">
        <f>(L9-L10)/L10</f>
        <v>6.2580074273126382E-2</v>
      </c>
      <c r="N9" s="1"/>
    </row>
    <row r="10" spans="1:14" x14ac:dyDescent="0.2">
      <c r="A10" s="52" t="s">
        <v>30</v>
      </c>
      <c r="B10" s="27">
        <v>15545501</v>
      </c>
      <c r="C10" s="28">
        <v>122905933</v>
      </c>
      <c r="D10" s="29">
        <v>303085817</v>
      </c>
      <c r="E10" s="29">
        <v>37126209</v>
      </c>
      <c r="F10" s="29">
        <v>48621408</v>
      </c>
      <c r="G10" s="29">
        <v>529441</v>
      </c>
      <c r="H10" s="29">
        <v>89458870</v>
      </c>
      <c r="I10" s="28">
        <v>703414891</v>
      </c>
      <c r="J10" s="30">
        <v>11983839</v>
      </c>
      <c r="K10" s="28">
        <v>71051418</v>
      </c>
      <c r="L10" s="28">
        <v>1403723326</v>
      </c>
      <c r="M10" s="43">
        <f>(L10-L11)/L11</f>
        <v>3.9578687628952655E-2</v>
      </c>
      <c r="N10" s="1"/>
    </row>
    <row r="11" spans="1:14" x14ac:dyDescent="0.2">
      <c r="A11" s="52" t="s">
        <v>27</v>
      </c>
      <c r="B11" s="27">
        <v>12244052</v>
      </c>
      <c r="C11" s="28">
        <v>99808148</v>
      </c>
      <c r="D11" s="29">
        <v>301488676</v>
      </c>
      <c r="E11" s="29">
        <v>35904836</v>
      </c>
      <c r="F11" s="29">
        <v>49686738</v>
      </c>
      <c r="G11" s="29">
        <v>512498</v>
      </c>
      <c r="H11" s="29">
        <v>89280634</v>
      </c>
      <c r="I11" s="28">
        <v>682917868</v>
      </c>
      <c r="J11" s="30">
        <v>10342184</v>
      </c>
      <c r="K11" s="28">
        <v>68095341</v>
      </c>
      <c r="L11" s="28">
        <v>1350280977</v>
      </c>
      <c r="M11" s="43">
        <f t="shared" ref="M11:M18" si="0">(L11-L12)/L12</f>
        <v>7.5200389961397565E-2</v>
      </c>
    </row>
    <row r="12" spans="1:14" x14ac:dyDescent="0.2">
      <c r="A12" s="50" t="s">
        <v>26</v>
      </c>
      <c r="B12" s="27">
        <v>10138834</v>
      </c>
      <c r="C12" s="28">
        <v>89958979</v>
      </c>
      <c r="D12" s="29">
        <v>270252051</v>
      </c>
      <c r="E12" s="29">
        <v>32322180</v>
      </c>
      <c r="F12" s="29">
        <v>43462660</v>
      </c>
      <c r="G12" s="29">
        <v>514236</v>
      </c>
      <c r="H12" s="29">
        <v>89851917</v>
      </c>
      <c r="I12" s="28">
        <v>646104355</v>
      </c>
      <c r="J12" s="30">
        <v>11118549</v>
      </c>
      <c r="K12" s="28">
        <v>62117467</v>
      </c>
      <c r="L12" s="28">
        <v>1255841227</v>
      </c>
      <c r="M12" s="43">
        <f t="shared" si="0"/>
        <v>2.6674750452546733E-2</v>
      </c>
    </row>
    <row r="13" spans="1:14" x14ac:dyDescent="0.2">
      <c r="A13" s="50" t="s">
        <v>18</v>
      </c>
      <c r="B13" s="27">
        <v>10152363</v>
      </c>
      <c r="C13" s="28">
        <v>83829451</v>
      </c>
      <c r="D13" s="29">
        <v>263974198</v>
      </c>
      <c r="E13" s="29">
        <v>30369398</v>
      </c>
      <c r="F13" s="29">
        <v>42242591</v>
      </c>
      <c r="G13" s="29">
        <v>512387</v>
      </c>
      <c r="H13" s="29">
        <v>88850025</v>
      </c>
      <c r="I13" s="28">
        <v>632697395</v>
      </c>
      <c r="J13" s="30">
        <v>11171661</v>
      </c>
      <c r="K13" s="28">
        <v>59412874</v>
      </c>
      <c r="L13" s="28">
        <v>1223212343</v>
      </c>
      <c r="M13" s="43">
        <f t="shared" si="0"/>
        <v>3.909825465883373E-2</v>
      </c>
    </row>
    <row r="14" spans="1:14" x14ac:dyDescent="0.2">
      <c r="A14" s="51" t="s">
        <v>19</v>
      </c>
      <c r="B14" s="17">
        <v>9446952</v>
      </c>
      <c r="C14" s="18">
        <v>86804230</v>
      </c>
      <c r="D14" s="18">
        <v>225397181</v>
      </c>
      <c r="E14" s="19">
        <v>29914539</v>
      </c>
      <c r="F14" s="19">
        <v>42204054</v>
      </c>
      <c r="G14" s="18">
        <v>510839</v>
      </c>
      <c r="H14" s="18">
        <v>87315620</v>
      </c>
      <c r="I14" s="18">
        <v>628570030</v>
      </c>
      <c r="J14" s="20">
        <v>11197860</v>
      </c>
      <c r="K14" s="18">
        <v>55825105</v>
      </c>
      <c r="L14" s="18">
        <v>1177186409</v>
      </c>
      <c r="M14" s="43">
        <f t="shared" si="0"/>
        <v>-2.8428635101517261E-2</v>
      </c>
    </row>
    <row r="15" spans="1:14" x14ac:dyDescent="0.2">
      <c r="A15" s="51" t="s">
        <v>20</v>
      </c>
      <c r="B15" s="17">
        <v>51135572</v>
      </c>
      <c r="C15" s="18">
        <v>75797956</v>
      </c>
      <c r="D15" s="19">
        <v>226693639</v>
      </c>
      <c r="E15" s="19">
        <v>29841463</v>
      </c>
      <c r="F15" s="19">
        <v>42019842</v>
      </c>
      <c r="G15" s="19">
        <v>511496</v>
      </c>
      <c r="H15" s="19">
        <v>90242731</v>
      </c>
      <c r="I15" s="18">
        <v>616970864</v>
      </c>
      <c r="J15" s="20">
        <v>11107099</v>
      </c>
      <c r="K15" s="18">
        <v>67310774</v>
      </c>
      <c r="L15" s="18">
        <v>1211631437</v>
      </c>
      <c r="M15" s="43">
        <f t="shared" si="0"/>
        <v>8.6508480439134311E-2</v>
      </c>
    </row>
    <row r="16" spans="1:14" x14ac:dyDescent="0.2">
      <c r="A16" s="51" t="s">
        <v>21</v>
      </c>
      <c r="B16" s="17">
        <v>5568210</v>
      </c>
      <c r="C16" s="18">
        <v>56032436</v>
      </c>
      <c r="D16" s="19">
        <v>207955892</v>
      </c>
      <c r="E16" s="19">
        <v>29847614</v>
      </c>
      <c r="F16" s="19">
        <v>41163302</v>
      </c>
      <c r="G16" s="19">
        <v>518058</v>
      </c>
      <c r="H16" s="19">
        <v>84199717</v>
      </c>
      <c r="I16" s="18">
        <v>612306855</v>
      </c>
      <c r="J16" s="20">
        <v>11691859</v>
      </c>
      <c r="K16" s="18">
        <v>65876646</v>
      </c>
      <c r="L16" s="18">
        <v>1115160589</v>
      </c>
      <c r="M16" s="43">
        <f t="shared" si="0"/>
        <v>-5.5833820533252353E-3</v>
      </c>
    </row>
    <row r="17" spans="1:14" x14ac:dyDescent="0.2">
      <c r="A17" s="51" t="s">
        <v>22</v>
      </c>
      <c r="B17" s="17">
        <v>4782216</v>
      </c>
      <c r="C17" s="18">
        <v>55778409</v>
      </c>
      <c r="D17" s="19">
        <v>205300204</v>
      </c>
      <c r="E17" s="19">
        <v>29118223</v>
      </c>
      <c r="F17" s="19">
        <v>42403188</v>
      </c>
      <c r="G17" s="19">
        <v>518840</v>
      </c>
      <c r="H17" s="19">
        <v>83088788</v>
      </c>
      <c r="I17" s="18">
        <v>617690596</v>
      </c>
      <c r="J17" s="20">
        <v>12094548</v>
      </c>
      <c r="K17" s="18">
        <v>70646905</v>
      </c>
      <c r="L17" s="18">
        <v>1121421916</v>
      </c>
      <c r="M17" s="43">
        <f t="shared" si="0"/>
        <v>1.4057309490819158E-2</v>
      </c>
    </row>
    <row r="18" spans="1:14" x14ac:dyDescent="0.2">
      <c r="A18" s="51" t="s">
        <v>23</v>
      </c>
      <c r="B18" s="17">
        <v>2986029</v>
      </c>
      <c r="C18" s="18">
        <v>43530778</v>
      </c>
      <c r="D18" s="18">
        <v>179193118</v>
      </c>
      <c r="E18" s="19">
        <v>40298206</v>
      </c>
      <c r="F18" s="19">
        <v>39558635</v>
      </c>
      <c r="G18" s="18">
        <v>520384</v>
      </c>
      <c r="H18" s="18">
        <v>78232383</v>
      </c>
      <c r="I18" s="18">
        <v>585275748</v>
      </c>
      <c r="J18" s="20">
        <v>11460755</v>
      </c>
      <c r="K18" s="18">
        <v>124820234</v>
      </c>
      <c r="L18" s="18">
        <v>1105876271</v>
      </c>
      <c r="M18" s="43">
        <f t="shared" si="0"/>
        <v>9.4959727276522077E-2</v>
      </c>
    </row>
    <row r="19" spans="1:14" x14ac:dyDescent="0.2">
      <c r="A19" s="51" t="s">
        <v>24</v>
      </c>
      <c r="B19" s="17">
        <v>3214087</v>
      </c>
      <c r="C19" s="18">
        <v>34055152</v>
      </c>
      <c r="D19" s="18">
        <v>202023723</v>
      </c>
      <c r="E19" s="19">
        <v>42604587</v>
      </c>
      <c r="F19" s="19">
        <v>37043060</v>
      </c>
      <c r="G19" s="18">
        <v>520515</v>
      </c>
      <c r="H19" s="18">
        <v>39258024</v>
      </c>
      <c r="I19" s="18">
        <v>552958946</v>
      </c>
      <c r="J19" s="20">
        <v>11418933</v>
      </c>
      <c r="K19" s="18">
        <v>86872785</v>
      </c>
      <c r="L19" s="18">
        <v>1009969813</v>
      </c>
      <c r="M19" s="49" t="s">
        <v>16</v>
      </c>
    </row>
    <row r="20" spans="1:14" x14ac:dyDescent="0.2">
      <c r="A20" s="36"/>
      <c r="B20" s="37"/>
      <c r="C20" s="38"/>
      <c r="D20" s="38"/>
      <c r="E20" s="39"/>
      <c r="F20" s="39"/>
      <c r="G20" s="38"/>
      <c r="H20" s="38"/>
      <c r="I20" s="38"/>
      <c r="J20" s="40"/>
      <c r="K20" s="38"/>
      <c r="L20" s="38"/>
      <c r="M20" s="41"/>
    </row>
    <row r="21" spans="1:14" x14ac:dyDescent="0.2">
      <c r="A21" s="42" t="s">
        <v>12</v>
      </c>
      <c r="B21" s="31"/>
      <c r="C21" s="32"/>
      <c r="D21" s="33"/>
      <c r="E21" s="32"/>
      <c r="F21" s="33"/>
      <c r="G21" s="33"/>
      <c r="H21" s="33"/>
      <c r="I21" s="32"/>
      <c r="J21" s="34"/>
      <c r="K21" s="32"/>
      <c r="L21" s="32"/>
      <c r="M21" s="35"/>
    </row>
    <row r="22" spans="1:14" x14ac:dyDescent="0.2">
      <c r="A22" s="52" t="s">
        <v>32</v>
      </c>
      <c r="B22" s="27">
        <v>21410435</v>
      </c>
      <c r="C22" s="28">
        <v>259018848</v>
      </c>
      <c r="D22" s="29">
        <v>485970709</v>
      </c>
      <c r="E22" s="29">
        <v>29139971</v>
      </c>
      <c r="F22" s="29">
        <v>4608159</v>
      </c>
      <c r="G22" s="29">
        <v>0</v>
      </c>
      <c r="H22" s="29">
        <v>43551475</v>
      </c>
      <c r="I22" s="28">
        <v>202753379</v>
      </c>
      <c r="J22" s="30">
        <v>2210225</v>
      </c>
      <c r="K22" s="28">
        <v>60620163</v>
      </c>
      <c r="L22" s="28">
        <v>1109283363</v>
      </c>
      <c r="M22" s="43">
        <f t="shared" ref="M22:M27" si="1">(L22-L23)/L23</f>
        <v>2.187284991706244E-2</v>
      </c>
      <c r="N22" s="1"/>
    </row>
    <row r="23" spans="1:14" x14ac:dyDescent="0.2">
      <c r="A23" s="52" t="s">
        <v>33</v>
      </c>
      <c r="B23" s="27">
        <v>19858663</v>
      </c>
      <c r="C23" s="28">
        <v>277698734</v>
      </c>
      <c r="D23" s="29">
        <v>458553118</v>
      </c>
      <c r="E23" s="29">
        <v>28083650</v>
      </c>
      <c r="F23" s="29">
        <v>4620926</v>
      </c>
      <c r="G23" s="29">
        <v>0</v>
      </c>
      <c r="H23" s="29">
        <v>45143764</v>
      </c>
      <c r="I23" s="28">
        <v>187973075</v>
      </c>
      <c r="J23" s="30">
        <v>1543089</v>
      </c>
      <c r="K23" s="28">
        <v>62064501</v>
      </c>
      <c r="L23" s="28">
        <v>1085539520</v>
      </c>
      <c r="M23" s="43">
        <f t="shared" si="1"/>
        <v>6.9252093644228449E-2</v>
      </c>
      <c r="N23" s="1"/>
    </row>
    <row r="24" spans="1:14" x14ac:dyDescent="0.2">
      <c r="A24" s="52" t="s">
        <v>34</v>
      </c>
      <c r="B24" s="27">
        <v>15522947</v>
      </c>
      <c r="C24" s="28">
        <v>260507029</v>
      </c>
      <c r="D24" s="29">
        <v>422946319</v>
      </c>
      <c r="E24" s="29">
        <v>26676576</v>
      </c>
      <c r="F24" s="29">
        <v>4474753</v>
      </c>
      <c r="G24" s="29">
        <v>0</v>
      </c>
      <c r="H24" s="29">
        <v>51013758</v>
      </c>
      <c r="I24" s="28">
        <v>170978500</v>
      </c>
      <c r="J24" s="30">
        <v>1610854</v>
      </c>
      <c r="K24" s="28">
        <v>61501805</v>
      </c>
      <c r="L24" s="28">
        <v>1015232541</v>
      </c>
      <c r="M24" s="43">
        <f t="shared" si="1"/>
        <v>6.2184325735326264E-2</v>
      </c>
      <c r="N24" s="1"/>
    </row>
    <row r="25" spans="1:14" x14ac:dyDescent="0.2">
      <c r="A25" s="52" t="s">
        <v>29</v>
      </c>
      <c r="B25" s="27">
        <v>16771280</v>
      </c>
      <c r="C25" s="28">
        <v>232234616</v>
      </c>
      <c r="D25" s="29">
        <v>397422350</v>
      </c>
      <c r="E25" s="29">
        <v>26315176</v>
      </c>
      <c r="F25" s="29">
        <v>4268551</v>
      </c>
      <c r="G25" s="29">
        <v>0</v>
      </c>
      <c r="H25" s="29">
        <v>57887496</v>
      </c>
      <c r="I25" s="28">
        <v>163383037</v>
      </c>
      <c r="J25" s="30">
        <v>1592571</v>
      </c>
      <c r="K25" s="28">
        <v>55921876</v>
      </c>
      <c r="L25" s="28">
        <v>955796952</v>
      </c>
      <c r="M25" s="43">
        <f t="shared" si="1"/>
        <v>4.0720022189554381E-2</v>
      </c>
      <c r="N25" s="1"/>
    </row>
    <row r="26" spans="1:14" x14ac:dyDescent="0.2">
      <c r="A26" s="52" t="s">
        <v>30</v>
      </c>
      <c r="B26" s="27">
        <v>16559146</v>
      </c>
      <c r="C26" s="28">
        <v>186092807</v>
      </c>
      <c r="D26" s="29">
        <v>374795780</v>
      </c>
      <c r="E26" s="29">
        <v>25126032</v>
      </c>
      <c r="F26" s="29">
        <v>3724637</v>
      </c>
      <c r="G26" s="29">
        <v>0</v>
      </c>
      <c r="H26" s="29">
        <v>87501812</v>
      </c>
      <c r="I26" s="28">
        <v>168477858</v>
      </c>
      <c r="J26" s="30">
        <v>1682369</v>
      </c>
      <c r="K26" s="28">
        <v>54439255</v>
      </c>
      <c r="L26" s="28">
        <v>918399696</v>
      </c>
      <c r="M26" s="43">
        <f t="shared" si="1"/>
        <v>8.613730017770875E-2</v>
      </c>
      <c r="N26" s="1"/>
    </row>
    <row r="27" spans="1:14" x14ac:dyDescent="0.2">
      <c r="A27" s="52" t="s">
        <v>27</v>
      </c>
      <c r="B27" s="27">
        <v>15701563</v>
      </c>
      <c r="C27" s="28">
        <v>181811736</v>
      </c>
      <c r="D27" s="29">
        <v>364352609</v>
      </c>
      <c r="E27" s="29">
        <v>24846328</v>
      </c>
      <c r="F27" s="29">
        <v>2612766</v>
      </c>
      <c r="G27" s="29">
        <v>0</v>
      </c>
      <c r="H27" s="29">
        <v>43913004</v>
      </c>
      <c r="I27" s="28">
        <v>160897600</v>
      </c>
      <c r="J27" s="30">
        <v>2125665</v>
      </c>
      <c r="K27" s="28">
        <v>49303738</v>
      </c>
      <c r="L27" s="28">
        <v>845565009</v>
      </c>
      <c r="M27" s="43">
        <f t="shared" si="1"/>
        <v>6.9538311280830586E-2</v>
      </c>
    </row>
    <row r="28" spans="1:14" x14ac:dyDescent="0.2">
      <c r="A28" s="50" t="s">
        <v>26</v>
      </c>
      <c r="B28" s="27">
        <v>14398553</v>
      </c>
      <c r="C28" s="28">
        <v>151841517</v>
      </c>
      <c r="D28" s="29">
        <v>348079456</v>
      </c>
      <c r="E28" s="29">
        <v>21821007</v>
      </c>
      <c r="F28" s="29">
        <v>2529896</v>
      </c>
      <c r="G28" s="29">
        <v>0</v>
      </c>
      <c r="H28" s="29">
        <v>45516890</v>
      </c>
      <c r="I28" s="28">
        <v>160537066</v>
      </c>
      <c r="J28" s="30">
        <v>1431835</v>
      </c>
      <c r="K28" s="28">
        <v>44432578</v>
      </c>
      <c r="L28" s="28">
        <v>790588799</v>
      </c>
      <c r="M28" s="43">
        <f t="shared" ref="M28:M34" si="2">(L28-L29)/L29</f>
        <v>5.1017482292337928E-2</v>
      </c>
    </row>
    <row r="29" spans="1:14" x14ac:dyDescent="0.2">
      <c r="A29" s="50" t="s">
        <v>18</v>
      </c>
      <c r="B29" s="27">
        <v>8860137</v>
      </c>
      <c r="C29" s="28">
        <v>147168223</v>
      </c>
      <c r="D29" s="29">
        <v>319612899</v>
      </c>
      <c r="E29" s="29">
        <v>21757989</v>
      </c>
      <c r="F29" s="29">
        <v>2551878</v>
      </c>
      <c r="G29" s="29">
        <v>0</v>
      </c>
      <c r="H29" s="29">
        <v>48323849</v>
      </c>
      <c r="I29" s="28">
        <v>154319234</v>
      </c>
      <c r="J29" s="30">
        <v>2147334</v>
      </c>
      <c r="K29" s="28">
        <v>47471252</v>
      </c>
      <c r="L29" s="28">
        <v>752212796</v>
      </c>
      <c r="M29" s="43">
        <f t="shared" si="2"/>
        <v>8.8302687796422974E-2</v>
      </c>
    </row>
    <row r="30" spans="1:14" x14ac:dyDescent="0.2">
      <c r="A30" s="51" t="s">
        <v>19</v>
      </c>
      <c r="B30" s="17">
        <v>8397597</v>
      </c>
      <c r="C30" s="18">
        <v>147303865</v>
      </c>
      <c r="D30" s="18">
        <v>279915149</v>
      </c>
      <c r="E30" s="19">
        <v>20175109</v>
      </c>
      <c r="F30" s="19">
        <v>2427959</v>
      </c>
      <c r="G30" s="18">
        <v>0</v>
      </c>
      <c r="H30" s="18">
        <v>48217192</v>
      </c>
      <c r="I30" s="18">
        <v>136053409</v>
      </c>
      <c r="J30" s="20">
        <v>2229180</v>
      </c>
      <c r="K30" s="18">
        <v>46460304</v>
      </c>
      <c r="L30" s="18">
        <v>691179765</v>
      </c>
      <c r="M30" s="43">
        <f t="shared" si="2"/>
        <v>6.1323212497196092E-2</v>
      </c>
    </row>
    <row r="31" spans="1:14" x14ac:dyDescent="0.2">
      <c r="A31" s="51" t="s">
        <v>20</v>
      </c>
      <c r="B31" s="17">
        <v>7800152</v>
      </c>
      <c r="C31" s="18">
        <v>136442845</v>
      </c>
      <c r="D31" s="19">
        <v>264423043</v>
      </c>
      <c r="E31" s="19">
        <v>20307544</v>
      </c>
      <c r="F31" s="19">
        <v>2339403</v>
      </c>
      <c r="G31" s="19">
        <v>0</v>
      </c>
      <c r="H31" s="19">
        <v>38119328</v>
      </c>
      <c r="I31" s="18">
        <v>134058285</v>
      </c>
      <c r="J31" s="20">
        <v>2173113</v>
      </c>
      <c r="K31" s="18">
        <v>45579714</v>
      </c>
      <c r="L31" s="18">
        <v>651243426</v>
      </c>
      <c r="M31" s="43">
        <f t="shared" si="2"/>
        <v>6.0159349134216299E-2</v>
      </c>
    </row>
    <row r="32" spans="1:14" x14ac:dyDescent="0.2">
      <c r="A32" s="51" t="s">
        <v>21</v>
      </c>
      <c r="B32" s="17">
        <v>10720492</v>
      </c>
      <c r="C32" s="18">
        <v>125558369</v>
      </c>
      <c r="D32" s="19">
        <v>243281320</v>
      </c>
      <c r="E32" s="19">
        <v>16170223</v>
      </c>
      <c r="F32" s="18">
        <v>2265684</v>
      </c>
      <c r="G32" s="19">
        <v>0</v>
      </c>
      <c r="H32" s="19">
        <v>33458171</v>
      </c>
      <c r="I32" s="18">
        <v>101203556</v>
      </c>
      <c r="J32" s="20">
        <v>1966782</v>
      </c>
      <c r="K32" s="18">
        <v>79663649</v>
      </c>
      <c r="L32" s="18">
        <v>614288245</v>
      </c>
      <c r="M32" s="43">
        <f t="shared" si="2"/>
        <v>5.8159812057988147E-2</v>
      </c>
    </row>
    <row r="33" spans="1:14" x14ac:dyDescent="0.2">
      <c r="A33" s="51" t="s">
        <v>22</v>
      </c>
      <c r="B33" s="17">
        <v>10698813</v>
      </c>
      <c r="C33" s="18">
        <v>100621576</v>
      </c>
      <c r="D33" s="18">
        <v>226955399</v>
      </c>
      <c r="E33" s="19">
        <v>14301798</v>
      </c>
      <c r="F33" s="19">
        <v>2140880</v>
      </c>
      <c r="G33" s="18">
        <v>0</v>
      </c>
      <c r="H33" s="18">
        <v>34102095</v>
      </c>
      <c r="I33" s="18">
        <v>90220994</v>
      </c>
      <c r="J33" s="20">
        <v>24757207</v>
      </c>
      <c r="K33" s="18">
        <v>76726259</v>
      </c>
      <c r="L33" s="18">
        <v>580525019</v>
      </c>
      <c r="M33" s="43">
        <f t="shared" si="2"/>
        <v>4.0332402360486144E-2</v>
      </c>
    </row>
    <row r="34" spans="1:14" x14ac:dyDescent="0.2">
      <c r="A34" s="51" t="s">
        <v>23</v>
      </c>
      <c r="B34" s="17">
        <v>9558377</v>
      </c>
      <c r="C34" s="18">
        <v>90811176</v>
      </c>
      <c r="D34" s="18">
        <v>211688790</v>
      </c>
      <c r="E34" s="19">
        <v>15207153</v>
      </c>
      <c r="F34" s="19">
        <v>2108897</v>
      </c>
      <c r="G34" s="18">
        <v>0</v>
      </c>
      <c r="H34" s="18">
        <v>38115693</v>
      </c>
      <c r="I34" s="18">
        <v>126766278</v>
      </c>
      <c r="J34" s="20">
        <v>24077341</v>
      </c>
      <c r="K34" s="18">
        <v>39685075</v>
      </c>
      <c r="L34" s="18">
        <v>558018781</v>
      </c>
      <c r="M34" s="43">
        <f t="shared" si="2"/>
        <v>9.3243226452787001E-2</v>
      </c>
    </row>
    <row r="35" spans="1:14" x14ac:dyDescent="0.2">
      <c r="A35" s="51" t="s">
        <v>24</v>
      </c>
      <c r="B35" s="17">
        <v>8957768</v>
      </c>
      <c r="C35" s="18">
        <v>70118132</v>
      </c>
      <c r="D35" s="19">
        <v>203513145</v>
      </c>
      <c r="E35" s="19">
        <v>22356133</v>
      </c>
      <c r="F35" s="19">
        <v>1881656</v>
      </c>
      <c r="G35" s="19">
        <v>0</v>
      </c>
      <c r="H35" s="19">
        <v>59503585</v>
      </c>
      <c r="I35" s="18">
        <v>117263315</v>
      </c>
      <c r="J35" s="20">
        <v>1838159</v>
      </c>
      <c r="K35" s="18">
        <v>24993206</v>
      </c>
      <c r="L35" s="18">
        <v>510425098</v>
      </c>
      <c r="M35" s="49" t="s">
        <v>16</v>
      </c>
    </row>
    <row r="36" spans="1:14" x14ac:dyDescent="0.2">
      <c r="A36" s="36"/>
      <c r="B36" s="37"/>
      <c r="C36" s="38"/>
      <c r="D36" s="39"/>
      <c r="E36" s="39"/>
      <c r="F36" s="39"/>
      <c r="G36" s="39"/>
      <c r="H36" s="39"/>
      <c r="I36" s="38"/>
      <c r="J36" s="40"/>
      <c r="K36" s="38"/>
      <c r="L36" s="38"/>
      <c r="M36" s="41"/>
    </row>
    <row r="37" spans="1:14" x14ac:dyDescent="0.2">
      <c r="A37" s="42" t="s">
        <v>13</v>
      </c>
      <c r="B37" s="31"/>
      <c r="C37" s="32"/>
      <c r="D37" s="32"/>
      <c r="E37" s="33"/>
      <c r="F37" s="33"/>
      <c r="G37" s="32"/>
      <c r="H37" s="32"/>
      <c r="I37" s="32"/>
      <c r="J37" s="34"/>
      <c r="K37" s="32"/>
      <c r="L37" s="32"/>
      <c r="M37" s="35"/>
    </row>
    <row r="38" spans="1:14" x14ac:dyDescent="0.2">
      <c r="A38" s="52" t="s">
        <v>32</v>
      </c>
      <c r="B38" s="27">
        <v>969065927</v>
      </c>
      <c r="C38" s="28">
        <v>130713117</v>
      </c>
      <c r="D38" s="29">
        <v>99239268</v>
      </c>
      <c r="E38" s="29">
        <v>0</v>
      </c>
      <c r="F38" s="29">
        <v>9140</v>
      </c>
      <c r="G38" s="29">
        <v>0</v>
      </c>
      <c r="H38" s="29">
        <v>3432879</v>
      </c>
      <c r="I38" s="28">
        <v>248251833</v>
      </c>
      <c r="J38" s="30">
        <v>160511</v>
      </c>
      <c r="K38" s="28">
        <v>184088236</v>
      </c>
      <c r="L38" s="28">
        <v>1634960910</v>
      </c>
      <c r="M38" s="43">
        <f t="shared" ref="M38:M43" si="3">(L38-L39)/L39</f>
        <v>8.277862841877752E-2</v>
      </c>
      <c r="N38" s="1"/>
    </row>
    <row r="39" spans="1:14" x14ac:dyDescent="0.2">
      <c r="A39" s="52" t="s">
        <v>33</v>
      </c>
      <c r="B39" s="27">
        <v>889136903</v>
      </c>
      <c r="C39" s="28">
        <v>126844087</v>
      </c>
      <c r="D39" s="29">
        <v>94464467</v>
      </c>
      <c r="E39" s="29">
        <v>0</v>
      </c>
      <c r="F39" s="29">
        <v>583327</v>
      </c>
      <c r="G39" s="29">
        <v>0</v>
      </c>
      <c r="H39" s="29">
        <v>3053772</v>
      </c>
      <c r="I39" s="28">
        <v>231672489</v>
      </c>
      <c r="J39" s="30">
        <v>151625</v>
      </c>
      <c r="K39" s="28">
        <v>164061173</v>
      </c>
      <c r="L39" s="28">
        <v>1509967843</v>
      </c>
      <c r="M39" s="43">
        <f t="shared" si="3"/>
        <v>7.5580406677563342E-2</v>
      </c>
      <c r="N39" s="1"/>
    </row>
    <row r="40" spans="1:14" x14ac:dyDescent="0.2">
      <c r="A40" s="52" t="s">
        <v>34</v>
      </c>
      <c r="B40" s="27">
        <v>820404895</v>
      </c>
      <c r="C40" s="28">
        <v>122086383</v>
      </c>
      <c r="D40" s="29">
        <v>88915814</v>
      </c>
      <c r="E40" s="29"/>
      <c r="F40" s="29">
        <v>156063</v>
      </c>
      <c r="G40" s="29"/>
      <c r="H40" s="29">
        <v>4663222</v>
      </c>
      <c r="I40" s="28">
        <v>221328679</v>
      </c>
      <c r="J40" s="30">
        <v>149105</v>
      </c>
      <c r="K40" s="28">
        <v>146159123</v>
      </c>
      <c r="L40" s="28">
        <v>1403863285</v>
      </c>
      <c r="M40" s="43">
        <f t="shared" si="3"/>
        <v>9.0358184341875342E-2</v>
      </c>
      <c r="N40" s="1"/>
    </row>
    <row r="41" spans="1:14" x14ac:dyDescent="0.2">
      <c r="A41" s="52" t="s">
        <v>29</v>
      </c>
      <c r="B41" s="27">
        <v>734070865</v>
      </c>
      <c r="C41" s="28">
        <v>123982042</v>
      </c>
      <c r="D41" s="29">
        <v>28823836</v>
      </c>
      <c r="E41" s="29">
        <v>47860160</v>
      </c>
      <c r="F41" s="29">
        <v>157330</v>
      </c>
      <c r="G41" s="29">
        <v>0</v>
      </c>
      <c r="H41" s="29">
        <v>5124738</v>
      </c>
      <c r="I41" s="28">
        <v>222950546</v>
      </c>
      <c r="J41" s="30">
        <v>114501</v>
      </c>
      <c r="K41" s="28">
        <v>124440857</v>
      </c>
      <c r="L41" s="28">
        <v>1287524875</v>
      </c>
      <c r="M41" s="43">
        <f t="shared" si="3"/>
        <v>9.6496315445847677E-2</v>
      </c>
      <c r="N41" s="1"/>
    </row>
    <row r="42" spans="1:14" x14ac:dyDescent="0.2">
      <c r="A42" s="52" t="s">
        <v>30</v>
      </c>
      <c r="B42" s="27">
        <v>677198839</v>
      </c>
      <c r="C42" s="28">
        <v>121426212</v>
      </c>
      <c r="D42" s="29">
        <v>25270831</v>
      </c>
      <c r="E42" s="29">
        <v>44980725</v>
      </c>
      <c r="F42" s="29">
        <v>149314</v>
      </c>
      <c r="G42" s="29">
        <v>0</v>
      </c>
      <c r="H42" s="29">
        <v>5549769</v>
      </c>
      <c r="I42" s="28">
        <v>201423880</v>
      </c>
      <c r="J42" s="30">
        <v>26224</v>
      </c>
      <c r="K42" s="28">
        <v>98191444</v>
      </c>
      <c r="L42" s="28">
        <v>1174217238</v>
      </c>
      <c r="M42" s="43">
        <f t="shared" si="3"/>
        <v>8.7993345410765506E-2</v>
      </c>
      <c r="N42" s="1"/>
    </row>
    <row r="43" spans="1:14" x14ac:dyDescent="0.2">
      <c r="A43" s="52" t="s">
        <v>27</v>
      </c>
      <c r="B43" s="27">
        <v>618296321</v>
      </c>
      <c r="C43" s="28">
        <v>119245327</v>
      </c>
      <c r="D43" s="29">
        <v>23546474</v>
      </c>
      <c r="E43" s="29">
        <v>42702980</v>
      </c>
      <c r="F43" s="29">
        <v>149237</v>
      </c>
      <c r="G43" s="29">
        <v>0</v>
      </c>
      <c r="H43" s="29">
        <v>3519924</v>
      </c>
      <c r="I43" s="28">
        <v>193540442</v>
      </c>
      <c r="J43" s="30">
        <v>29335</v>
      </c>
      <c r="K43" s="28">
        <v>78220347</v>
      </c>
      <c r="L43" s="28">
        <v>1079250386</v>
      </c>
      <c r="M43" s="43">
        <f t="shared" si="3"/>
        <v>7.8778251146937789E-2</v>
      </c>
    </row>
    <row r="44" spans="1:14" x14ac:dyDescent="0.2">
      <c r="A44" s="50" t="s">
        <v>26</v>
      </c>
      <c r="B44" s="27">
        <v>563724299</v>
      </c>
      <c r="C44" s="28">
        <v>115766786</v>
      </c>
      <c r="D44" s="28">
        <v>22581698</v>
      </c>
      <c r="E44" s="29">
        <v>40779019</v>
      </c>
      <c r="F44" s="29">
        <v>148779</v>
      </c>
      <c r="G44" s="28">
        <v>0</v>
      </c>
      <c r="H44" s="28">
        <v>3494517</v>
      </c>
      <c r="I44" s="28">
        <v>189046461</v>
      </c>
      <c r="J44" s="30">
        <v>36402</v>
      </c>
      <c r="K44" s="28">
        <v>64859696</v>
      </c>
      <c r="L44" s="28">
        <v>1000437657</v>
      </c>
      <c r="M44" s="43">
        <f t="shared" ref="M44:M50" si="4">(L44-L45)/L45</f>
        <v>5.104562690795645E-2</v>
      </c>
    </row>
    <row r="45" spans="1:14" x14ac:dyDescent="0.2">
      <c r="A45" s="50" t="s">
        <v>18</v>
      </c>
      <c r="B45" s="27">
        <v>527724217</v>
      </c>
      <c r="C45" s="28">
        <v>111185215</v>
      </c>
      <c r="D45" s="28">
        <v>22251356</v>
      </c>
      <c r="E45" s="29">
        <v>39194562</v>
      </c>
      <c r="F45" s="29">
        <v>12002</v>
      </c>
      <c r="G45" s="28"/>
      <c r="H45" s="28">
        <v>3602833</v>
      </c>
      <c r="I45" s="28">
        <v>188132129</v>
      </c>
      <c r="J45" s="30">
        <v>37442</v>
      </c>
      <c r="K45" s="28">
        <v>59710127</v>
      </c>
      <c r="L45" s="28">
        <v>951849883</v>
      </c>
      <c r="M45" s="43">
        <f t="shared" si="4"/>
        <v>3.2707573043404228E-2</v>
      </c>
    </row>
    <row r="46" spans="1:14" x14ac:dyDescent="0.2">
      <c r="A46" s="51" t="s">
        <v>19</v>
      </c>
      <c r="B46" s="17">
        <v>499195072</v>
      </c>
      <c r="C46" s="18">
        <v>108729296</v>
      </c>
      <c r="D46" s="19">
        <v>8871142</v>
      </c>
      <c r="E46" s="19">
        <v>37754582</v>
      </c>
      <c r="F46" s="19">
        <v>10485</v>
      </c>
      <c r="G46" s="19">
        <v>0</v>
      </c>
      <c r="H46" s="19">
        <v>3557369</v>
      </c>
      <c r="I46" s="18">
        <v>207081365</v>
      </c>
      <c r="J46" s="20">
        <v>38194</v>
      </c>
      <c r="K46" s="18">
        <v>56465702</v>
      </c>
      <c r="L46" s="18">
        <v>921703208</v>
      </c>
      <c r="M46" s="43">
        <f t="shared" si="4"/>
        <v>0.11621921646571488</v>
      </c>
    </row>
    <row r="47" spans="1:14" x14ac:dyDescent="0.2">
      <c r="A47" s="51" t="s">
        <v>20</v>
      </c>
      <c r="B47" s="17">
        <v>427892950</v>
      </c>
      <c r="C47" s="18">
        <v>105635428</v>
      </c>
      <c r="D47" s="19">
        <v>43144851</v>
      </c>
      <c r="E47" s="19">
        <v>0</v>
      </c>
      <c r="F47" s="19">
        <v>11267</v>
      </c>
      <c r="G47" s="19">
        <v>0</v>
      </c>
      <c r="H47" s="19">
        <v>3579437</v>
      </c>
      <c r="I47" s="18">
        <v>191701162</v>
      </c>
      <c r="J47" s="20">
        <v>45519</v>
      </c>
      <c r="K47" s="18">
        <v>53726117</v>
      </c>
      <c r="L47" s="18">
        <v>825736732</v>
      </c>
      <c r="M47" s="43">
        <f t="shared" si="4"/>
        <v>-3.4545930430309159E-2</v>
      </c>
    </row>
    <row r="48" spans="1:14" x14ac:dyDescent="0.2">
      <c r="A48" s="51" t="s">
        <v>21</v>
      </c>
      <c r="B48" s="17">
        <v>451471033</v>
      </c>
      <c r="C48" s="18">
        <v>108775235</v>
      </c>
      <c r="D48" s="19">
        <v>41644672</v>
      </c>
      <c r="E48" s="19">
        <v>0</v>
      </c>
      <c r="F48" s="19">
        <v>11148</v>
      </c>
      <c r="G48" s="19">
        <v>0</v>
      </c>
      <c r="H48" s="19">
        <v>3714048</v>
      </c>
      <c r="I48" s="18">
        <v>195265199</v>
      </c>
      <c r="J48" s="20">
        <v>50644</v>
      </c>
      <c r="K48" s="18">
        <v>54351309</v>
      </c>
      <c r="L48" s="18">
        <v>855283289</v>
      </c>
      <c r="M48" s="43">
        <f t="shared" si="4"/>
        <v>-3.1018707291192425E-3</v>
      </c>
    </row>
    <row r="49" spans="1:14" x14ac:dyDescent="0.2">
      <c r="A49" s="51" t="s">
        <v>22</v>
      </c>
      <c r="B49" s="17">
        <v>441986328</v>
      </c>
      <c r="C49" s="18">
        <v>113228724</v>
      </c>
      <c r="D49" s="18">
        <v>41430653</v>
      </c>
      <c r="E49" s="19">
        <v>0</v>
      </c>
      <c r="F49" s="19">
        <v>14032</v>
      </c>
      <c r="G49" s="18">
        <v>0</v>
      </c>
      <c r="H49" s="18">
        <v>3832967</v>
      </c>
      <c r="I49" s="18">
        <v>198161599</v>
      </c>
      <c r="J49" s="20">
        <v>16694</v>
      </c>
      <c r="K49" s="18">
        <v>59273525</v>
      </c>
      <c r="L49" s="18">
        <v>857944522</v>
      </c>
      <c r="M49" s="43">
        <f t="shared" si="4"/>
        <v>4.5794666287838605E-2</v>
      </c>
    </row>
    <row r="50" spans="1:14" x14ac:dyDescent="0.2">
      <c r="A50" s="51" t="s">
        <v>23</v>
      </c>
      <c r="B50" s="17">
        <v>425944949</v>
      </c>
      <c r="C50" s="18">
        <v>106091072</v>
      </c>
      <c r="D50" s="19">
        <v>37394239</v>
      </c>
      <c r="E50" s="19">
        <v>0</v>
      </c>
      <c r="F50" s="19">
        <v>19357</v>
      </c>
      <c r="G50" s="19">
        <v>0</v>
      </c>
      <c r="H50" s="19">
        <v>4190172</v>
      </c>
      <c r="I50" s="18">
        <v>188313981</v>
      </c>
      <c r="J50" s="20">
        <v>6550</v>
      </c>
      <c r="K50" s="18">
        <v>58415370</v>
      </c>
      <c r="L50" s="18">
        <v>820375691</v>
      </c>
      <c r="M50" s="43">
        <f t="shared" si="4"/>
        <v>9.8478780347683453E-3</v>
      </c>
    </row>
    <row r="51" spans="1:14" x14ac:dyDescent="0.2">
      <c r="A51" s="51" t="s">
        <v>24</v>
      </c>
      <c r="B51" s="17">
        <v>427655250</v>
      </c>
      <c r="C51" s="18">
        <v>31654300</v>
      </c>
      <c r="D51" s="19">
        <v>118914019</v>
      </c>
      <c r="E51" s="19">
        <v>0</v>
      </c>
      <c r="F51" s="19">
        <v>19395</v>
      </c>
      <c r="G51" s="19">
        <v>0</v>
      </c>
      <c r="H51" s="19">
        <v>6004672</v>
      </c>
      <c r="I51" s="18">
        <v>175398633</v>
      </c>
      <c r="J51" s="20">
        <v>12049</v>
      </c>
      <c r="K51" s="18">
        <v>52717197</v>
      </c>
      <c r="L51" s="18">
        <v>812375516</v>
      </c>
      <c r="M51" s="49" t="s">
        <v>16</v>
      </c>
    </row>
    <row r="52" spans="1:14" x14ac:dyDescent="0.2">
      <c r="A52" s="36"/>
      <c r="B52" s="37"/>
      <c r="C52" s="38"/>
      <c r="D52" s="39"/>
      <c r="E52" s="39"/>
      <c r="F52" s="39"/>
      <c r="G52" s="39"/>
      <c r="H52" s="39"/>
      <c r="I52" s="38"/>
      <c r="J52" s="40"/>
      <c r="K52" s="38"/>
      <c r="L52" s="38"/>
      <c r="M52" s="41"/>
    </row>
    <row r="53" spans="1:14" x14ac:dyDescent="0.2">
      <c r="A53" s="42" t="s">
        <v>14</v>
      </c>
      <c r="B53" s="31"/>
      <c r="C53" s="32"/>
      <c r="D53" s="33"/>
      <c r="E53" s="33"/>
      <c r="F53" s="33"/>
      <c r="G53" s="33"/>
      <c r="H53" s="33"/>
      <c r="I53" s="32"/>
      <c r="J53" s="34"/>
      <c r="K53" s="32"/>
      <c r="L53" s="32"/>
      <c r="M53" s="35"/>
    </row>
    <row r="54" spans="1:14" x14ac:dyDescent="0.2">
      <c r="A54" s="52" t="s">
        <v>32</v>
      </c>
      <c r="B54" s="27">
        <f t="shared" ref="B54:L54" si="5">SUM(B6,B22,B38)</f>
        <v>1088998725</v>
      </c>
      <c r="C54" s="27">
        <f t="shared" si="5"/>
        <v>572370356</v>
      </c>
      <c r="D54" s="27">
        <f t="shared" si="5"/>
        <v>966758978</v>
      </c>
      <c r="E54" s="27">
        <f t="shared" si="5"/>
        <v>71555915</v>
      </c>
      <c r="F54" s="27">
        <f t="shared" si="5"/>
        <v>62132892</v>
      </c>
      <c r="G54" s="27">
        <f t="shared" si="5"/>
        <v>392100</v>
      </c>
      <c r="H54" s="27">
        <f t="shared" si="5"/>
        <v>145866828</v>
      </c>
      <c r="I54" s="27">
        <f t="shared" si="5"/>
        <v>1359497787</v>
      </c>
      <c r="J54" s="27">
        <f t="shared" si="5"/>
        <v>13276102</v>
      </c>
      <c r="K54" s="27">
        <f t="shared" si="5"/>
        <v>327817551</v>
      </c>
      <c r="L54" s="27">
        <f t="shared" si="5"/>
        <v>4608667231</v>
      </c>
      <c r="M54" s="43">
        <f>(L54-L55)/L55</f>
        <v>7.5527982119596701E-2</v>
      </c>
      <c r="N54" s="1"/>
    </row>
    <row r="55" spans="1:14" x14ac:dyDescent="0.2">
      <c r="A55" s="52" t="s">
        <v>33</v>
      </c>
      <c r="B55" s="27">
        <f t="shared" ref="B55:L55" si="6">SUM(B7,B23,B39)</f>
        <v>966158663</v>
      </c>
      <c r="C55" s="27">
        <f t="shared" si="6"/>
        <v>540213900</v>
      </c>
      <c r="D55" s="27">
        <f t="shared" si="6"/>
        <v>914360777</v>
      </c>
      <c r="E55" s="27">
        <f t="shared" si="6"/>
        <v>69254733</v>
      </c>
      <c r="F55" s="27">
        <f t="shared" si="6"/>
        <v>57206486</v>
      </c>
      <c r="G55" s="27">
        <f t="shared" si="6"/>
        <v>685879</v>
      </c>
      <c r="H55" s="27">
        <f t="shared" si="6"/>
        <v>146481414</v>
      </c>
      <c r="I55" s="27">
        <f t="shared" si="6"/>
        <v>1269285561</v>
      </c>
      <c r="J55" s="27">
        <f t="shared" si="6"/>
        <v>11889921</v>
      </c>
      <c r="K55" s="27">
        <f t="shared" si="6"/>
        <v>309490399</v>
      </c>
      <c r="L55" s="27">
        <f t="shared" si="6"/>
        <v>4285027733</v>
      </c>
      <c r="M55" s="43">
        <f>(L55-L56)/L56</f>
        <v>7.4622551140274079E-2</v>
      </c>
      <c r="N55" s="1"/>
    </row>
    <row r="56" spans="1:14" x14ac:dyDescent="0.2">
      <c r="A56" s="52" t="s">
        <v>34</v>
      </c>
      <c r="B56" s="27">
        <f t="shared" ref="B56:L56" si="7">SUM(B8,B24,B40)</f>
        <v>868815653</v>
      </c>
      <c r="C56" s="27">
        <f t="shared" si="7"/>
        <v>515031864</v>
      </c>
      <c r="D56" s="27">
        <f t="shared" si="7"/>
        <v>847221710</v>
      </c>
      <c r="E56" s="27">
        <f t="shared" si="7"/>
        <v>66967744</v>
      </c>
      <c r="F56" s="27">
        <f t="shared" si="7"/>
        <v>55860431</v>
      </c>
      <c r="G56" s="27">
        <f t="shared" si="7"/>
        <v>534451</v>
      </c>
      <c r="H56" s="27">
        <f t="shared" si="7"/>
        <v>149106627</v>
      </c>
      <c r="I56" s="27">
        <f t="shared" si="7"/>
        <v>1187544950</v>
      </c>
      <c r="J56" s="27">
        <f t="shared" si="7"/>
        <v>11541692</v>
      </c>
      <c r="K56" s="27">
        <f t="shared" si="7"/>
        <v>284847249</v>
      </c>
      <c r="L56" s="27">
        <f t="shared" si="7"/>
        <v>3987472372</v>
      </c>
      <c r="M56" s="43">
        <f>(L56-L57)/L57</f>
        <v>6.7627718945915391E-2</v>
      </c>
      <c r="N56" s="1"/>
    </row>
    <row r="57" spans="1:14" x14ac:dyDescent="0.2">
      <c r="A57" s="52" t="s">
        <v>29</v>
      </c>
      <c r="B57" s="27">
        <f t="shared" ref="B57:L57" si="8">SUM(B9,B25,B41)</f>
        <v>777807592</v>
      </c>
      <c r="C57" s="27">
        <f t="shared" si="8"/>
        <v>487964592</v>
      </c>
      <c r="D57" s="27">
        <f t="shared" si="8"/>
        <v>749634144</v>
      </c>
      <c r="E57" s="27">
        <f t="shared" si="8"/>
        <v>113030441</v>
      </c>
      <c r="F57" s="27">
        <f t="shared" si="8"/>
        <v>54587725</v>
      </c>
      <c r="G57" s="27">
        <f t="shared" si="8"/>
        <v>532713</v>
      </c>
      <c r="H57" s="27">
        <f t="shared" si="8"/>
        <v>154586938</v>
      </c>
      <c r="I57" s="27">
        <f t="shared" si="8"/>
        <v>1129186515</v>
      </c>
      <c r="J57" s="27">
        <f t="shared" si="8"/>
        <v>11847507</v>
      </c>
      <c r="K57" s="27">
        <f t="shared" si="8"/>
        <v>255712097</v>
      </c>
      <c r="L57" s="27">
        <f t="shared" si="8"/>
        <v>3734890263</v>
      </c>
      <c r="M57" s="43">
        <f>(L57-L58)/L58</f>
        <v>6.8228486148542072E-2</v>
      </c>
      <c r="N57" s="1"/>
    </row>
    <row r="58" spans="1:14" x14ac:dyDescent="0.2">
      <c r="A58" s="52" t="s">
        <v>30</v>
      </c>
      <c r="B58" s="27">
        <f t="shared" ref="B58:L58" si="9">SUM(B10,B26,B42)</f>
        <v>709303486</v>
      </c>
      <c r="C58" s="27">
        <f t="shared" si="9"/>
        <v>430424952</v>
      </c>
      <c r="D58" s="27">
        <f t="shared" si="9"/>
        <v>703152428</v>
      </c>
      <c r="E58" s="27">
        <f t="shared" si="9"/>
        <v>107232966</v>
      </c>
      <c r="F58" s="27">
        <f t="shared" si="9"/>
        <v>52495359</v>
      </c>
      <c r="G58" s="27">
        <f t="shared" si="9"/>
        <v>529441</v>
      </c>
      <c r="H58" s="27">
        <f t="shared" si="9"/>
        <v>182510451</v>
      </c>
      <c r="I58" s="27">
        <f t="shared" si="9"/>
        <v>1073316629</v>
      </c>
      <c r="J58" s="27">
        <f t="shared" si="9"/>
        <v>13692432</v>
      </c>
      <c r="K58" s="27">
        <f t="shared" si="9"/>
        <v>223682117</v>
      </c>
      <c r="L58" s="27">
        <f t="shared" si="9"/>
        <v>3496340260</v>
      </c>
      <c r="M58" s="43">
        <f>(L58-L59)/L59</f>
        <v>6.7553397784411828E-2</v>
      </c>
    </row>
    <row r="59" spans="1:14" x14ac:dyDescent="0.2">
      <c r="A59" s="52" t="s">
        <v>27</v>
      </c>
      <c r="B59" s="27">
        <f t="shared" ref="B59:L59" si="10">SUM(B11,B27,B43)</f>
        <v>646241936</v>
      </c>
      <c r="C59" s="27">
        <f t="shared" si="10"/>
        <v>400865211</v>
      </c>
      <c r="D59" s="27">
        <f t="shared" si="10"/>
        <v>689387759</v>
      </c>
      <c r="E59" s="27">
        <f t="shared" si="10"/>
        <v>103454144</v>
      </c>
      <c r="F59" s="27">
        <f t="shared" si="10"/>
        <v>52448741</v>
      </c>
      <c r="G59" s="27">
        <f t="shared" si="10"/>
        <v>512498</v>
      </c>
      <c r="H59" s="27">
        <f t="shared" si="10"/>
        <v>136713562</v>
      </c>
      <c r="I59" s="27">
        <f t="shared" si="10"/>
        <v>1037355910</v>
      </c>
      <c r="J59" s="27">
        <f t="shared" si="10"/>
        <v>12497184</v>
      </c>
      <c r="K59" s="27">
        <f t="shared" si="10"/>
        <v>195619426</v>
      </c>
      <c r="L59" s="27">
        <f t="shared" si="10"/>
        <v>3275096372</v>
      </c>
      <c r="M59" s="43">
        <f t="shared" ref="M59:M66" si="11">(L59-L60)/L60</f>
        <v>7.4906006018378185E-2</v>
      </c>
    </row>
    <row r="60" spans="1:14" x14ac:dyDescent="0.2">
      <c r="A60" s="50" t="s">
        <v>26</v>
      </c>
      <c r="B60" s="27">
        <f t="shared" ref="B60:K60" si="12">SUM(B12,B28,B44)</f>
        <v>588261686</v>
      </c>
      <c r="C60" s="27">
        <f t="shared" si="12"/>
        <v>357567282</v>
      </c>
      <c r="D60" s="27">
        <f t="shared" si="12"/>
        <v>640913205</v>
      </c>
      <c r="E60" s="27">
        <f t="shared" si="12"/>
        <v>94922206</v>
      </c>
      <c r="F60" s="27">
        <f t="shared" si="12"/>
        <v>46141335</v>
      </c>
      <c r="G60" s="27">
        <f t="shared" si="12"/>
        <v>514236</v>
      </c>
      <c r="H60" s="27">
        <f t="shared" si="12"/>
        <v>138863324</v>
      </c>
      <c r="I60" s="27">
        <f t="shared" si="12"/>
        <v>995687882</v>
      </c>
      <c r="J60" s="27">
        <f t="shared" si="12"/>
        <v>12586786</v>
      </c>
      <c r="K60" s="27">
        <f t="shared" si="12"/>
        <v>171409741</v>
      </c>
      <c r="L60" s="28">
        <f>SUM(B60:K60)</f>
        <v>3046867683</v>
      </c>
      <c r="M60" s="43">
        <f t="shared" si="11"/>
        <v>4.0854604074456041E-2</v>
      </c>
    </row>
    <row r="61" spans="1:14" x14ac:dyDescent="0.2">
      <c r="A61" s="50" t="s">
        <v>18</v>
      </c>
      <c r="B61" s="27">
        <f t="shared" ref="B61:K61" si="13">SUM(B13,B29,B45)</f>
        <v>546736717</v>
      </c>
      <c r="C61" s="27">
        <f t="shared" si="13"/>
        <v>342182889</v>
      </c>
      <c r="D61" s="27">
        <f t="shared" si="13"/>
        <v>605838453</v>
      </c>
      <c r="E61" s="27">
        <f t="shared" si="13"/>
        <v>91321949</v>
      </c>
      <c r="F61" s="27">
        <f t="shared" si="13"/>
        <v>44806471</v>
      </c>
      <c r="G61" s="27">
        <f t="shared" si="13"/>
        <v>512387</v>
      </c>
      <c r="H61" s="27">
        <f t="shared" si="13"/>
        <v>140776707</v>
      </c>
      <c r="I61" s="27">
        <f t="shared" si="13"/>
        <v>975148758</v>
      </c>
      <c r="J61" s="27">
        <f t="shared" si="13"/>
        <v>13356437</v>
      </c>
      <c r="K61" s="27">
        <f t="shared" si="13"/>
        <v>166594253</v>
      </c>
      <c r="L61" s="28">
        <f>SUM(B61:K61)</f>
        <v>2927275021</v>
      </c>
      <c r="M61" s="43">
        <f t="shared" si="11"/>
        <v>4.9176425838852643E-2</v>
      </c>
    </row>
    <row r="62" spans="1:14" x14ac:dyDescent="0.2">
      <c r="A62" s="51" t="s">
        <v>19</v>
      </c>
      <c r="B62" s="27">
        <f t="shared" ref="B62:K62" si="14">SUM(B14,B30,B46)</f>
        <v>517039621</v>
      </c>
      <c r="C62" s="27">
        <f t="shared" si="14"/>
        <v>342837391</v>
      </c>
      <c r="D62" s="27">
        <f t="shared" si="14"/>
        <v>514183472</v>
      </c>
      <c r="E62" s="27">
        <f t="shared" si="14"/>
        <v>87844230</v>
      </c>
      <c r="F62" s="27">
        <f t="shared" si="14"/>
        <v>44642498</v>
      </c>
      <c r="G62" s="27">
        <f t="shared" si="14"/>
        <v>510839</v>
      </c>
      <c r="H62" s="27">
        <f t="shared" si="14"/>
        <v>139090181</v>
      </c>
      <c r="I62" s="27">
        <f t="shared" si="14"/>
        <v>971704804</v>
      </c>
      <c r="J62" s="27">
        <f t="shared" si="14"/>
        <v>13465234</v>
      </c>
      <c r="K62" s="27">
        <f t="shared" si="14"/>
        <v>158751111</v>
      </c>
      <c r="L62" s="18">
        <f t="shared" ref="L62:L67" si="15">SUM(B62:K62)</f>
        <v>2790069381</v>
      </c>
      <c r="M62" s="43">
        <f t="shared" si="11"/>
        <v>3.7736126417968578E-2</v>
      </c>
    </row>
    <row r="63" spans="1:14" x14ac:dyDescent="0.2">
      <c r="A63" s="51" t="s">
        <v>20</v>
      </c>
      <c r="B63" s="27">
        <f t="shared" ref="B63:K63" si="16">SUM(B15,B31,B47)</f>
        <v>486828674</v>
      </c>
      <c r="C63" s="27">
        <f t="shared" si="16"/>
        <v>317876229</v>
      </c>
      <c r="D63" s="27">
        <f t="shared" si="16"/>
        <v>534261533</v>
      </c>
      <c r="E63" s="27">
        <f t="shared" si="16"/>
        <v>50149007</v>
      </c>
      <c r="F63" s="27">
        <f t="shared" si="16"/>
        <v>44370512</v>
      </c>
      <c r="G63" s="27">
        <f t="shared" si="16"/>
        <v>511496</v>
      </c>
      <c r="H63" s="27">
        <f t="shared" si="16"/>
        <v>131941496</v>
      </c>
      <c r="I63" s="27">
        <f t="shared" si="16"/>
        <v>942730311</v>
      </c>
      <c r="J63" s="27">
        <f t="shared" si="16"/>
        <v>13325731</v>
      </c>
      <c r="K63" s="27">
        <f t="shared" si="16"/>
        <v>166616605</v>
      </c>
      <c r="L63" s="18">
        <f t="shared" si="15"/>
        <v>2688611594</v>
      </c>
      <c r="M63" s="43">
        <f t="shared" si="11"/>
        <v>4.0189646762864947E-2</v>
      </c>
    </row>
    <row r="64" spans="1:14" x14ac:dyDescent="0.2">
      <c r="A64" s="51" t="s">
        <v>21</v>
      </c>
      <c r="B64" s="27">
        <f t="shared" ref="B64:K64" si="17">SUM(B16,B32,B48)</f>
        <v>467759735</v>
      </c>
      <c r="C64" s="27">
        <f t="shared" si="17"/>
        <v>290366040</v>
      </c>
      <c r="D64" s="27">
        <f t="shared" si="17"/>
        <v>492881884</v>
      </c>
      <c r="E64" s="27">
        <f t="shared" si="17"/>
        <v>46017837</v>
      </c>
      <c r="F64" s="27">
        <f t="shared" si="17"/>
        <v>43440134</v>
      </c>
      <c r="G64" s="27">
        <f t="shared" si="17"/>
        <v>518058</v>
      </c>
      <c r="H64" s="27">
        <f t="shared" si="17"/>
        <v>121371936</v>
      </c>
      <c r="I64" s="27">
        <f t="shared" si="17"/>
        <v>908775610</v>
      </c>
      <c r="J64" s="27">
        <f t="shared" si="17"/>
        <v>13709285</v>
      </c>
      <c r="K64" s="27">
        <f t="shared" si="17"/>
        <v>199891604</v>
      </c>
      <c r="L64" s="18">
        <f t="shared" si="15"/>
        <v>2584732123</v>
      </c>
      <c r="M64" s="43">
        <f t="shared" si="11"/>
        <v>9.7037954101382093E-3</v>
      </c>
    </row>
    <row r="65" spans="1:13" x14ac:dyDescent="0.2">
      <c r="A65" s="51" t="s">
        <v>22</v>
      </c>
      <c r="B65" s="27">
        <f t="shared" ref="B65:K65" si="18">SUM(B17,B33,B49)</f>
        <v>457467357</v>
      </c>
      <c r="C65" s="27">
        <f t="shared" si="18"/>
        <v>269628709</v>
      </c>
      <c r="D65" s="27">
        <f t="shared" si="18"/>
        <v>473686256</v>
      </c>
      <c r="E65" s="27">
        <f t="shared" si="18"/>
        <v>43420021</v>
      </c>
      <c r="F65" s="27">
        <f t="shared" si="18"/>
        <v>44558100</v>
      </c>
      <c r="G65" s="27">
        <f t="shared" si="18"/>
        <v>518840</v>
      </c>
      <c r="H65" s="27">
        <f t="shared" si="18"/>
        <v>121023850</v>
      </c>
      <c r="I65" s="27">
        <f t="shared" si="18"/>
        <v>906073189</v>
      </c>
      <c r="J65" s="27">
        <f t="shared" si="18"/>
        <v>36868449</v>
      </c>
      <c r="K65" s="27">
        <f t="shared" si="18"/>
        <v>206646689</v>
      </c>
      <c r="L65" s="18">
        <f t="shared" si="15"/>
        <v>2559891460</v>
      </c>
      <c r="M65" s="43">
        <f t="shared" si="11"/>
        <v>3.0439806250747051E-2</v>
      </c>
    </row>
    <row r="66" spans="1:13" x14ac:dyDescent="0.2">
      <c r="A66" s="51" t="s">
        <v>23</v>
      </c>
      <c r="B66" s="27">
        <f t="shared" ref="B66:K66" si="19">SUM(B18,B34,B50)</f>
        <v>438489355</v>
      </c>
      <c r="C66" s="27">
        <f t="shared" si="19"/>
        <v>240433026</v>
      </c>
      <c r="D66" s="27">
        <f t="shared" si="19"/>
        <v>428276147</v>
      </c>
      <c r="E66" s="27">
        <f t="shared" si="19"/>
        <v>55505359</v>
      </c>
      <c r="F66" s="27">
        <f t="shared" si="19"/>
        <v>41686889</v>
      </c>
      <c r="G66" s="27">
        <f t="shared" si="19"/>
        <v>520384</v>
      </c>
      <c r="H66" s="27">
        <f t="shared" si="19"/>
        <v>120538248</v>
      </c>
      <c r="I66" s="27">
        <f t="shared" si="19"/>
        <v>900356007</v>
      </c>
      <c r="J66" s="27">
        <f t="shared" si="19"/>
        <v>35544646</v>
      </c>
      <c r="K66" s="27">
        <f t="shared" si="19"/>
        <v>222920679</v>
      </c>
      <c r="L66" s="18">
        <f t="shared" si="15"/>
        <v>2484270740</v>
      </c>
      <c r="M66" s="43">
        <f t="shared" si="11"/>
        <v>6.4944373570346353E-2</v>
      </c>
    </row>
    <row r="67" spans="1:13" x14ac:dyDescent="0.2">
      <c r="A67" s="51" t="s">
        <v>24</v>
      </c>
      <c r="B67" s="27">
        <f t="shared" ref="B67:K67" si="20">SUM(B19,B35,B51)</f>
        <v>439827105</v>
      </c>
      <c r="C67" s="27">
        <f t="shared" si="20"/>
        <v>135827584</v>
      </c>
      <c r="D67" s="27">
        <f t="shared" si="20"/>
        <v>524450887</v>
      </c>
      <c r="E67" s="27">
        <f t="shared" si="20"/>
        <v>64960720</v>
      </c>
      <c r="F67" s="27">
        <f t="shared" si="20"/>
        <v>38944111</v>
      </c>
      <c r="G67" s="27">
        <f t="shared" si="20"/>
        <v>520515</v>
      </c>
      <c r="H67" s="27">
        <f t="shared" si="20"/>
        <v>104766281</v>
      </c>
      <c r="I67" s="27">
        <f t="shared" si="20"/>
        <v>845620894</v>
      </c>
      <c r="J67" s="27">
        <f t="shared" si="20"/>
        <v>13269141</v>
      </c>
      <c r="K67" s="27">
        <f t="shared" si="20"/>
        <v>164583188</v>
      </c>
      <c r="L67" s="18">
        <f t="shared" si="15"/>
        <v>2332770426</v>
      </c>
      <c r="M67" s="49" t="s">
        <v>16</v>
      </c>
    </row>
    <row r="68" spans="1:13" x14ac:dyDescent="0.2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1"/>
    </row>
    <row r="69" spans="1:13" x14ac:dyDescent="0.2">
      <c r="A69" s="16" t="s">
        <v>35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1"/>
    </row>
    <row r="70" spans="1:13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1"/>
    </row>
    <row r="71" spans="1:13" ht="13.5" thickBot="1" x14ac:dyDescent="0.25">
      <c r="A71" s="12" t="s">
        <v>28</v>
      </c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5"/>
    </row>
    <row r="72" spans="1:13" x14ac:dyDescent="0.2">
      <c r="A72" s="2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phoneticPr fontId="4" type="noConversion"/>
  <printOptions horizontalCentered="1"/>
  <pageMargins left="0.5" right="0.5" top="0.5" bottom="0.5" header="0.3" footer="0.3"/>
  <pageSetup scale="53" orientation="landscape" r:id="rId1"/>
  <headerFooter>
    <oddFooter>&amp;L&amp;11Office of Economic and Demographic Research&amp;R&amp;11March 29,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by Function &amp; Govt Type</vt:lpstr>
      <vt:lpstr>'Summary by Function &amp; Govt Type'!Print_Area</vt:lpstr>
      <vt:lpstr>'Summary by Function &amp; Govt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2023-03-29T21:24:22Z</cp:lastPrinted>
  <dcterms:created xsi:type="dcterms:W3CDTF">2000-07-05T17:45:16Z</dcterms:created>
  <dcterms:modified xsi:type="dcterms:W3CDTF">2023-07-05T17:00:29Z</dcterms:modified>
</cp:coreProperties>
</file>