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'2006'!$A$1:$O$87</definedName>
    <definedName name="_xlnm.Print_Area" localSheetId="14">'2007'!$A$1:$O$87</definedName>
    <definedName name="_xlnm.Print_Area" localSheetId="13">'2008'!$A$1:$O$90</definedName>
    <definedName name="_xlnm.Print_Area" localSheetId="12">'2009'!$A$1:$O$88</definedName>
    <definedName name="_xlnm.Print_Area" localSheetId="11">'2010'!$A$1:$O$67</definedName>
    <definedName name="_xlnm.Print_Area" localSheetId="10">'2011'!$A$1:$O$76</definedName>
    <definedName name="_xlnm.Print_Area" localSheetId="9">'2012'!$A$1:$O$74</definedName>
    <definedName name="_xlnm.Print_Area" localSheetId="8">'2013'!$A$1:$O$75</definedName>
    <definedName name="_xlnm.Print_Area" localSheetId="7">'2014'!$A$1:$O$78</definedName>
    <definedName name="_xlnm.Print_Area" localSheetId="6">'2015'!$A$1:$O$73</definedName>
    <definedName name="_xlnm.Print_Area" localSheetId="5">'2016'!$A$1:$O$77</definedName>
    <definedName name="_xlnm.Print_Area" localSheetId="4">'2017'!$A$1:$O$76</definedName>
    <definedName name="_xlnm.Print_Area" localSheetId="3">'2018'!$A$1:$O$90</definedName>
    <definedName name="_xlnm.Print_Area" localSheetId="2">'2019'!$A$1:$O$98</definedName>
    <definedName name="_xlnm.Print_Area" localSheetId="1">'2020'!$A$1:$O$93</definedName>
    <definedName name="_xlnm.Print_Area" localSheetId="0">'2021'!$A$1:$P$101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<sst xmlns="http://schemas.openxmlformats.org/spreadsheetml/2006/main" count="1521" uniqueCount="229">
  <si>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</si>
  <si>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</si>
  <si>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</si>
  <si>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</si>
  <si>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</si>
  <si>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</si>
  <si>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</si>
  <si>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</si>
  <si>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</si>
  <si>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</si>
  <si>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</si>
  <si>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</si>
  <si>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</si>
  <si>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</si>
  <si>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</si>
  <si>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</si>
  <si>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</si>
  <si>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</si>
  <si>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</si>
  <si>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</si>
  <si>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</si>
  <si>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</si>
  <si>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</si>
  <si>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</si>
  <si>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</si>
  <si>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</si>
  <si>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</si>
  <si>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</si>
  <si>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</si>
  <si>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</si>
  <si>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</si>
  <si>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</si>
  <si>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</si>
  <si>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</si>
  <si>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</si>
  <si>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</si>
  <si>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</si>
  <si>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</si>
  <si>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</si>
  <si>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Public Safety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</si>
  <si>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</si>
  <si>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</si>
  <si>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</si>
  <si>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</si>
  <si>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</si>
  <si>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</si>
  <si>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</si>
  <si>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</si>
  <si>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</si>
  <si>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</si>
  <si>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</si>
  <si>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</si>
  <si>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</si>
  <si>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</si>
  <si>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</si>
  <si>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</si>
  <si>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</si>
  <si>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</si>
  <si>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</si>
  <si>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</si>
  <si>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</si>
  <si>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</si>
  <si>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</si>
  <si>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Transportation (User Fees) - Other Transportation Charges</t>
  </si>
  <si>
    <t>Total - All Account Codes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</si>
  <si>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</si>
  <si>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</si>
  <si>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</si>
  <si>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</si>
  <si>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</si>
  <si>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</si>
  <si>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</si>
  <si>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</si>
  <si>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</si>
  <si>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</si>
  <si>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</si>
  <si>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</si>
  <si>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</si>
  <si>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</si>
  <si>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</si>
  <si>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</si>
  <si>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</si>
  <si>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</si>
  <si>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</si>
  <si>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</si>
  <si>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</si>
  <si>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</si>
  <si>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</si>
  <si>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</si>
  <si>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</si>
  <si>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</si>
  <si>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</si>
  <si>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</si>
  <si>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</si>
  <si>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</si>
  <si>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</si>
  <si>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</si>
  <si>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</si>
  <si>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Bradford County Government Revenues Reported by Account Code and Fund Type</t>
  </si>
  <si>
    <t>Local Fiscal Year Ended September 30, 2010</t>
  </si>
  <si>
    <t>State Grant - Human Services - Public Welfare</t>
  </si>
  <si>
    <t>Court Service Reimbursement - Circuit-Wide Judicial Reimbursement - Other Counties</t>
  </si>
  <si>
    <t>Interest and Other Earnings - Net Increase (Decrease) in Fair Value of Investments</t>
  </si>
  <si>
    <t>2010 Countywide Census Population:</t>
  </si>
  <si>
    <t>Local Fiscal Year Ended September 30, 2011</t>
  </si>
  <si>
    <t>State Grant - Economic Environment</t>
  </si>
  <si>
    <t>State Shared Revenues - Other</t>
  </si>
  <si>
    <t>Culture / Recreation - Other Culture / Recreation Charges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</si>
  <si>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</si>
  <si>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</si>
  <si>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</si>
  <si>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</si>
  <si>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</si>
  <si>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State Grant - General Government</t>
  </si>
  <si>
    <t>Human Services - Animal Control and Shelter Fees</t>
  </si>
  <si>
    <t>County Court Criminal - Service Charges</t>
  </si>
  <si>
    <t>Court-Ordered Judgments and Fines - As Decided by Circuit Court Civil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</si>
  <si>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</si>
  <si>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</si>
  <si>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</si>
  <si>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</si>
  <si>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</si>
  <si>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</si>
  <si>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</si>
  <si>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Proceeds - Debt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</si>
  <si>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</si>
  <si>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</si>
  <si>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</si>
  <si>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</si>
  <si>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</si>
  <si>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</si>
  <si>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</si>
  <si>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</si>
  <si>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</si>
  <si>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</si>
  <si>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</si>
  <si>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</si>
  <si>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</si>
  <si>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</si>
  <si>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</si>
  <si>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</si>
  <si>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Public Safety - Law Enforcement Services</t>
  </si>
  <si>
    <t>Transportation - Other Transportation Charges</t>
  </si>
  <si>
    <t>Court-Related Revenues - County Court Civil - Service Charges</t>
  </si>
  <si>
    <t>Court-Related Revenues - Restricted Board Revenue - Court Innovations / Local Requirements</t>
  </si>
  <si>
    <t>Court-Ordered Judgments and Fines - 10% of Fines to Public Records Modernization TF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</si>
  <si>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</si>
  <si>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</si>
  <si>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</si>
  <si>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</si>
  <si>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State Grant - Court-Related Grants - Article V Clerk of Court Trust Fund</t>
  </si>
  <si>
    <t>Shared Revenue from Other Local Units</t>
  </si>
  <si>
    <t>Court-Related Revenues - Circuit Court Criminal - Service Charges</t>
  </si>
  <si>
    <t>2014 Countywide Population:</t>
  </si>
  <si>
    <t>Local Fiscal Year Ended September 30, 2015</t>
  </si>
  <si>
    <t>2015 Countywide Population:</t>
  </si>
  <si>
    <t>Local Fiscal Year Ended September 30, 2007</t>
  </si>
  <si>
    <t>Other Permits, Fees and Licenses</t>
  </si>
  <si>
    <t>2007 Countywide Population:</t>
  </si>
  <si>
    <t>Franchise Fees, Licenses, and Permits</t>
  </si>
  <si>
    <t>Local Fiscal Year Ended September 30, 2006</t>
  </si>
  <si>
    <t>Permits, Fees, and Licenses</t>
  </si>
  <si>
    <t>Grants from Other Local Units - General Government</t>
  </si>
  <si>
    <t>Circuit Court Civil - Child Support</t>
  </si>
  <si>
    <t>Restricted Local Ordinance Court-Related Board Revenue - Juvenile Alternative Programs</t>
  </si>
  <si>
    <t>Fines - Library</t>
  </si>
  <si>
    <t>Proceeds - Installment Purchases and Capital Lease Proceeds</t>
  </si>
  <si>
    <t>2006 Countywide Population:</t>
  </si>
  <si>
    <t>Local Fiscal Year Ended September 30, 2016</t>
  </si>
  <si>
    <t>Court-Related Revenues - Court Service Reimbursement - Other Counties</t>
  </si>
  <si>
    <t>2016 Countywide Population:</t>
  </si>
  <si>
    <t>Local Fiscal Year Ended September 30, 2017</t>
  </si>
  <si>
    <t>General Government - County Officer Commission and Fees</t>
  </si>
  <si>
    <t>Court-Related Revenues - Traffic Court (Criminal and Civil) - Court Costs</t>
  </si>
  <si>
    <t>Court-Related Revenues - Court Service Reimbursement - State Reimbursement</t>
  </si>
  <si>
    <t>2017 Countywide Population:</t>
  </si>
  <si>
    <t>Local Fiscal Year Ended September 30, 2018</t>
  </si>
  <si>
    <t>Federal Grant - Physical Environment - Other Physical Environment</t>
  </si>
  <si>
    <t>Court-Related Revenues - County Court Criminal - Service Charges</t>
  </si>
  <si>
    <t>Court-Related Revenues - County Court Criminal - Court Costs</t>
  </si>
  <si>
    <t>Court-Related Revenues - Circuit Court Criminal - Court Costs</t>
  </si>
  <si>
    <t>Court-Related Revenues - County Court Civil - Filing Fees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</si>
  <si>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</si>
  <si>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</si>
  <si>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</si>
  <si>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</si>
  <si>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</si>
  <si>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</si>
  <si>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</si>
  <si>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</si>
  <si>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2018 Countywide Population:</t>
  </si>
  <si>
    <t>Local Fiscal Year Ended September 30, 2019</t>
  </si>
  <si>
    <t>Licenses</t>
  </si>
  <si>
    <t>Grants from Other Local Units - Physical Environment</t>
  </si>
  <si>
    <t>Court-Related Revenues - Circuit Court Civil - Court Costs</t>
  </si>
  <si>
    <t>2019 Countywide Population:</t>
  </si>
  <si>
    <t>Local Fiscal Year Ended September 30, 2020</t>
  </si>
  <si>
    <t>Federal Grant - Human Services - Public Assistance</t>
  </si>
  <si>
    <t>State Shared Revenues - Physical Environment - Garbage / Solid Waste</t>
  </si>
  <si>
    <t>Federal Fines and Forfeits</t>
  </si>
  <si>
    <t>2020 Countywide Population:</t>
  </si>
  <si>
    <t>Local Fiscal Year Ended September 30, 2021</t>
  </si>
  <si>
    <t>Other General Taxes</t>
  </si>
  <si>
    <t>State Grant - Physical Environment - Other Physical Environment</t>
  </si>
  <si>
    <t>State Payments in Lieu of Taxes</t>
  </si>
  <si>
    <t>Court-Related Revenues - County Court Criminal - Filing Fees</t>
  </si>
  <si>
    <t>Court-Related Revenues - Circuit Court Criminal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</si>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</sst>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0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69"/>
      <c r="M3" s="70"/>
      <c r="N3" s="36"/>
      <c r="O3" s="37"/>
      <c r="P3" s="71" t="s">
        <v>208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209</v>
      </c>
      <c r="N4" s="35" t="s">
        <v>9</v>
      </c>
      <c r="O4" s="35" t="s">
        <v>210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211</v>
      </c>
      <c r="B5" s="26"/>
      <c r="C5" s="26"/>
      <c r="D5" s="27">
        <f>SUM(D6:D13)</f>
        <v>10052332</v>
      </c>
      <c r="E5" s="27">
        <f>SUM(E6:E13)</f>
        <v>3556913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20745148</v>
      </c>
      <c r="N5" s="27">
        <f>SUM(N6:N13)</f>
        <v>0</v>
      </c>
      <c r="O5" s="28">
        <f>SUM(D5:N5)</f>
        <v>34354393</v>
      </c>
      <c r="P5" s="33">
        <f>(O5/P$99)</f>
        <v>1228.91765337149</v>
      </c>
      <c r="Q5" s="6"/>
    </row>
    <row r="6" spans="1:17" ht="15">
      <c r="A6" s="12"/>
      <c r="B6" s="25">
        <v>311</v>
      </c>
      <c r="C6" s="20" t="s">
        <v>2</v>
      </c>
      <c r="D6" s="47">
        <v>6875717</v>
      </c>
      <c r="E6" s="47">
        <v>2167642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9043359</v>
      </c>
      <c r="N6" s="47">
        <v>0</v>
      </c>
      <c r="O6" s="47">
        <f>SUM(D6:N6)</f>
        <v>18086718</v>
      </c>
      <c r="P6" s="48">
        <f>(O6/P$99)</f>
        <v>646.9940261133966</v>
      </c>
      <c r="Q6" s="9"/>
    </row>
    <row r="7" spans="1:17" ht="15">
      <c r="A7" s="12"/>
      <c r="B7" s="25">
        <v>312.13</v>
      </c>
      <c r="C7" s="20" t="s">
        <v>212</v>
      </c>
      <c r="D7" s="47">
        <v>0</v>
      </c>
      <c r="E7" s="47">
        <v>165884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2">SUM(D7:N7)</f>
        <v>165884</v>
      </c>
      <c r="P7" s="48">
        <f>(O7/P$99)</f>
        <v>5.933965301377214</v>
      </c>
      <c r="Q7" s="9"/>
    </row>
    <row r="8" spans="1:17" ht="15">
      <c r="A8" s="12"/>
      <c r="B8" s="25">
        <v>312.3</v>
      </c>
      <c r="C8" s="20" t="s">
        <v>11</v>
      </c>
      <c r="D8" s="47">
        <v>0</v>
      </c>
      <c r="E8" s="47">
        <v>161401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161401</v>
      </c>
      <c r="P8" s="48">
        <f>(O8/P$99)</f>
        <v>5.773600429261313</v>
      </c>
      <c r="Q8" s="9"/>
    </row>
    <row r="9" spans="1:17" ht="15">
      <c r="A9" s="12"/>
      <c r="B9" s="25">
        <v>312.41</v>
      </c>
      <c r="C9" s="20" t="s">
        <v>213</v>
      </c>
      <c r="D9" s="47">
        <v>0</v>
      </c>
      <c r="E9" s="47">
        <v>628586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628586</v>
      </c>
      <c r="P9" s="48">
        <f>(O9/P$99)</f>
        <v>22.485637631908425</v>
      </c>
      <c r="Q9" s="9"/>
    </row>
    <row r="10" spans="1:17" ht="15">
      <c r="A10" s="12"/>
      <c r="B10" s="25">
        <v>312.42</v>
      </c>
      <c r="C10" s="20" t="s">
        <v>214</v>
      </c>
      <c r="D10" s="47">
        <v>0</v>
      </c>
      <c r="E10" s="47">
        <v>433400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433400</v>
      </c>
      <c r="P10" s="48">
        <f>(O10/P$99)</f>
        <v>15.503487748166696</v>
      </c>
      <c r="Q10" s="9"/>
    </row>
    <row r="11" spans="1:17" ht="15">
      <c r="A11" s="12"/>
      <c r="B11" s="25">
        <v>312.63</v>
      </c>
      <c r="C11" s="20" t="s">
        <v>215</v>
      </c>
      <c r="D11" s="47">
        <v>3143213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3143213</v>
      </c>
      <c r="P11" s="48">
        <f>(O11/P$99)</f>
        <v>112.43831157216955</v>
      </c>
      <c r="Q11" s="9"/>
    </row>
    <row r="12" spans="1:17" ht="15">
      <c r="A12" s="12"/>
      <c r="B12" s="25">
        <v>315.2</v>
      </c>
      <c r="C12" s="20" t="s">
        <v>216</v>
      </c>
      <c r="D12" s="47">
        <v>33402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33402</v>
      </c>
      <c r="P12" s="48">
        <f>(O12/P$99)</f>
        <v>1.19484886424611</v>
      </c>
      <c r="Q12" s="9"/>
    </row>
    <row r="13" spans="1:17" ht="15">
      <c r="A13" s="12"/>
      <c r="B13" s="25">
        <v>319.9</v>
      </c>
      <c r="C13" s="20" t="s">
        <v>202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11701789</v>
      </c>
      <c r="N13" s="47">
        <v>0</v>
      </c>
      <c r="O13" s="47">
        <f>SUM(D13:N13)</f>
        <v>11701789</v>
      </c>
      <c r="P13" s="48">
        <f>(O13/P$99)</f>
        <v>418.59377571096405</v>
      </c>
      <c r="Q13" s="9"/>
    </row>
    <row r="14" spans="1:17" ht="15.75">
      <c r="A14" s="29" t="s">
        <v>15</v>
      </c>
      <c r="B14" s="30"/>
      <c r="C14" s="31"/>
      <c r="D14" s="32">
        <f>SUM(D15:D18)</f>
        <v>259357</v>
      </c>
      <c r="E14" s="32">
        <f>SUM(E15:E18)</f>
        <v>688313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7116932</v>
      </c>
      <c r="N14" s="32">
        <f>SUM(N15:N18)</f>
        <v>0</v>
      </c>
      <c r="O14" s="45">
        <f>SUM(D14:N14)</f>
        <v>8064602</v>
      </c>
      <c r="P14" s="46">
        <f>(O14/P$99)</f>
        <v>288.48513682704345</v>
      </c>
      <c r="Q14" s="10"/>
    </row>
    <row r="15" spans="1:17" ht="15">
      <c r="A15" s="12"/>
      <c r="B15" s="25">
        <v>322</v>
      </c>
      <c r="C15" s="20" t="s">
        <v>217</v>
      </c>
      <c r="D15" s="47">
        <v>251374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251374</v>
      </c>
      <c r="P15" s="48">
        <f>(O15/P$99)</f>
        <v>8.992094437488822</v>
      </c>
      <c r="Q15" s="9"/>
    </row>
    <row r="16" spans="1:17" ht="15">
      <c r="A16" s="12"/>
      <c r="B16" s="25">
        <v>325.2</v>
      </c>
      <c r="C16" s="20" t="s">
        <v>16</v>
      </c>
      <c r="D16" s="47">
        <v>0</v>
      </c>
      <c r="E16" s="47">
        <v>688313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688313</v>
      </c>
      <c r="P16" s="48">
        <f>(O16/P$99)</f>
        <v>24.622178501162583</v>
      </c>
      <c r="Q16" s="9"/>
    </row>
    <row r="17" spans="1:17" ht="15">
      <c r="A17" s="12"/>
      <c r="B17" s="25">
        <v>329.4</v>
      </c>
      <c r="C17" s="20" t="s">
        <v>218</v>
      </c>
      <c r="D17" s="47">
        <v>7983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7983</v>
      </c>
      <c r="P17" s="48">
        <f>(O17/P$99)</f>
        <v>0.2855660883562869</v>
      </c>
      <c r="Q17" s="9"/>
    </row>
    <row r="18" spans="1:17" ht="15">
      <c r="A18" s="12"/>
      <c r="B18" s="25">
        <v>329.5</v>
      </c>
      <c r="C18" s="20" t="s">
        <v>219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7116932</v>
      </c>
      <c r="N18" s="47">
        <v>0</v>
      </c>
      <c r="O18" s="47">
        <f>SUM(D18:N18)</f>
        <v>7116932</v>
      </c>
      <c r="P18" s="48">
        <f>(O18/P$99)</f>
        <v>254.58529780003576</v>
      </c>
      <c r="Q18" s="9"/>
    </row>
    <row r="19" spans="1:17" ht="15.75">
      <c r="A19" s="29" t="s">
        <v>220</v>
      </c>
      <c r="B19" s="30"/>
      <c r="C19" s="31"/>
      <c r="D19" s="32">
        <f>SUM(D20:D44)</f>
        <v>4120670</v>
      </c>
      <c r="E19" s="32">
        <f>SUM(E20:E44)</f>
        <v>6474144</v>
      </c>
      <c r="F19" s="32">
        <f>SUM(F20:F44)</f>
        <v>0</v>
      </c>
      <c r="G19" s="32">
        <f>SUM(G20:G44)</f>
        <v>624443</v>
      </c>
      <c r="H19" s="32">
        <f>SUM(H20:H44)</f>
        <v>0</v>
      </c>
      <c r="I19" s="32">
        <f>SUM(I20:I44)</f>
        <v>0</v>
      </c>
      <c r="J19" s="32">
        <f>SUM(J20:J44)</f>
        <v>0</v>
      </c>
      <c r="K19" s="32">
        <f>SUM(K20:K44)</f>
        <v>0</v>
      </c>
      <c r="L19" s="32">
        <f>SUM(L20:L44)</f>
        <v>0</v>
      </c>
      <c r="M19" s="32">
        <f>SUM(M20:M44)</f>
        <v>0</v>
      </c>
      <c r="N19" s="32">
        <f>SUM(N20:N44)</f>
        <v>0</v>
      </c>
      <c r="O19" s="45">
        <f>SUM(D19:N19)</f>
        <v>11219257</v>
      </c>
      <c r="P19" s="46">
        <f>(O19/P$99)</f>
        <v>401.33274906099086</v>
      </c>
      <c r="Q19" s="10"/>
    </row>
    <row r="20" spans="1:17" ht="15">
      <c r="A20" s="12"/>
      <c r="B20" s="25">
        <v>331.2</v>
      </c>
      <c r="C20" s="20" t="s">
        <v>19</v>
      </c>
      <c r="D20" s="47">
        <v>102671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102671</v>
      </c>
      <c r="P20" s="48">
        <f>(O20/P$99)</f>
        <v>3.67272402074763</v>
      </c>
      <c r="Q20" s="9"/>
    </row>
    <row r="21" spans="1:17" ht="15">
      <c r="A21" s="12"/>
      <c r="B21" s="25">
        <v>331.5</v>
      </c>
      <c r="C21" s="20" t="s">
        <v>21</v>
      </c>
      <c r="D21" s="47">
        <v>0</v>
      </c>
      <c r="E21" s="47">
        <v>295736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aca="true" t="shared" si="1" ref="O21:O39">SUM(D21:N21)</f>
        <v>295736</v>
      </c>
      <c r="P21" s="48">
        <f>(O21/P$99)</f>
        <v>10.579001967447685</v>
      </c>
      <c r="Q21" s="9"/>
    </row>
    <row r="22" spans="1:17" ht="15">
      <c r="A22" s="12"/>
      <c r="B22" s="25">
        <v>331.62</v>
      </c>
      <c r="C22" s="20" t="s">
        <v>197</v>
      </c>
      <c r="D22" s="47">
        <v>0</v>
      </c>
      <c r="E22" s="47">
        <v>2919545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2919545</v>
      </c>
      <c r="P22" s="48">
        <f>(O22/P$99)</f>
        <v>104.43730996243964</v>
      </c>
      <c r="Q22" s="9"/>
    </row>
    <row r="23" spans="1:17" ht="15">
      <c r="A23" s="12"/>
      <c r="B23" s="25">
        <v>331.65</v>
      </c>
      <c r="C23" s="20" t="s">
        <v>24</v>
      </c>
      <c r="D23" s="47">
        <v>0</v>
      </c>
      <c r="E23" s="47">
        <v>155735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155735</v>
      </c>
      <c r="P23" s="48">
        <f>(O23/P$99)</f>
        <v>5.570917546056162</v>
      </c>
      <c r="Q23" s="9"/>
    </row>
    <row r="24" spans="1:17" ht="15">
      <c r="A24" s="12"/>
      <c r="B24" s="25">
        <v>331.9</v>
      </c>
      <c r="C24" s="20" t="s">
        <v>22</v>
      </c>
      <c r="D24" s="47">
        <v>19164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19164</v>
      </c>
      <c r="P24" s="48">
        <f>(O24/P$99)</f>
        <v>0.6855303165802182</v>
      </c>
      <c r="Q24" s="9"/>
    </row>
    <row r="25" spans="1:17" ht="15">
      <c r="A25" s="12"/>
      <c r="B25" s="25">
        <v>334.2</v>
      </c>
      <c r="C25" s="20" t="s">
        <v>23</v>
      </c>
      <c r="D25" s="47">
        <v>416117</v>
      </c>
      <c r="E25" s="47">
        <v>208236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624353</v>
      </c>
      <c r="P25" s="48">
        <f>(O25/P$99)</f>
        <v>22.334215703809694</v>
      </c>
      <c r="Q25" s="9"/>
    </row>
    <row r="26" spans="1:17" ht="15">
      <c r="A26" s="12"/>
      <c r="B26" s="25">
        <v>334.34</v>
      </c>
      <c r="C26" s="20" t="s">
        <v>25</v>
      </c>
      <c r="D26" s="47">
        <v>0</v>
      </c>
      <c r="E26" s="47">
        <v>93750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93750</v>
      </c>
      <c r="P26" s="48">
        <f>(O26/P$99)</f>
        <v>3.35360400643892</v>
      </c>
      <c r="Q26" s="9"/>
    </row>
    <row r="27" spans="1:17" ht="15">
      <c r="A27" s="12"/>
      <c r="B27" s="25">
        <v>334.39</v>
      </c>
      <c r="C27" s="20" t="s">
        <v>203</v>
      </c>
      <c r="D27" s="47">
        <v>49372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49372</v>
      </c>
      <c r="P27" s="48">
        <f>(O27/P$99)</f>
        <v>1.7661241280629583</v>
      </c>
      <c r="Q27" s="9"/>
    </row>
    <row r="28" spans="1:17" ht="15">
      <c r="A28" s="12"/>
      <c r="B28" s="25">
        <v>334.49</v>
      </c>
      <c r="C28" s="20" t="s">
        <v>26</v>
      </c>
      <c r="D28" s="47">
        <v>0</v>
      </c>
      <c r="E28" s="47">
        <v>469514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469514</v>
      </c>
      <c r="P28" s="48">
        <f>(O28/P$99)</f>
        <v>16.795349669111072</v>
      </c>
      <c r="Q28" s="9"/>
    </row>
    <row r="29" spans="1:17" ht="15">
      <c r="A29" s="12"/>
      <c r="B29" s="25">
        <v>334.62</v>
      </c>
      <c r="C29" s="20" t="s">
        <v>100</v>
      </c>
      <c r="D29" s="47">
        <v>0</v>
      </c>
      <c r="E29" s="47">
        <v>191874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191874</v>
      </c>
      <c r="P29" s="48">
        <f>(O29/P$99)</f>
        <v>6.863673761402254</v>
      </c>
      <c r="Q29" s="9"/>
    </row>
    <row r="30" spans="1:17" ht="15">
      <c r="A30" s="12"/>
      <c r="B30" s="25">
        <v>334.69</v>
      </c>
      <c r="C30" s="20" t="s">
        <v>27</v>
      </c>
      <c r="D30" s="47">
        <v>0</v>
      </c>
      <c r="E30" s="47">
        <v>47267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47267</v>
      </c>
      <c r="P30" s="48">
        <f>(O30/P$99)</f>
        <v>1.6908245394383832</v>
      </c>
      <c r="Q30" s="9"/>
    </row>
    <row r="31" spans="1:17" ht="15">
      <c r="A31" s="12"/>
      <c r="B31" s="25">
        <v>334.7</v>
      </c>
      <c r="C31" s="20" t="s">
        <v>28</v>
      </c>
      <c r="D31" s="47">
        <v>35453</v>
      </c>
      <c r="E31" s="47">
        <v>424144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459597</v>
      </c>
      <c r="P31" s="48">
        <f>(O31/P$99)</f>
        <v>16.440600965837955</v>
      </c>
      <c r="Q31" s="9"/>
    </row>
    <row r="32" spans="1:17" ht="15">
      <c r="A32" s="12"/>
      <c r="B32" s="25">
        <v>335.121</v>
      </c>
      <c r="C32" s="20" t="s">
        <v>221</v>
      </c>
      <c r="D32" s="47">
        <v>674542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1"/>
        <v>674542</v>
      </c>
      <c r="P32" s="48">
        <f>(O32/P$99)</f>
        <v>24.129565372920766</v>
      </c>
      <c r="Q32" s="9"/>
    </row>
    <row r="33" spans="1:17" ht="15">
      <c r="A33" s="12"/>
      <c r="B33" s="25">
        <v>335.13</v>
      </c>
      <c r="C33" s="20" t="s">
        <v>129</v>
      </c>
      <c r="D33" s="47">
        <v>25306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1"/>
        <v>25306</v>
      </c>
      <c r="P33" s="48">
        <f>(O33/P$99)</f>
        <v>0.9052405651940619</v>
      </c>
      <c r="Q33" s="9"/>
    </row>
    <row r="34" spans="1:17" ht="15">
      <c r="A34" s="12"/>
      <c r="B34" s="25">
        <v>335.14</v>
      </c>
      <c r="C34" s="20" t="s">
        <v>130</v>
      </c>
      <c r="D34" s="47">
        <v>14870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1"/>
        <v>14870</v>
      </c>
      <c r="P34" s="48">
        <f>(O34/P$99)</f>
        <v>0.5319263101412985</v>
      </c>
      <c r="Q34" s="9"/>
    </row>
    <row r="35" spans="1:17" ht="15">
      <c r="A35" s="12"/>
      <c r="B35" s="25">
        <v>335.15</v>
      </c>
      <c r="C35" s="20" t="s">
        <v>131</v>
      </c>
      <c r="D35" s="47">
        <v>3429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1"/>
        <v>3429</v>
      </c>
      <c r="P35" s="48">
        <f>(O35/P$99)</f>
        <v>0.12266142013950992</v>
      </c>
      <c r="Q35" s="9"/>
    </row>
    <row r="36" spans="1:17" ht="15">
      <c r="A36" s="12"/>
      <c r="B36" s="25">
        <v>335.16</v>
      </c>
      <c r="C36" s="20" t="s">
        <v>222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1"/>
        <v>223250</v>
      </c>
      <c r="P36" s="48">
        <f>(O36/P$99)</f>
        <v>7.986049007333214</v>
      </c>
      <c r="Q36" s="9"/>
    </row>
    <row r="37" spans="1:17" ht="15">
      <c r="A37" s="12"/>
      <c r="B37" s="25">
        <v>335.18</v>
      </c>
      <c r="C37" s="20" t="s">
        <v>223</v>
      </c>
      <c r="D37" s="47">
        <v>1597946</v>
      </c>
      <c r="E37" s="47">
        <v>678757</v>
      </c>
      <c r="F37" s="47">
        <v>0</v>
      </c>
      <c r="G37" s="47">
        <v>624443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1"/>
        <v>2901146</v>
      </c>
      <c r="P37" s="48">
        <f>(O37/P$99)</f>
        <v>103.77914505455196</v>
      </c>
      <c r="Q37" s="9"/>
    </row>
    <row r="38" spans="1:17" ht="15">
      <c r="A38" s="12"/>
      <c r="B38" s="25">
        <v>335.19</v>
      </c>
      <c r="C38" s="20" t="s">
        <v>134</v>
      </c>
      <c r="D38" s="47">
        <v>935720</v>
      </c>
      <c r="E38" s="47">
        <v>35246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1"/>
        <v>970966</v>
      </c>
      <c r="P38" s="48">
        <f>(O38/P$99)</f>
        <v>34.7331783223037</v>
      </c>
      <c r="Q38" s="9"/>
    </row>
    <row r="39" spans="1:17" ht="15">
      <c r="A39" s="12"/>
      <c r="B39" s="25">
        <v>335.34</v>
      </c>
      <c r="C39" s="20" t="s">
        <v>198</v>
      </c>
      <c r="D39" s="47">
        <v>0</v>
      </c>
      <c r="E39" s="47">
        <v>100000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1"/>
        <v>100000</v>
      </c>
      <c r="P39" s="48">
        <f>(O39/P$99)</f>
        <v>3.577177606868181</v>
      </c>
      <c r="Q39" s="9"/>
    </row>
    <row r="40" spans="1:17" ht="15">
      <c r="A40" s="12"/>
      <c r="B40" s="25">
        <v>335.43</v>
      </c>
      <c r="C40" s="20" t="s">
        <v>224</v>
      </c>
      <c r="D40" s="47">
        <v>0</v>
      </c>
      <c r="E40" s="47">
        <v>522621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>SUM(D40:N40)</f>
        <v>522621</v>
      </c>
      <c r="P40" s="48">
        <f>(O40/P$99)</f>
        <v>18.695081380790555</v>
      </c>
      <c r="Q40" s="9"/>
    </row>
    <row r="41" spans="1:17" ht="15">
      <c r="A41" s="12"/>
      <c r="B41" s="25">
        <v>335.44</v>
      </c>
      <c r="C41" s="20" t="s">
        <v>225</v>
      </c>
      <c r="D41" s="47">
        <v>0</v>
      </c>
      <c r="E41" s="47">
        <v>229330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229330</v>
      </c>
      <c r="P41" s="48">
        <f>(O41/P$99)</f>
        <v>8.2035414058308</v>
      </c>
      <c r="Q41" s="9"/>
    </row>
    <row r="42" spans="1:17" ht="15">
      <c r="A42" s="12"/>
      <c r="B42" s="25">
        <v>335.45</v>
      </c>
      <c r="C42" s="20" t="s">
        <v>226</v>
      </c>
      <c r="D42" s="47">
        <v>0</v>
      </c>
      <c r="E42" s="47">
        <v>30246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30246</v>
      </c>
      <c r="P42" s="48">
        <f>(O42/P$99)</f>
        <v>1.08195313897335</v>
      </c>
      <c r="Q42" s="9"/>
    </row>
    <row r="43" spans="1:17" ht="15">
      <c r="A43" s="12"/>
      <c r="B43" s="25">
        <v>335.5</v>
      </c>
      <c r="C43" s="20" t="s">
        <v>37</v>
      </c>
      <c r="D43" s="47">
        <v>0</v>
      </c>
      <c r="E43" s="47">
        <v>72143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72143</v>
      </c>
      <c r="P43" s="48">
        <f>(O43/P$99)</f>
        <v>2.580683240922912</v>
      </c>
      <c r="Q43" s="9"/>
    </row>
    <row r="44" spans="1:17" ht="15">
      <c r="A44" s="12"/>
      <c r="B44" s="25">
        <v>336</v>
      </c>
      <c r="C44" s="20" t="s">
        <v>204</v>
      </c>
      <c r="D44" s="47">
        <v>22830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>SUM(D44:N44)</f>
        <v>22830</v>
      </c>
      <c r="P44" s="48">
        <f>(O44/P$99)</f>
        <v>0.8166696476480058</v>
      </c>
      <c r="Q44" s="9"/>
    </row>
    <row r="45" spans="1:17" ht="15.75">
      <c r="A45" s="29" t="s">
        <v>46</v>
      </c>
      <c r="B45" s="30"/>
      <c r="C45" s="31"/>
      <c r="D45" s="32">
        <f>SUM(D46:D79)</f>
        <v>1081785</v>
      </c>
      <c r="E45" s="32">
        <f>SUM(E46:E79)</f>
        <v>6302395</v>
      </c>
      <c r="F45" s="32">
        <f>SUM(F46:F79)</f>
        <v>0</v>
      </c>
      <c r="G45" s="32">
        <f>SUM(G46:G79)</f>
        <v>0</v>
      </c>
      <c r="H45" s="32">
        <f>SUM(H46:H79)</f>
        <v>0</v>
      </c>
      <c r="I45" s="32">
        <f>SUM(I46:I79)</f>
        <v>0</v>
      </c>
      <c r="J45" s="32">
        <f>SUM(J46:J79)</f>
        <v>0</v>
      </c>
      <c r="K45" s="32">
        <f>SUM(K46:K79)</f>
        <v>0</v>
      </c>
      <c r="L45" s="32">
        <f>SUM(L46:L79)</f>
        <v>0</v>
      </c>
      <c r="M45" s="32">
        <f>SUM(M46:M79)</f>
        <v>5747232</v>
      </c>
      <c r="N45" s="32">
        <f>SUM(N46:N79)</f>
        <v>0</v>
      </c>
      <c r="O45" s="32">
        <f>SUM(D45:N45)</f>
        <v>13131412</v>
      </c>
      <c r="P45" s="46">
        <f>(O45/P$99)</f>
        <v>469.73392952960114</v>
      </c>
      <c r="Q45" s="10"/>
    </row>
    <row r="46" spans="1:17" ht="15">
      <c r="A46" s="12"/>
      <c r="B46" s="25">
        <v>341.1</v>
      </c>
      <c r="C46" s="20" t="s">
        <v>135</v>
      </c>
      <c r="D46" s="47">
        <v>88880</v>
      </c>
      <c r="E46" s="47">
        <v>41458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130338</v>
      </c>
      <c r="P46" s="48">
        <f>(O46/P$99)</f>
        <v>4.66242174923985</v>
      </c>
      <c r="Q46" s="9"/>
    </row>
    <row r="47" spans="1:17" ht="15">
      <c r="A47" s="12"/>
      <c r="B47" s="25">
        <v>341.15</v>
      </c>
      <c r="C47" s="20" t="s">
        <v>136</v>
      </c>
      <c r="D47" s="47">
        <v>0</v>
      </c>
      <c r="E47" s="47">
        <v>52585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aca="true" t="shared" si="2" ref="O47:O78">SUM(D47:N47)</f>
        <v>52585</v>
      </c>
      <c r="P47" s="48">
        <f>(O47/P$99)</f>
        <v>1.881058844571633</v>
      </c>
      <c r="Q47" s="9"/>
    </row>
    <row r="48" spans="1:17" ht="15">
      <c r="A48" s="12"/>
      <c r="B48" s="25">
        <v>341.51</v>
      </c>
      <c r="C48" s="20" t="s">
        <v>137</v>
      </c>
      <c r="D48" s="47">
        <v>787441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787441</v>
      </c>
      <c r="P48" s="48">
        <f>(O48/P$99)</f>
        <v>28.168163119298875</v>
      </c>
      <c r="Q48" s="9"/>
    </row>
    <row r="49" spans="1:17" ht="15">
      <c r="A49" s="12"/>
      <c r="B49" s="25">
        <v>341.52</v>
      </c>
      <c r="C49" s="20" t="s">
        <v>138</v>
      </c>
      <c r="D49" s="47">
        <v>0</v>
      </c>
      <c r="E49" s="47">
        <v>38990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38990</v>
      </c>
      <c r="P49" s="48">
        <f>(O49/P$99)</f>
        <v>1.3947415489179038</v>
      </c>
      <c r="Q49" s="9"/>
    </row>
    <row r="50" spans="1:17" ht="15">
      <c r="A50" s="12"/>
      <c r="B50" s="25">
        <v>341.56</v>
      </c>
      <c r="C50" s="20" t="s">
        <v>139</v>
      </c>
      <c r="D50" s="47">
        <v>12776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12776</v>
      </c>
      <c r="P50" s="48">
        <f>(O50/P$99)</f>
        <v>0.4570202110534788</v>
      </c>
      <c r="Q50" s="9"/>
    </row>
    <row r="51" spans="1:17" ht="15">
      <c r="A51" s="12"/>
      <c r="B51" s="25">
        <v>341.9</v>
      </c>
      <c r="C51" s="20" t="s">
        <v>140</v>
      </c>
      <c r="D51" s="47">
        <v>104098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1612633</v>
      </c>
      <c r="N51" s="47">
        <v>0</v>
      </c>
      <c r="O51" s="47">
        <f t="shared" si="2"/>
        <v>1716731</v>
      </c>
      <c r="P51" s="48">
        <f>(O51/P$99)</f>
        <v>61.41051690216419</v>
      </c>
      <c r="Q51" s="9"/>
    </row>
    <row r="52" spans="1:17" ht="15">
      <c r="A52" s="12"/>
      <c r="B52" s="25">
        <v>342.1</v>
      </c>
      <c r="C52" s="20" t="s">
        <v>141</v>
      </c>
      <c r="D52" s="47">
        <v>50832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50832</v>
      </c>
      <c r="P52" s="48">
        <f>(O52/P$99)</f>
        <v>1.8183509211232338</v>
      </c>
      <c r="Q52" s="9"/>
    </row>
    <row r="53" spans="1:17" ht="15">
      <c r="A53" s="12"/>
      <c r="B53" s="25">
        <v>342.3</v>
      </c>
      <c r="C53" s="20" t="s">
        <v>56</v>
      </c>
      <c r="D53" s="47">
        <v>0</v>
      </c>
      <c r="E53" s="47">
        <v>1202299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330945</v>
      </c>
      <c r="N53" s="47">
        <v>0</v>
      </c>
      <c r="O53" s="47">
        <f t="shared" si="2"/>
        <v>1533244</v>
      </c>
      <c r="P53" s="48">
        <f>(O53/P$99)</f>
        <v>54.846861026649975</v>
      </c>
      <c r="Q53" s="9"/>
    </row>
    <row r="54" spans="1:17" ht="15">
      <c r="A54" s="12"/>
      <c r="B54" s="25">
        <v>342.5</v>
      </c>
      <c r="C54" s="20" t="s">
        <v>58</v>
      </c>
      <c r="D54" s="47">
        <v>12425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12425</v>
      </c>
      <c r="P54" s="48">
        <f>(O54/P$99)</f>
        <v>0.44446431765337147</v>
      </c>
      <c r="Q54" s="9"/>
    </row>
    <row r="55" spans="1:17" ht="15">
      <c r="A55" s="12"/>
      <c r="B55" s="25">
        <v>342.6</v>
      </c>
      <c r="C55" s="20" t="s">
        <v>59</v>
      </c>
      <c r="D55" s="47">
        <v>0</v>
      </c>
      <c r="E55" s="47">
        <v>3494942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3494942</v>
      </c>
      <c r="P55" s="48">
        <f>(O55/P$99)</f>
        <v>125.02028259703094</v>
      </c>
      <c r="Q55" s="9"/>
    </row>
    <row r="56" spans="1:17" ht="15">
      <c r="A56" s="12"/>
      <c r="B56" s="25">
        <v>342.9</v>
      </c>
      <c r="C56" s="20" t="s">
        <v>60</v>
      </c>
      <c r="D56" s="47">
        <v>25333</v>
      </c>
      <c r="E56" s="47">
        <v>131127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156460</v>
      </c>
      <c r="P56" s="48">
        <f>(O56/P$99)</f>
        <v>5.596852083705956</v>
      </c>
      <c r="Q56" s="9"/>
    </row>
    <row r="57" spans="1:17" ht="15">
      <c r="A57" s="12"/>
      <c r="B57" s="25">
        <v>343.4</v>
      </c>
      <c r="C57" s="20" t="s">
        <v>61</v>
      </c>
      <c r="D57" s="47">
        <v>0</v>
      </c>
      <c r="E57" s="47">
        <v>241021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241021</v>
      </c>
      <c r="P57" s="48">
        <f>(O57/P$99)</f>
        <v>8.621749239849759</v>
      </c>
      <c r="Q57" s="9"/>
    </row>
    <row r="58" spans="1:17" ht="15">
      <c r="A58" s="12"/>
      <c r="B58" s="25">
        <v>343.9</v>
      </c>
      <c r="C58" s="20" t="s">
        <v>62</v>
      </c>
      <c r="D58" s="47">
        <v>0</v>
      </c>
      <c r="E58" s="47">
        <v>9338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9338</v>
      </c>
      <c r="P58" s="48">
        <f>(O58/P$99)</f>
        <v>0.33403684492935076</v>
      </c>
      <c r="Q58" s="9"/>
    </row>
    <row r="59" spans="1:17" ht="15">
      <c r="A59" s="12"/>
      <c r="B59" s="25">
        <v>344.9</v>
      </c>
      <c r="C59" s="20" t="s">
        <v>142</v>
      </c>
      <c r="D59" s="47">
        <v>0</v>
      </c>
      <c r="E59" s="47">
        <v>412136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412136</v>
      </c>
      <c r="P59" s="48">
        <f>(O59/P$99)</f>
        <v>14.742836701842247</v>
      </c>
      <c r="Q59" s="9"/>
    </row>
    <row r="60" spans="1:17" ht="15">
      <c r="A60" s="12"/>
      <c r="B60" s="25">
        <v>348.11</v>
      </c>
      <c r="C60" s="20" t="s">
        <v>205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10662</v>
      </c>
      <c r="N60" s="47">
        <v>0</v>
      </c>
      <c r="O60" s="47">
        <f>SUM(D60:N60)</f>
        <v>10662</v>
      </c>
      <c r="P60" s="48">
        <f>(O60/P$99)</f>
        <v>0.38139867644428543</v>
      </c>
      <c r="Q60" s="9"/>
    </row>
    <row r="61" spans="1:17" ht="15">
      <c r="A61" s="12"/>
      <c r="B61" s="25">
        <v>348.12</v>
      </c>
      <c r="C61" s="20" t="s">
        <v>178</v>
      </c>
      <c r="D61" s="47">
        <v>0</v>
      </c>
      <c r="E61" s="47">
        <v>18508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66778</v>
      </c>
      <c r="N61" s="47">
        <v>0</v>
      </c>
      <c r="O61" s="47">
        <f aca="true" t="shared" si="3" ref="O61:O77">SUM(D61:N61)</f>
        <v>85286</v>
      </c>
      <c r="P61" s="48">
        <f>(O61/P$99)</f>
        <v>3.050831693793597</v>
      </c>
      <c r="Q61" s="9"/>
    </row>
    <row r="62" spans="1:17" ht="15">
      <c r="A62" s="12"/>
      <c r="B62" s="25">
        <v>348.13</v>
      </c>
      <c r="C62" s="20" t="s">
        <v>179</v>
      </c>
      <c r="D62" s="47">
        <v>0</v>
      </c>
      <c r="E62" s="47">
        <v>18480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18480</v>
      </c>
      <c r="P62" s="48">
        <f>(O62/P$99)</f>
        <v>0.6610624217492399</v>
      </c>
      <c r="Q62" s="9"/>
    </row>
    <row r="63" spans="1:17" ht="15">
      <c r="A63" s="12"/>
      <c r="B63" s="25">
        <v>348.21</v>
      </c>
      <c r="C63" s="20" t="s">
        <v>206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1462567</v>
      </c>
      <c r="N63" s="47">
        <v>0</v>
      </c>
      <c r="O63" s="47">
        <f t="shared" si="3"/>
        <v>1462567</v>
      </c>
      <c r="P63" s="48">
        <f>(O63/P$99)</f>
        <v>52.318619209443746</v>
      </c>
      <c r="Q63" s="9"/>
    </row>
    <row r="64" spans="1:17" ht="15">
      <c r="A64" s="12"/>
      <c r="B64" s="25">
        <v>348.22</v>
      </c>
      <c r="C64" s="20" t="s">
        <v>152</v>
      </c>
      <c r="D64" s="47">
        <v>0</v>
      </c>
      <c r="E64" s="47">
        <v>9017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9017</v>
      </c>
      <c r="P64" s="48">
        <f>(O64/P$99)</f>
        <v>0.32255410481130387</v>
      </c>
      <c r="Q64" s="9"/>
    </row>
    <row r="65" spans="1:17" ht="15">
      <c r="A65" s="12"/>
      <c r="B65" s="25">
        <v>348.23</v>
      </c>
      <c r="C65" s="20" t="s">
        <v>180</v>
      </c>
      <c r="D65" s="47">
        <v>0</v>
      </c>
      <c r="E65" s="47">
        <v>51107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51107</v>
      </c>
      <c r="P65" s="48">
        <f>(O65/P$99)</f>
        <v>1.8281881595421212</v>
      </c>
      <c r="Q65" s="9"/>
    </row>
    <row r="66" spans="1:17" ht="15">
      <c r="A66" s="12"/>
      <c r="B66" s="25">
        <v>348.31</v>
      </c>
      <c r="C66" s="20" t="s">
        <v>181</v>
      </c>
      <c r="D66" s="47">
        <v>0</v>
      </c>
      <c r="E66" s="47">
        <v>111090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124532</v>
      </c>
      <c r="N66" s="47">
        <v>0</v>
      </c>
      <c r="O66" s="47">
        <f t="shared" si="3"/>
        <v>235622</v>
      </c>
      <c r="P66" s="48">
        <f>(O66/P$99)</f>
        <v>8.428617420854945</v>
      </c>
      <c r="Q66" s="9"/>
    </row>
    <row r="67" spans="1:17" ht="15">
      <c r="A67" s="12"/>
      <c r="B67" s="25">
        <v>348.32</v>
      </c>
      <c r="C67" s="20" t="s">
        <v>143</v>
      </c>
      <c r="D67" s="47">
        <v>0</v>
      </c>
      <c r="E67" s="47">
        <v>312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312</v>
      </c>
      <c r="P67" s="48">
        <f>(O67/P$99)</f>
        <v>0.011160794133428725</v>
      </c>
      <c r="Q67" s="9"/>
    </row>
    <row r="68" spans="1:17" ht="15">
      <c r="A68" s="12"/>
      <c r="B68" s="25">
        <v>348.41</v>
      </c>
      <c r="C68" s="20" t="s">
        <v>182</v>
      </c>
      <c r="D68" s="47">
        <v>0</v>
      </c>
      <c r="E68" s="47">
        <v>49090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49090</v>
      </c>
      <c r="P68" s="48">
        <f>(O68/P$99)</f>
        <v>1.7560364872115901</v>
      </c>
      <c r="Q68" s="9"/>
    </row>
    <row r="69" spans="1:17" ht="15">
      <c r="A69" s="12"/>
      <c r="B69" s="25">
        <v>348.42</v>
      </c>
      <c r="C69" s="20" t="s">
        <v>183</v>
      </c>
      <c r="D69" s="47">
        <v>0</v>
      </c>
      <c r="E69" s="47">
        <v>15378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963251</v>
      </c>
      <c r="N69" s="47">
        <v>0</v>
      </c>
      <c r="O69" s="47">
        <f t="shared" si="3"/>
        <v>978629</v>
      </c>
      <c r="P69" s="48">
        <f>(O69/P$99)</f>
        <v>35.00729744231801</v>
      </c>
      <c r="Q69" s="9"/>
    </row>
    <row r="70" spans="1:17" ht="15">
      <c r="A70" s="12"/>
      <c r="B70" s="25">
        <v>348.43</v>
      </c>
      <c r="C70" s="20" t="s">
        <v>194</v>
      </c>
      <c r="D70" s="47">
        <v>0</v>
      </c>
      <c r="E70" s="47">
        <v>104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963287</v>
      </c>
      <c r="N70" s="47">
        <v>0</v>
      </c>
      <c r="O70" s="47">
        <f t="shared" si="3"/>
        <v>963391</v>
      </c>
      <c r="P70" s="48">
        <f>(O70/P$99)</f>
        <v>34.462207118583436</v>
      </c>
      <c r="Q70" s="9"/>
    </row>
    <row r="71" spans="1:17" ht="15">
      <c r="A71" s="12"/>
      <c r="B71" s="25">
        <v>348.48</v>
      </c>
      <c r="C71" s="20" t="s">
        <v>184</v>
      </c>
      <c r="D71" s="47">
        <v>0</v>
      </c>
      <c r="E71" s="47">
        <v>3881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200303</v>
      </c>
      <c r="N71" s="47">
        <v>0</v>
      </c>
      <c r="O71" s="47">
        <f t="shared" si="3"/>
        <v>204184</v>
      </c>
      <c r="P71" s="48">
        <f>(O71/P$99)</f>
        <v>7.304024324807727</v>
      </c>
      <c r="Q71" s="9"/>
    </row>
    <row r="72" spans="1:17" ht="15">
      <c r="A72" s="12"/>
      <c r="B72" s="25">
        <v>348.52</v>
      </c>
      <c r="C72" s="20" t="s">
        <v>227</v>
      </c>
      <c r="D72" s="47">
        <v>0</v>
      </c>
      <c r="E72" s="47">
        <v>24501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3"/>
        <v>24501</v>
      </c>
      <c r="P72" s="48">
        <f>(O72/P$99)</f>
        <v>0.8764442854587731</v>
      </c>
      <c r="Q72" s="9"/>
    </row>
    <row r="73" spans="1:17" ht="15">
      <c r="A73" s="12"/>
      <c r="B73" s="25">
        <v>348.53</v>
      </c>
      <c r="C73" s="20" t="s">
        <v>228</v>
      </c>
      <c r="D73" s="47">
        <v>0</v>
      </c>
      <c r="E73" s="47">
        <v>314710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3"/>
        <v>314710</v>
      </c>
      <c r="P73" s="48">
        <f>(O73/P$99)</f>
        <v>11.257735646574853</v>
      </c>
      <c r="Q73" s="9"/>
    </row>
    <row r="74" spans="1:17" ht="15">
      <c r="A74" s="12"/>
      <c r="B74" s="25">
        <v>348.61</v>
      </c>
      <c r="C74" s="20" t="s">
        <v>186</v>
      </c>
      <c r="D74" s="47">
        <v>0</v>
      </c>
      <c r="E74" s="47">
        <v>2400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3"/>
        <v>2400</v>
      </c>
      <c r="P74" s="48">
        <f>(O74/P$99)</f>
        <v>0.08585226256483634</v>
      </c>
      <c r="Q74" s="9"/>
    </row>
    <row r="75" spans="1:17" ht="15">
      <c r="A75" s="12"/>
      <c r="B75" s="25">
        <v>348.62</v>
      </c>
      <c r="C75" s="20" t="s">
        <v>187</v>
      </c>
      <c r="D75" s="47">
        <v>0</v>
      </c>
      <c r="E75" s="47">
        <v>168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3"/>
        <v>168</v>
      </c>
      <c r="P75" s="48">
        <f>(O75/P$99)</f>
        <v>0.006009658379538544</v>
      </c>
      <c r="Q75" s="9"/>
    </row>
    <row r="76" spans="1:17" ht="15">
      <c r="A76" s="12"/>
      <c r="B76" s="25">
        <v>348.71</v>
      </c>
      <c r="C76" s="20" t="s">
        <v>188</v>
      </c>
      <c r="D76" s="47">
        <v>0</v>
      </c>
      <c r="E76" s="47">
        <v>19485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3"/>
        <v>19485</v>
      </c>
      <c r="P76" s="48">
        <f>(O76/P$99)</f>
        <v>0.6970130566982651</v>
      </c>
      <c r="Q76" s="9"/>
    </row>
    <row r="77" spans="1:17" ht="15">
      <c r="A77" s="12"/>
      <c r="B77" s="25">
        <v>348.72</v>
      </c>
      <c r="C77" s="20" t="s">
        <v>189</v>
      </c>
      <c r="D77" s="47">
        <v>0</v>
      </c>
      <c r="E77" s="47">
        <v>494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3"/>
        <v>494</v>
      </c>
      <c r="P77" s="48">
        <f>(O77/P$99)</f>
        <v>0.017671257377928812</v>
      </c>
      <c r="Q77" s="9"/>
    </row>
    <row r="78" spans="1:17" ht="15">
      <c r="A78" s="12"/>
      <c r="B78" s="25">
        <v>348.85</v>
      </c>
      <c r="C78" s="20" t="s">
        <v>174</v>
      </c>
      <c r="D78" s="47">
        <v>0</v>
      </c>
      <c r="E78" s="47">
        <v>2337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12274</v>
      </c>
      <c r="N78" s="47">
        <v>0</v>
      </c>
      <c r="O78" s="47">
        <f t="shared" si="2"/>
        <v>14611</v>
      </c>
      <c r="P78" s="48">
        <f>(O78/P$99)</f>
        <v>0.5226614201395099</v>
      </c>
      <c r="Q78" s="9"/>
    </row>
    <row r="79" spans="1:17" ht="15">
      <c r="A79" s="12"/>
      <c r="B79" s="25">
        <v>348.921</v>
      </c>
      <c r="C79" s="20" t="s">
        <v>144</v>
      </c>
      <c r="D79" s="47">
        <v>0</v>
      </c>
      <c r="E79" s="47">
        <v>37437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>SUM(D79:N79)</f>
        <v>37437</v>
      </c>
      <c r="P79" s="48">
        <f>(O79/P$99)</f>
        <v>1.339187980683241</v>
      </c>
      <c r="Q79" s="9"/>
    </row>
    <row r="80" spans="1:17" ht="15.75">
      <c r="A80" s="29" t="s">
        <v>47</v>
      </c>
      <c r="B80" s="30"/>
      <c r="C80" s="31"/>
      <c r="D80" s="32">
        <f>SUM(D81:D85)</f>
        <v>109894</v>
      </c>
      <c r="E80" s="32">
        <f>SUM(E81:E85)</f>
        <v>250043</v>
      </c>
      <c r="F80" s="32">
        <f>SUM(F81:F85)</f>
        <v>0</v>
      </c>
      <c r="G80" s="32">
        <f>SUM(G81:G85)</f>
        <v>0</v>
      </c>
      <c r="H80" s="32">
        <f>SUM(H81:H85)</f>
        <v>0</v>
      </c>
      <c r="I80" s="32">
        <f>SUM(I81:I85)</f>
        <v>0</v>
      </c>
      <c r="J80" s="32">
        <f>SUM(J81:J85)</f>
        <v>0</v>
      </c>
      <c r="K80" s="32">
        <f>SUM(K81:K85)</f>
        <v>0</v>
      </c>
      <c r="L80" s="32">
        <f>SUM(L81:L85)</f>
        <v>0</v>
      </c>
      <c r="M80" s="32">
        <f>SUM(M81:M85)</f>
        <v>42743</v>
      </c>
      <c r="N80" s="32">
        <f>SUM(N81:N85)</f>
        <v>0</v>
      </c>
      <c r="O80" s="32">
        <f>SUM(D80:N80)</f>
        <v>402680</v>
      </c>
      <c r="P80" s="46">
        <f>(O80/P$99)</f>
        <v>14.404578787336792</v>
      </c>
      <c r="Q80" s="10"/>
    </row>
    <row r="81" spans="1:17" ht="15">
      <c r="A81" s="13"/>
      <c r="B81" s="40">
        <v>351.1</v>
      </c>
      <c r="C81" s="21" t="s">
        <v>80</v>
      </c>
      <c r="D81" s="47">
        <v>0</v>
      </c>
      <c r="E81" s="47">
        <v>16258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42743</v>
      </c>
      <c r="N81" s="47">
        <v>0</v>
      </c>
      <c r="O81" s="47">
        <f>SUM(D81:N81)</f>
        <v>59001</v>
      </c>
      <c r="P81" s="48">
        <f>(O81/P$99)</f>
        <v>2.1105705598282953</v>
      </c>
      <c r="Q81" s="9"/>
    </row>
    <row r="82" spans="1:17" ht="15">
      <c r="A82" s="13"/>
      <c r="B82" s="40">
        <v>351.2</v>
      </c>
      <c r="C82" s="21" t="s">
        <v>81</v>
      </c>
      <c r="D82" s="47">
        <v>0</v>
      </c>
      <c r="E82" s="47">
        <v>19773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19773</v>
      </c>
      <c r="P82" s="48">
        <f>(O82/P$99)</f>
        <v>0.7073153282060455</v>
      </c>
      <c r="Q82" s="9"/>
    </row>
    <row r="83" spans="1:17" ht="15">
      <c r="A83" s="13"/>
      <c r="B83" s="40">
        <v>351.5</v>
      </c>
      <c r="C83" s="21" t="s">
        <v>82</v>
      </c>
      <c r="D83" s="47">
        <v>109894</v>
      </c>
      <c r="E83" s="47">
        <v>202037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311931</v>
      </c>
      <c r="P83" s="48">
        <f>(O83/P$99)</f>
        <v>11.158325880879985</v>
      </c>
      <c r="Q83" s="9"/>
    </row>
    <row r="84" spans="1:17" ht="15">
      <c r="A84" s="13"/>
      <c r="B84" s="40">
        <v>355</v>
      </c>
      <c r="C84" s="21" t="s">
        <v>199</v>
      </c>
      <c r="D84" s="47">
        <v>0</v>
      </c>
      <c r="E84" s="47">
        <v>5000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5000</v>
      </c>
      <c r="P84" s="48">
        <f>(O84/P$99)</f>
        <v>0.17885888034340905</v>
      </c>
      <c r="Q84" s="9"/>
    </row>
    <row r="85" spans="1:17" ht="15">
      <c r="A85" s="13"/>
      <c r="B85" s="40">
        <v>359</v>
      </c>
      <c r="C85" s="21" t="s">
        <v>83</v>
      </c>
      <c r="D85" s="47">
        <v>0</v>
      </c>
      <c r="E85" s="47">
        <v>6975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6975</v>
      </c>
      <c r="P85" s="48">
        <f>(O85/P$99)</f>
        <v>0.2495081380790556</v>
      </c>
      <c r="Q85" s="9"/>
    </row>
    <row r="86" spans="1:17" ht="15.75">
      <c r="A86" s="29" t="s">
        <v>3</v>
      </c>
      <c r="B86" s="30"/>
      <c r="C86" s="31"/>
      <c r="D86" s="32">
        <f>SUM(D87:D94)</f>
        <v>177049</v>
      </c>
      <c r="E86" s="32">
        <f>SUM(E87:E94)</f>
        <v>459170</v>
      </c>
      <c r="F86" s="32">
        <f>SUM(F87:F94)</f>
        <v>0</v>
      </c>
      <c r="G86" s="32">
        <f>SUM(G87:G94)</f>
        <v>5760</v>
      </c>
      <c r="H86" s="32">
        <f>SUM(H87:H94)</f>
        <v>0</v>
      </c>
      <c r="I86" s="32">
        <f>SUM(I87:I94)</f>
        <v>0</v>
      </c>
      <c r="J86" s="32">
        <f>SUM(J87:J94)</f>
        <v>0</v>
      </c>
      <c r="K86" s="32">
        <f>SUM(K87:K94)</f>
        <v>0</v>
      </c>
      <c r="L86" s="32">
        <f>SUM(L87:L94)</f>
        <v>0</v>
      </c>
      <c r="M86" s="32">
        <f>SUM(M87:M94)</f>
        <v>0</v>
      </c>
      <c r="N86" s="32">
        <f>SUM(N87:N94)</f>
        <v>0</v>
      </c>
      <c r="O86" s="32">
        <f>SUM(D86:N86)</f>
        <v>641979</v>
      </c>
      <c r="P86" s="46">
        <f>(O86/P$99)</f>
        <v>22.96472902879628</v>
      </c>
      <c r="Q86" s="10"/>
    </row>
    <row r="87" spans="1:17" ht="15">
      <c r="A87" s="12"/>
      <c r="B87" s="25">
        <v>361.1</v>
      </c>
      <c r="C87" s="20" t="s">
        <v>84</v>
      </c>
      <c r="D87" s="47">
        <v>10789</v>
      </c>
      <c r="E87" s="47">
        <v>33721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44510</v>
      </c>
      <c r="P87" s="48">
        <f>(O87/P$99)</f>
        <v>1.5922017528170274</v>
      </c>
      <c r="Q87" s="9"/>
    </row>
    <row r="88" spans="1:17" ht="15">
      <c r="A88" s="12"/>
      <c r="B88" s="25">
        <v>361.3</v>
      </c>
      <c r="C88" s="20" t="s">
        <v>102</v>
      </c>
      <c r="D88" s="47">
        <v>2766</v>
      </c>
      <c r="E88" s="47">
        <v>10338</v>
      </c>
      <c r="F88" s="47">
        <v>0</v>
      </c>
      <c r="G88" s="47">
        <v>5760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aca="true" t="shared" si="4" ref="O88:O94">SUM(D88:N88)</f>
        <v>18864</v>
      </c>
      <c r="P88" s="48">
        <f>(O88/P$99)</f>
        <v>0.6747987837596137</v>
      </c>
      <c r="Q88" s="9"/>
    </row>
    <row r="89" spans="1:17" ht="15">
      <c r="A89" s="12"/>
      <c r="B89" s="25">
        <v>362</v>
      </c>
      <c r="C89" s="20" t="s">
        <v>85</v>
      </c>
      <c r="D89" s="47">
        <v>29671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29671</v>
      </c>
      <c r="P89" s="48">
        <f>(O89/P$99)</f>
        <v>1.061384367733858</v>
      </c>
      <c r="Q89" s="9"/>
    </row>
    <row r="90" spans="1:17" ht="15">
      <c r="A90" s="12"/>
      <c r="B90" s="25">
        <v>364</v>
      </c>
      <c r="C90" s="20" t="s">
        <v>146</v>
      </c>
      <c r="D90" s="47">
        <v>0</v>
      </c>
      <c r="E90" s="47">
        <v>58854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58854</v>
      </c>
      <c r="P90" s="48">
        <f>(O90/P$99)</f>
        <v>2.1053121087461992</v>
      </c>
      <c r="Q90" s="9"/>
    </row>
    <row r="91" spans="1:17" ht="15">
      <c r="A91" s="12"/>
      <c r="B91" s="25">
        <v>365</v>
      </c>
      <c r="C91" s="20" t="s">
        <v>147</v>
      </c>
      <c r="D91" s="47">
        <v>0</v>
      </c>
      <c r="E91" s="47">
        <v>61116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61116</v>
      </c>
      <c r="P91" s="48">
        <f>(O91/P$99)</f>
        <v>2.1862278662135575</v>
      </c>
      <c r="Q91" s="9"/>
    </row>
    <row r="92" spans="1:17" ht="15">
      <c r="A92" s="12"/>
      <c r="B92" s="25">
        <v>366</v>
      </c>
      <c r="C92" s="20" t="s">
        <v>88</v>
      </c>
      <c r="D92" s="47">
        <v>0</v>
      </c>
      <c r="E92" s="47">
        <v>76876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76876</v>
      </c>
      <c r="P92" s="48">
        <f>(O92/P$99)</f>
        <v>2.7499910570559827</v>
      </c>
      <c r="Q92" s="9"/>
    </row>
    <row r="93" spans="1:17" ht="15">
      <c r="A93" s="12"/>
      <c r="B93" s="25">
        <v>367</v>
      </c>
      <c r="C93" s="20" t="s">
        <v>192</v>
      </c>
      <c r="D93" s="47">
        <v>0</v>
      </c>
      <c r="E93" s="47">
        <v>4280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4"/>
        <v>4280</v>
      </c>
      <c r="P93" s="48">
        <f>(O93/P$99)</f>
        <v>0.15310320157395815</v>
      </c>
      <c r="Q93" s="9"/>
    </row>
    <row r="94" spans="1:17" ht="15">
      <c r="A94" s="12"/>
      <c r="B94" s="25">
        <v>369.9</v>
      </c>
      <c r="C94" s="20" t="s">
        <v>89</v>
      </c>
      <c r="D94" s="47">
        <v>133823</v>
      </c>
      <c r="E94" s="47">
        <v>213985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4"/>
        <v>347808</v>
      </c>
      <c r="P94" s="48">
        <f>(O94/P$99)</f>
        <v>12.441709890896083</v>
      </c>
      <c r="Q94" s="9"/>
    </row>
    <row r="95" spans="1:17" ht="15.75">
      <c r="A95" s="29" t="s">
        <v>48</v>
      </c>
      <c r="B95" s="30"/>
      <c r="C95" s="31"/>
      <c r="D95" s="32">
        <f>SUM(D96:D96)</f>
        <v>7352557</v>
      </c>
      <c r="E95" s="32">
        <f>SUM(E96:E96)</f>
        <v>10766147</v>
      </c>
      <c r="F95" s="32">
        <f>SUM(F96:F96)</f>
        <v>0</v>
      </c>
      <c r="G95" s="32">
        <f>SUM(G96:G96)</f>
        <v>0</v>
      </c>
      <c r="H95" s="32">
        <f>SUM(H96:H96)</f>
        <v>0</v>
      </c>
      <c r="I95" s="32">
        <f>SUM(I96:I96)</f>
        <v>0</v>
      </c>
      <c r="J95" s="32">
        <f>SUM(J96:J96)</f>
        <v>0</v>
      </c>
      <c r="K95" s="32">
        <f>SUM(K96:K96)</f>
        <v>0</v>
      </c>
      <c r="L95" s="32">
        <f>SUM(L96:L96)</f>
        <v>0</v>
      </c>
      <c r="M95" s="32">
        <f>SUM(M96:M96)</f>
        <v>0</v>
      </c>
      <c r="N95" s="32">
        <f>SUM(N96:N96)</f>
        <v>0</v>
      </c>
      <c r="O95" s="32">
        <f>SUM(D95:N95)</f>
        <v>18118704</v>
      </c>
      <c r="P95" s="46">
        <f>(O95/P$99)</f>
        <v>648.1382221427294</v>
      </c>
      <c r="Q95" s="9"/>
    </row>
    <row r="96" spans="1:17" ht="15.75" thickBot="1">
      <c r="A96" s="12"/>
      <c r="B96" s="25">
        <v>381</v>
      </c>
      <c r="C96" s="20" t="s">
        <v>90</v>
      </c>
      <c r="D96" s="47">
        <v>7352557</v>
      </c>
      <c r="E96" s="47">
        <v>10766147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18118704</v>
      </c>
      <c r="P96" s="48">
        <f>(O96/P$99)</f>
        <v>648.1382221427294</v>
      </c>
      <c r="Q96" s="9"/>
    </row>
    <row r="97" spans="1:120" ht="16.5" thickBot="1">
      <c r="A97" s="14" t="s">
        <v>64</v>
      </c>
      <c r="B97" s="23"/>
      <c r="C97" s="22"/>
      <c r="D97" s="15">
        <f>SUM(D5,D14,D19,D45,D80,D86,D95)</f>
        <v>23153644</v>
      </c>
      <c r="E97" s="15">
        <f>SUM(E5,E14,E19,E45,E80,E86,E95)</f>
        <v>28497125</v>
      </c>
      <c r="F97" s="15">
        <f>SUM(F5,F14,F19,F45,F80,F86,F95)</f>
        <v>0</v>
      </c>
      <c r="G97" s="15">
        <f>SUM(G5,G14,G19,G45,G80,G86,G95)</f>
        <v>630203</v>
      </c>
      <c r="H97" s="15">
        <f>SUM(H5,H14,H19,H45,H80,H86,H95)</f>
        <v>0</v>
      </c>
      <c r="I97" s="15">
        <f>SUM(I5,I14,I19,I45,I80,I86,I95)</f>
        <v>0</v>
      </c>
      <c r="J97" s="15">
        <f>SUM(J5,J14,J19,J45,J80,J86,J95)</f>
        <v>0</v>
      </c>
      <c r="K97" s="15">
        <f>SUM(K5,K14,K19,K45,K80,K86,K95)</f>
        <v>0</v>
      </c>
      <c r="L97" s="15">
        <f>SUM(L5,L14,L19,L45,L80,L86,L95)</f>
        <v>0</v>
      </c>
      <c r="M97" s="15">
        <f>SUM(M5,M14,M19,M45,M80,M86,M95)</f>
        <v>33652055</v>
      </c>
      <c r="N97" s="15">
        <f>SUM(N5,N14,N19,N45,N80,N86,N95)</f>
        <v>0</v>
      </c>
      <c r="O97" s="15">
        <f>SUM(D97:N97)</f>
        <v>85933027</v>
      </c>
      <c r="P97" s="38">
        <f>(O97/P$99)</f>
        <v>3073.9769987479876</v>
      </c>
      <c r="Q97" s="6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</row>
    <row r="98" spans="1:16" ht="15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9"/>
    </row>
    <row r="99" spans="1:16" ht="15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9" t="s">
        <v>207</v>
      </c>
      <c r="N99" s="49"/>
      <c r="O99" s="49"/>
      <c r="P99" s="44">
        <v>27955</v>
      </c>
    </row>
    <row r="100" spans="1:16" ht="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ht="15.75" customHeight="1" thickBot="1">
      <c r="A101" s="53" t="s">
        <v>109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</sheetData>
  <sheetProtection/>
  <mergeCells count="10">
    <mergeCell ref="M99:O99"/>
    <mergeCell ref="A100:P100"/>
    <mergeCell ref="A101:P10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5608645</v>
      </c>
      <c r="E5" s="27">
        <f t="shared" si="0"/>
        <v>4104072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9712717</v>
      </c>
      <c r="O5" s="33">
        <f aca="true" t="shared" si="2" ref="O5:O36">(N5/O$72)</f>
        <v>356.573919747421</v>
      </c>
      <c r="P5" s="6"/>
    </row>
    <row r="6" spans="1:16" ht="15">
      <c r="A6" s="12"/>
      <c r="B6" s="25">
        <v>311</v>
      </c>
      <c r="C6" s="20" t="s">
        <v>2</v>
      </c>
      <c r="D6" s="47">
        <v>5568575</v>
      </c>
      <c r="E6" s="47">
        <v>1745355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7313930</v>
      </c>
      <c r="O6" s="48">
        <f t="shared" si="2"/>
        <v>268.50949006938583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80903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80903</v>
      </c>
      <c r="O7" s="48">
        <f t="shared" si="2"/>
        <v>2.9701163772532033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25380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25380</v>
      </c>
      <c r="O8" s="48">
        <f t="shared" si="2"/>
        <v>0.9317522669701531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578974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578974</v>
      </c>
      <c r="O9" s="48">
        <f t="shared" si="2"/>
        <v>21.25533242776901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1673460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1673460</v>
      </c>
      <c r="O10" s="48">
        <f t="shared" si="2"/>
        <v>61.43617607107456</v>
      </c>
      <c r="P10" s="9"/>
    </row>
    <row r="11" spans="1:16" ht="15">
      <c r="A11" s="12"/>
      <c r="B11" s="25">
        <v>315</v>
      </c>
      <c r="C11" s="20" t="s">
        <v>14</v>
      </c>
      <c r="D11" s="47">
        <v>40070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40070</v>
      </c>
      <c r="O11" s="48">
        <f t="shared" si="2"/>
        <v>1.471052534968244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161904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161904</v>
      </c>
      <c r="O12" s="46">
        <f t="shared" si="2"/>
        <v>5.943830537097544</v>
      </c>
      <c r="P12" s="10"/>
    </row>
    <row r="13" spans="1:16" ht="15">
      <c r="A13" s="12"/>
      <c r="B13" s="25">
        <v>322</v>
      </c>
      <c r="C13" s="20" t="s">
        <v>0</v>
      </c>
      <c r="D13" s="47">
        <v>152838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152838</v>
      </c>
      <c r="O13" s="48">
        <f t="shared" si="2"/>
        <v>5.610998935350049</v>
      </c>
      <c r="P13" s="9"/>
    </row>
    <row r="14" spans="1:16" ht="15">
      <c r="A14" s="12"/>
      <c r="B14" s="25">
        <v>329</v>
      </c>
      <c r="C14" s="20" t="s">
        <v>17</v>
      </c>
      <c r="D14" s="47">
        <v>9066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9066</v>
      </c>
      <c r="O14" s="48">
        <f t="shared" si="2"/>
        <v>0.3328316017474944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SUM(D16:D38)</f>
        <v>3025323</v>
      </c>
      <c r="E15" s="32">
        <f t="shared" si="4"/>
        <v>3914079</v>
      </c>
      <c r="F15" s="32">
        <f t="shared" si="4"/>
        <v>0</v>
      </c>
      <c r="G15" s="32">
        <f t="shared" si="4"/>
        <v>625526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7564928</v>
      </c>
      <c r="O15" s="46">
        <f t="shared" si="2"/>
        <v>277.72414552663463</v>
      </c>
      <c r="P15" s="10"/>
    </row>
    <row r="16" spans="1:16" ht="15">
      <c r="A16" s="12"/>
      <c r="B16" s="25">
        <v>331.1</v>
      </c>
      <c r="C16" s="20" t="s">
        <v>18</v>
      </c>
      <c r="D16" s="47">
        <v>8990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8990</v>
      </c>
      <c r="O16" s="48">
        <f t="shared" si="2"/>
        <v>0.33004148463599986</v>
      </c>
      <c r="P16" s="9"/>
    </row>
    <row r="17" spans="1:16" ht="15">
      <c r="A17" s="12"/>
      <c r="B17" s="25">
        <v>331.2</v>
      </c>
      <c r="C17" s="20" t="s">
        <v>19</v>
      </c>
      <c r="D17" s="47">
        <v>261403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261403</v>
      </c>
      <c r="O17" s="48">
        <f t="shared" si="2"/>
        <v>9.596644517052756</v>
      </c>
      <c r="P17" s="9"/>
    </row>
    <row r="18" spans="1:16" ht="15">
      <c r="A18" s="12"/>
      <c r="B18" s="25">
        <v>331.5</v>
      </c>
      <c r="C18" s="20" t="s">
        <v>21</v>
      </c>
      <c r="D18" s="47">
        <v>0</v>
      </c>
      <c r="E18" s="47">
        <v>270177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270177</v>
      </c>
      <c r="O18" s="48">
        <f t="shared" si="2"/>
        <v>9.91875619516135</v>
      </c>
      <c r="P18" s="9"/>
    </row>
    <row r="19" spans="1:16" ht="15">
      <c r="A19" s="12"/>
      <c r="B19" s="25">
        <v>331.65</v>
      </c>
      <c r="C19" s="20" t="s">
        <v>24</v>
      </c>
      <c r="D19" s="47">
        <v>0</v>
      </c>
      <c r="E19" s="47">
        <v>59539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59539</v>
      </c>
      <c r="O19" s="48">
        <f t="shared" si="2"/>
        <v>2.185799772385183</v>
      </c>
      <c r="P19" s="9"/>
    </row>
    <row r="20" spans="1:16" ht="15">
      <c r="A20" s="12"/>
      <c r="B20" s="25">
        <v>334.34</v>
      </c>
      <c r="C20" s="20" t="s">
        <v>25</v>
      </c>
      <c r="D20" s="47">
        <v>225000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225000</v>
      </c>
      <c r="O20" s="48">
        <f t="shared" si="2"/>
        <v>8.260215132714123</v>
      </c>
      <c r="P20" s="9"/>
    </row>
    <row r="21" spans="1:16" ht="15">
      <c r="A21" s="12"/>
      <c r="B21" s="25">
        <v>334.49</v>
      </c>
      <c r="C21" s="20" t="s">
        <v>26</v>
      </c>
      <c r="D21" s="47">
        <v>0</v>
      </c>
      <c r="E21" s="47">
        <v>756910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6">SUM(D21:M21)</f>
        <v>756910</v>
      </c>
      <c r="O21" s="48">
        <f t="shared" si="2"/>
        <v>27.787730827122875</v>
      </c>
      <c r="P21" s="9"/>
    </row>
    <row r="22" spans="1:16" ht="15">
      <c r="A22" s="12"/>
      <c r="B22" s="25">
        <v>334.5</v>
      </c>
      <c r="C22" s="20" t="s">
        <v>105</v>
      </c>
      <c r="D22" s="47">
        <v>126184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126184</v>
      </c>
      <c r="O22" s="48">
        <f t="shared" si="2"/>
        <v>4.6324754946951066</v>
      </c>
      <c r="P22" s="9"/>
    </row>
    <row r="23" spans="1:16" ht="15">
      <c r="A23" s="12"/>
      <c r="B23" s="25">
        <v>334.62</v>
      </c>
      <c r="C23" s="20" t="s">
        <v>100</v>
      </c>
      <c r="D23" s="47">
        <v>0</v>
      </c>
      <c r="E23" s="47">
        <v>18699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18699</v>
      </c>
      <c r="O23" s="48">
        <f t="shared" si="2"/>
        <v>0.6864789456294283</v>
      </c>
      <c r="P23" s="9"/>
    </row>
    <row r="24" spans="1:16" ht="15">
      <c r="A24" s="12"/>
      <c r="B24" s="25">
        <v>334.69</v>
      </c>
      <c r="C24" s="20" t="s">
        <v>27</v>
      </c>
      <c r="D24" s="47">
        <v>0</v>
      </c>
      <c r="E24" s="47">
        <v>88920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88920</v>
      </c>
      <c r="O24" s="48">
        <f t="shared" si="2"/>
        <v>3.2644370204486215</v>
      </c>
      <c r="P24" s="9"/>
    </row>
    <row r="25" spans="1:16" ht="15">
      <c r="A25" s="12"/>
      <c r="B25" s="25">
        <v>334.7</v>
      </c>
      <c r="C25" s="20" t="s">
        <v>28</v>
      </c>
      <c r="D25" s="47">
        <v>2185</v>
      </c>
      <c r="E25" s="47">
        <v>217540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219725</v>
      </c>
      <c r="O25" s="48">
        <f t="shared" si="2"/>
        <v>8.066558977936047</v>
      </c>
      <c r="P25" s="9"/>
    </row>
    <row r="26" spans="1:16" ht="15">
      <c r="A26" s="12"/>
      <c r="B26" s="25">
        <v>335.12</v>
      </c>
      <c r="C26" s="20" t="s">
        <v>29</v>
      </c>
      <c r="D26" s="47">
        <v>446158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446158</v>
      </c>
      <c r="O26" s="48">
        <f t="shared" si="2"/>
        <v>16.379382503028747</v>
      </c>
      <c r="P26" s="9"/>
    </row>
    <row r="27" spans="1:16" ht="15">
      <c r="A27" s="12"/>
      <c r="B27" s="25">
        <v>335.13</v>
      </c>
      <c r="C27" s="20" t="s">
        <v>30</v>
      </c>
      <c r="D27" s="47">
        <v>17879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17879</v>
      </c>
      <c r="O27" s="48">
        <f t="shared" si="2"/>
        <v>0.6563750504790925</v>
      </c>
      <c r="P27" s="9"/>
    </row>
    <row r="28" spans="1:16" ht="15">
      <c r="A28" s="12"/>
      <c r="B28" s="25">
        <v>335.14</v>
      </c>
      <c r="C28" s="20" t="s">
        <v>31</v>
      </c>
      <c r="D28" s="47">
        <v>9706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9706</v>
      </c>
      <c r="O28" s="48">
        <f t="shared" si="2"/>
        <v>0.356327324791659</v>
      </c>
      <c r="P28" s="9"/>
    </row>
    <row r="29" spans="1:16" ht="15">
      <c r="A29" s="12"/>
      <c r="B29" s="25">
        <v>335.15</v>
      </c>
      <c r="C29" s="20" t="s">
        <v>32</v>
      </c>
      <c r="D29" s="47">
        <v>-273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-273</v>
      </c>
      <c r="O29" s="48">
        <f t="shared" si="2"/>
        <v>-0.01002239436102647</v>
      </c>
      <c r="P29" s="9"/>
    </row>
    <row r="30" spans="1:16" ht="15">
      <c r="A30" s="12"/>
      <c r="B30" s="25">
        <v>335.16</v>
      </c>
      <c r="C30" s="20" t="s">
        <v>33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8.195969015015235</v>
      </c>
      <c r="P30" s="9"/>
    </row>
    <row r="31" spans="1:16" ht="15">
      <c r="A31" s="12"/>
      <c r="B31" s="25">
        <v>335.18</v>
      </c>
      <c r="C31" s="20" t="s">
        <v>34</v>
      </c>
      <c r="D31" s="47">
        <v>845983</v>
      </c>
      <c r="E31" s="47">
        <v>601709</v>
      </c>
      <c r="F31" s="47">
        <v>0</v>
      </c>
      <c r="G31" s="47">
        <v>625526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2073218</v>
      </c>
      <c r="O31" s="48">
        <f t="shared" si="2"/>
        <v>76.11211865340137</v>
      </c>
      <c r="P31" s="9"/>
    </row>
    <row r="32" spans="1:16" ht="15">
      <c r="A32" s="12"/>
      <c r="B32" s="25">
        <v>335.19</v>
      </c>
      <c r="C32" s="20" t="s">
        <v>49</v>
      </c>
      <c r="D32" s="47">
        <v>833458</v>
      </c>
      <c r="E32" s="47">
        <v>200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833658</v>
      </c>
      <c r="O32" s="48">
        <f t="shared" si="2"/>
        <v>30.60530856492529</v>
      </c>
      <c r="P32" s="9"/>
    </row>
    <row r="33" spans="1:16" ht="15">
      <c r="A33" s="12"/>
      <c r="B33" s="25">
        <v>335.22</v>
      </c>
      <c r="C33" s="20" t="s">
        <v>35</v>
      </c>
      <c r="D33" s="47">
        <v>0</v>
      </c>
      <c r="E33" s="47">
        <v>184271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184271</v>
      </c>
      <c r="O33" s="48">
        <f t="shared" si="2"/>
        <v>6.76496934542384</v>
      </c>
      <c r="P33" s="9"/>
    </row>
    <row r="34" spans="1:16" ht="15">
      <c r="A34" s="12"/>
      <c r="B34" s="25">
        <v>335.49</v>
      </c>
      <c r="C34" s="20" t="s">
        <v>36</v>
      </c>
      <c r="D34" s="47">
        <v>0</v>
      </c>
      <c r="E34" s="47">
        <v>714911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714911</v>
      </c>
      <c r="O34" s="48">
        <f t="shared" si="2"/>
        <v>26.24586071441683</v>
      </c>
      <c r="P34" s="9"/>
    </row>
    <row r="35" spans="1:16" ht="15">
      <c r="A35" s="12"/>
      <c r="B35" s="25">
        <v>335.5</v>
      </c>
      <c r="C35" s="20" t="s">
        <v>37</v>
      </c>
      <c r="D35" s="47">
        <v>0</v>
      </c>
      <c r="E35" s="47">
        <v>317952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317952</v>
      </c>
      <c r="O35" s="48">
        <f t="shared" si="2"/>
        <v>11.672675208340982</v>
      </c>
      <c r="P35" s="9"/>
    </row>
    <row r="36" spans="1:16" ht="15">
      <c r="A36" s="12"/>
      <c r="B36" s="25">
        <v>335.8</v>
      </c>
      <c r="C36" s="20" t="s">
        <v>38</v>
      </c>
      <c r="D36" s="47">
        <v>0</v>
      </c>
      <c r="E36" s="47">
        <v>669251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669251</v>
      </c>
      <c r="O36" s="48">
        <f t="shared" si="2"/>
        <v>24.56958772348471</v>
      </c>
      <c r="P36" s="9"/>
    </row>
    <row r="37" spans="1:16" ht="15">
      <c r="A37" s="12"/>
      <c r="B37" s="25">
        <v>337.7</v>
      </c>
      <c r="C37" s="20" t="s">
        <v>40</v>
      </c>
      <c r="D37" s="47">
        <v>8091</v>
      </c>
      <c r="E37" s="47">
        <v>14000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22091</v>
      </c>
      <c r="O37" s="48">
        <f aca="true" t="shared" si="6" ref="O37:O68">(N37/O$72)</f>
        <v>0.8110062777635009</v>
      </c>
      <c r="P37" s="9"/>
    </row>
    <row r="38" spans="1:16" ht="15">
      <c r="A38" s="12"/>
      <c r="B38" s="25">
        <v>339</v>
      </c>
      <c r="C38" s="20" t="s">
        <v>41</v>
      </c>
      <c r="D38" s="47">
        <v>17309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17309</v>
      </c>
      <c r="O38" s="48">
        <f t="shared" si="6"/>
        <v>0.6354491721428833</v>
      </c>
      <c r="P38" s="9"/>
    </row>
    <row r="39" spans="1:16" ht="15.75">
      <c r="A39" s="29" t="s">
        <v>46</v>
      </c>
      <c r="B39" s="30"/>
      <c r="C39" s="31"/>
      <c r="D39" s="32">
        <f aca="true" t="shared" si="7" ref="D39:M39">SUM(D40:D54)</f>
        <v>882110</v>
      </c>
      <c r="E39" s="32">
        <f t="shared" si="7"/>
        <v>2767413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3649523</v>
      </c>
      <c r="O39" s="46">
        <f t="shared" si="6"/>
        <v>133.98153383016998</v>
      </c>
      <c r="P39" s="10"/>
    </row>
    <row r="40" spans="1:16" ht="15">
      <c r="A40" s="12"/>
      <c r="B40" s="25">
        <v>341.1</v>
      </c>
      <c r="C40" s="20" t="s">
        <v>50</v>
      </c>
      <c r="D40" s="47">
        <v>46560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46560</v>
      </c>
      <c r="O40" s="48">
        <f t="shared" si="6"/>
        <v>1.709313851462976</v>
      </c>
      <c r="P40" s="9"/>
    </row>
    <row r="41" spans="1:16" ht="15">
      <c r="A41" s="12"/>
      <c r="B41" s="25">
        <v>341.15</v>
      </c>
      <c r="C41" s="20" t="s">
        <v>51</v>
      </c>
      <c r="D41" s="47">
        <v>0</v>
      </c>
      <c r="E41" s="47">
        <v>26727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54">SUM(D41:M41)</f>
        <v>26727</v>
      </c>
      <c r="O41" s="48">
        <f t="shared" si="6"/>
        <v>0.9812034215646683</v>
      </c>
      <c r="P41" s="9"/>
    </row>
    <row r="42" spans="1:16" ht="15">
      <c r="A42" s="12"/>
      <c r="B42" s="25">
        <v>341.51</v>
      </c>
      <c r="C42" s="20" t="s">
        <v>52</v>
      </c>
      <c r="D42" s="47">
        <v>639652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639652</v>
      </c>
      <c r="O42" s="48">
        <f t="shared" si="6"/>
        <v>23.48294724475935</v>
      </c>
      <c r="P42" s="9"/>
    </row>
    <row r="43" spans="1:16" ht="15">
      <c r="A43" s="12"/>
      <c r="B43" s="25">
        <v>341.52</v>
      </c>
      <c r="C43" s="20" t="s">
        <v>53</v>
      </c>
      <c r="D43" s="47">
        <v>0</v>
      </c>
      <c r="E43" s="47">
        <v>31760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31760</v>
      </c>
      <c r="O43" s="48">
        <f t="shared" si="6"/>
        <v>1.1659752560666692</v>
      </c>
      <c r="P43" s="9"/>
    </row>
    <row r="44" spans="1:16" ht="15">
      <c r="A44" s="12"/>
      <c r="B44" s="25">
        <v>341.56</v>
      </c>
      <c r="C44" s="20" t="s">
        <v>54</v>
      </c>
      <c r="D44" s="47">
        <v>11987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11987</v>
      </c>
      <c r="O44" s="48">
        <f t="shared" si="6"/>
        <v>0.440067550203752</v>
      </c>
      <c r="P44" s="9"/>
    </row>
    <row r="45" spans="1:16" ht="15">
      <c r="A45" s="12"/>
      <c r="B45" s="25">
        <v>341.9</v>
      </c>
      <c r="C45" s="20" t="s">
        <v>55</v>
      </c>
      <c r="D45" s="47">
        <v>48433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48433</v>
      </c>
      <c r="O45" s="48">
        <f t="shared" si="6"/>
        <v>1.778075553434414</v>
      </c>
      <c r="P45" s="9"/>
    </row>
    <row r="46" spans="1:16" ht="15">
      <c r="A46" s="12"/>
      <c r="B46" s="25">
        <v>342.3</v>
      </c>
      <c r="C46" s="20" t="s">
        <v>56</v>
      </c>
      <c r="D46" s="47">
        <v>0</v>
      </c>
      <c r="E46" s="47">
        <v>16405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16405</v>
      </c>
      <c r="O46" s="48">
        <f t="shared" si="6"/>
        <v>0.6022614633430008</v>
      </c>
      <c r="P46" s="9"/>
    </row>
    <row r="47" spans="1:16" ht="15">
      <c r="A47" s="12"/>
      <c r="B47" s="25">
        <v>342.4</v>
      </c>
      <c r="C47" s="20" t="s">
        <v>57</v>
      </c>
      <c r="D47" s="47">
        <v>0</v>
      </c>
      <c r="E47" s="47">
        <v>198469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198469</v>
      </c>
      <c r="O47" s="48">
        <f t="shared" si="6"/>
        <v>7.28620727633173</v>
      </c>
      <c r="P47" s="9"/>
    </row>
    <row r="48" spans="1:16" ht="15">
      <c r="A48" s="12"/>
      <c r="B48" s="25">
        <v>342.5</v>
      </c>
      <c r="C48" s="20" t="s">
        <v>58</v>
      </c>
      <c r="D48" s="47">
        <v>300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300</v>
      </c>
      <c r="O48" s="48">
        <f t="shared" si="6"/>
        <v>0.011013620176952165</v>
      </c>
      <c r="P48" s="9"/>
    </row>
    <row r="49" spans="1:16" ht="15">
      <c r="A49" s="12"/>
      <c r="B49" s="25">
        <v>342.6</v>
      </c>
      <c r="C49" s="20" t="s">
        <v>59</v>
      </c>
      <c r="D49" s="47">
        <v>0</v>
      </c>
      <c r="E49" s="47">
        <v>1628562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1628562</v>
      </c>
      <c r="O49" s="48">
        <f t="shared" si="6"/>
        <v>59.787877675391904</v>
      </c>
      <c r="P49" s="9"/>
    </row>
    <row r="50" spans="1:16" ht="15">
      <c r="A50" s="12"/>
      <c r="B50" s="25">
        <v>342.9</v>
      </c>
      <c r="C50" s="20" t="s">
        <v>60</v>
      </c>
      <c r="D50" s="47">
        <v>0</v>
      </c>
      <c r="E50" s="47">
        <v>85000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85000</v>
      </c>
      <c r="O50" s="48">
        <f t="shared" si="6"/>
        <v>3.120525716803113</v>
      </c>
      <c r="P50" s="9"/>
    </row>
    <row r="51" spans="1:16" ht="15">
      <c r="A51" s="12"/>
      <c r="B51" s="25">
        <v>343.9</v>
      </c>
      <c r="C51" s="20" t="s">
        <v>62</v>
      </c>
      <c r="D51" s="47">
        <v>0</v>
      </c>
      <c r="E51" s="47">
        <v>2403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2403</v>
      </c>
      <c r="O51" s="48">
        <f t="shared" si="6"/>
        <v>0.08821909761738683</v>
      </c>
      <c r="P51" s="9"/>
    </row>
    <row r="52" spans="1:16" ht="15">
      <c r="A52" s="12"/>
      <c r="B52" s="25">
        <v>344.9</v>
      </c>
      <c r="C52" s="20" t="s">
        <v>63</v>
      </c>
      <c r="D52" s="47">
        <v>0</v>
      </c>
      <c r="E52" s="47">
        <v>539035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539035</v>
      </c>
      <c r="O52" s="48">
        <f t="shared" si="6"/>
        <v>19.789089173611366</v>
      </c>
      <c r="P52" s="9"/>
    </row>
    <row r="53" spans="1:16" ht="15">
      <c r="A53" s="12"/>
      <c r="B53" s="25">
        <v>347.9</v>
      </c>
      <c r="C53" s="20" t="s">
        <v>107</v>
      </c>
      <c r="D53" s="47">
        <v>135178</v>
      </c>
      <c r="E53" s="47">
        <v>3383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138561</v>
      </c>
      <c r="O53" s="48">
        <f t="shared" si="6"/>
        <v>5.086860751128896</v>
      </c>
      <c r="P53" s="9"/>
    </row>
    <row r="54" spans="1:16" ht="15">
      <c r="A54" s="12"/>
      <c r="B54" s="25">
        <v>348.82</v>
      </c>
      <c r="C54" s="20" t="s">
        <v>101</v>
      </c>
      <c r="D54" s="47">
        <v>0</v>
      </c>
      <c r="E54" s="47">
        <v>235669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235669</v>
      </c>
      <c r="O54" s="48">
        <f t="shared" si="6"/>
        <v>8.651896178273798</v>
      </c>
      <c r="P54" s="9"/>
    </row>
    <row r="55" spans="1:16" ht="15.75">
      <c r="A55" s="29" t="s">
        <v>47</v>
      </c>
      <c r="B55" s="30"/>
      <c r="C55" s="31"/>
      <c r="D55" s="32">
        <f aca="true" t="shared" si="9" ref="D55:M55">SUM(D56:D58)</f>
        <v>176829</v>
      </c>
      <c r="E55" s="32">
        <f t="shared" si="9"/>
        <v>194643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aca="true" t="shared" si="10" ref="N55:N60">SUM(D55:M55)</f>
        <v>371472</v>
      </c>
      <c r="O55" s="46">
        <f t="shared" si="6"/>
        <v>13.637505047909247</v>
      </c>
      <c r="P55" s="10"/>
    </row>
    <row r="56" spans="1:16" ht="15">
      <c r="A56" s="13"/>
      <c r="B56" s="40">
        <v>351.2</v>
      </c>
      <c r="C56" s="21" t="s">
        <v>81</v>
      </c>
      <c r="D56" s="47">
        <v>0</v>
      </c>
      <c r="E56" s="47">
        <v>12381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12381</v>
      </c>
      <c r="O56" s="48">
        <f t="shared" si="6"/>
        <v>0.4545321047028158</v>
      </c>
      <c r="P56" s="9"/>
    </row>
    <row r="57" spans="1:16" ht="15">
      <c r="A57" s="13"/>
      <c r="B57" s="40">
        <v>351.5</v>
      </c>
      <c r="C57" s="21" t="s">
        <v>82</v>
      </c>
      <c r="D57" s="47">
        <v>176829</v>
      </c>
      <c r="E57" s="47">
        <v>124632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301461</v>
      </c>
      <c r="O57" s="48">
        <f t="shared" si="6"/>
        <v>11.067256507213921</v>
      </c>
      <c r="P57" s="9"/>
    </row>
    <row r="58" spans="1:16" ht="15">
      <c r="A58" s="13"/>
      <c r="B58" s="40">
        <v>359</v>
      </c>
      <c r="C58" s="21" t="s">
        <v>83</v>
      </c>
      <c r="D58" s="47">
        <v>0</v>
      </c>
      <c r="E58" s="47">
        <v>57630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57630</v>
      </c>
      <c r="O58" s="48">
        <f t="shared" si="6"/>
        <v>2.115716435992511</v>
      </c>
      <c r="P58" s="9"/>
    </row>
    <row r="59" spans="1:16" ht="15.75">
      <c r="A59" s="29" t="s">
        <v>3</v>
      </c>
      <c r="B59" s="30"/>
      <c r="C59" s="31"/>
      <c r="D59" s="32">
        <f aca="true" t="shared" si="11" ref="D59:M59">SUM(D60:D66)</f>
        <v>749388</v>
      </c>
      <c r="E59" s="32">
        <f t="shared" si="11"/>
        <v>1095547</v>
      </c>
      <c r="F59" s="32">
        <f t="shared" si="11"/>
        <v>9778</v>
      </c>
      <c r="G59" s="32">
        <f t="shared" si="11"/>
        <v>22306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1877019</v>
      </c>
      <c r="O59" s="46">
        <f t="shared" si="6"/>
        <v>68.90924776974191</v>
      </c>
      <c r="P59" s="10"/>
    </row>
    <row r="60" spans="1:16" ht="15">
      <c r="A60" s="12"/>
      <c r="B60" s="25">
        <v>361.1</v>
      </c>
      <c r="C60" s="20" t="s">
        <v>84</v>
      </c>
      <c r="D60" s="47">
        <v>183942</v>
      </c>
      <c r="E60" s="47">
        <v>37027</v>
      </c>
      <c r="F60" s="47">
        <v>9778</v>
      </c>
      <c r="G60" s="47">
        <v>1580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232327</v>
      </c>
      <c r="O60" s="48">
        <f t="shared" si="6"/>
        <v>8.52920444950255</v>
      </c>
      <c r="P60" s="9"/>
    </row>
    <row r="61" spans="1:16" ht="15">
      <c r="A61" s="12"/>
      <c r="B61" s="25">
        <v>361.3</v>
      </c>
      <c r="C61" s="20" t="s">
        <v>102</v>
      </c>
      <c r="D61" s="47">
        <v>0</v>
      </c>
      <c r="E61" s="47">
        <v>0</v>
      </c>
      <c r="F61" s="47">
        <v>0</v>
      </c>
      <c r="G61" s="47">
        <v>20726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2" ref="N61:N66">SUM(D61:M61)</f>
        <v>20726</v>
      </c>
      <c r="O61" s="48">
        <f t="shared" si="6"/>
        <v>0.7608943059583685</v>
      </c>
      <c r="P61" s="9"/>
    </row>
    <row r="62" spans="1:16" ht="15">
      <c r="A62" s="12"/>
      <c r="B62" s="25">
        <v>362</v>
      </c>
      <c r="C62" s="20" t="s">
        <v>85</v>
      </c>
      <c r="D62" s="47">
        <v>44322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44322</v>
      </c>
      <c r="O62" s="48">
        <f t="shared" si="6"/>
        <v>1.6271522449429128</v>
      </c>
      <c r="P62" s="9"/>
    </row>
    <row r="63" spans="1:16" ht="15">
      <c r="A63" s="12"/>
      <c r="B63" s="25">
        <v>364</v>
      </c>
      <c r="C63" s="20" t="s">
        <v>86</v>
      </c>
      <c r="D63" s="47">
        <v>0</v>
      </c>
      <c r="E63" s="47">
        <v>171283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171283</v>
      </c>
      <c r="O63" s="48">
        <f t="shared" si="6"/>
        <v>6.2881530158963255</v>
      </c>
      <c r="P63" s="9"/>
    </row>
    <row r="64" spans="1:16" ht="15">
      <c r="A64" s="12"/>
      <c r="B64" s="25">
        <v>365</v>
      </c>
      <c r="C64" s="20" t="s">
        <v>87</v>
      </c>
      <c r="D64" s="47">
        <v>0</v>
      </c>
      <c r="E64" s="47">
        <v>52850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52850</v>
      </c>
      <c r="O64" s="48">
        <f t="shared" si="6"/>
        <v>1.9402327545064062</v>
      </c>
      <c r="P64" s="9"/>
    </row>
    <row r="65" spans="1:16" ht="15">
      <c r="A65" s="12"/>
      <c r="B65" s="25">
        <v>366</v>
      </c>
      <c r="C65" s="20" t="s">
        <v>88</v>
      </c>
      <c r="D65" s="47">
        <v>1270</v>
      </c>
      <c r="E65" s="47">
        <v>76391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77661</v>
      </c>
      <c r="O65" s="48">
        <f t="shared" si="6"/>
        <v>2.851095855207607</v>
      </c>
      <c r="P65" s="9"/>
    </row>
    <row r="66" spans="1:16" ht="15">
      <c r="A66" s="12"/>
      <c r="B66" s="25">
        <v>369.9</v>
      </c>
      <c r="C66" s="20" t="s">
        <v>89</v>
      </c>
      <c r="D66" s="47">
        <v>519854</v>
      </c>
      <c r="E66" s="47">
        <v>757996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1277850</v>
      </c>
      <c r="O66" s="48">
        <f t="shared" si="6"/>
        <v>46.912515143727745</v>
      </c>
      <c r="P66" s="9"/>
    </row>
    <row r="67" spans="1:16" ht="15.75">
      <c r="A67" s="29" t="s">
        <v>48</v>
      </c>
      <c r="B67" s="30"/>
      <c r="C67" s="31"/>
      <c r="D67" s="32">
        <f aca="true" t="shared" si="13" ref="D67:M67">SUM(D68:D69)</f>
        <v>5374225</v>
      </c>
      <c r="E67" s="32">
        <f t="shared" si="13"/>
        <v>5931105</v>
      </c>
      <c r="F67" s="32">
        <f t="shared" si="13"/>
        <v>0</v>
      </c>
      <c r="G67" s="32">
        <f t="shared" si="13"/>
        <v>300006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11605336</v>
      </c>
      <c r="O67" s="46">
        <f t="shared" si="6"/>
        <v>426.0558757663644</v>
      </c>
      <c r="P67" s="9"/>
    </row>
    <row r="68" spans="1:16" ht="15">
      <c r="A68" s="12"/>
      <c r="B68" s="25">
        <v>381</v>
      </c>
      <c r="C68" s="20" t="s">
        <v>90</v>
      </c>
      <c r="D68" s="47">
        <v>5334177</v>
      </c>
      <c r="E68" s="47">
        <v>5678094</v>
      </c>
      <c r="F68" s="47">
        <v>0</v>
      </c>
      <c r="G68" s="47">
        <v>300006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11312277</v>
      </c>
      <c r="O68" s="48">
        <f t="shared" si="6"/>
        <v>415.29707404823966</v>
      </c>
      <c r="P68" s="9"/>
    </row>
    <row r="69" spans="1:16" ht="15.75" thickBot="1">
      <c r="A69" s="12"/>
      <c r="B69" s="25">
        <v>384</v>
      </c>
      <c r="C69" s="20" t="s">
        <v>124</v>
      </c>
      <c r="D69" s="47">
        <v>40048</v>
      </c>
      <c r="E69" s="47">
        <v>253011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293059</v>
      </c>
      <c r="O69" s="48">
        <f>(N69/O$72)</f>
        <v>10.758801718124747</v>
      </c>
      <c r="P69" s="9"/>
    </row>
    <row r="70" spans="1:119" ht="16.5" thickBot="1">
      <c r="A70" s="14" t="s">
        <v>64</v>
      </c>
      <c r="B70" s="23"/>
      <c r="C70" s="22"/>
      <c r="D70" s="15">
        <f aca="true" t="shared" si="14" ref="D70:M70">SUM(D5,D12,D15,D39,D55,D59,D67)</f>
        <v>15978424</v>
      </c>
      <c r="E70" s="15">
        <f t="shared" si="14"/>
        <v>18006859</v>
      </c>
      <c r="F70" s="15">
        <f t="shared" si="14"/>
        <v>9778</v>
      </c>
      <c r="G70" s="15">
        <f t="shared" si="14"/>
        <v>947838</v>
      </c>
      <c r="H70" s="15">
        <f t="shared" si="14"/>
        <v>0</v>
      </c>
      <c r="I70" s="15">
        <f t="shared" si="14"/>
        <v>0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>SUM(D70:M70)</f>
        <v>34942899</v>
      </c>
      <c r="O70" s="38">
        <f>(N70/O$72)</f>
        <v>1282.8260582253386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125</v>
      </c>
      <c r="M72" s="49"/>
      <c r="N72" s="49"/>
      <c r="O72" s="44">
        <v>27239</v>
      </c>
    </row>
    <row r="73" spans="1:15" ht="1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.75" customHeight="1" thickBot="1">
      <c r="A74" s="53" t="s">
        <v>109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5802809</v>
      </c>
      <c r="E5" s="27">
        <f t="shared" si="0"/>
        <v>4157210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9960019</v>
      </c>
      <c r="O5" s="33">
        <f aca="true" t="shared" si="2" ref="O5:O36">(N5/O$74)</f>
        <v>347.4990928755844</v>
      </c>
      <c r="P5" s="6"/>
    </row>
    <row r="6" spans="1:16" ht="15">
      <c r="A6" s="12"/>
      <c r="B6" s="25">
        <v>311</v>
      </c>
      <c r="C6" s="20" t="s">
        <v>2</v>
      </c>
      <c r="D6" s="47">
        <v>5761689</v>
      </c>
      <c r="E6" s="47">
        <v>1788550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7550239</v>
      </c>
      <c r="O6" s="48">
        <f t="shared" si="2"/>
        <v>263.42331309748096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82088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82088</v>
      </c>
      <c r="O7" s="48">
        <f t="shared" si="2"/>
        <v>2.8640011164608192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27464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27464</v>
      </c>
      <c r="O8" s="48">
        <f t="shared" si="2"/>
        <v>0.9582024980810829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648066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648066</v>
      </c>
      <c r="O9" s="48">
        <f t="shared" si="2"/>
        <v>22.61063428930291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1611042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1611042</v>
      </c>
      <c r="O10" s="48">
        <f t="shared" si="2"/>
        <v>56.20828972158258</v>
      </c>
      <c r="P10" s="9"/>
    </row>
    <row r="11" spans="1:16" ht="15">
      <c r="A11" s="12"/>
      <c r="B11" s="25">
        <v>315</v>
      </c>
      <c r="C11" s="20" t="s">
        <v>14</v>
      </c>
      <c r="D11" s="47">
        <v>41120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41120</v>
      </c>
      <c r="O11" s="48">
        <f t="shared" si="2"/>
        <v>1.434652152676017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136224</v>
      </c>
      <c r="E12" s="32">
        <f t="shared" si="3"/>
        <v>663618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799842</v>
      </c>
      <c r="O12" s="46">
        <f t="shared" si="2"/>
        <v>27.906007954783338</v>
      </c>
      <c r="P12" s="10"/>
    </row>
    <row r="13" spans="1:16" ht="15">
      <c r="A13" s="12"/>
      <c r="B13" s="25">
        <v>322</v>
      </c>
      <c r="C13" s="20" t="s">
        <v>0</v>
      </c>
      <c r="D13" s="47">
        <v>127126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127126</v>
      </c>
      <c r="O13" s="48">
        <f t="shared" si="2"/>
        <v>4.435349940688019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663518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663518</v>
      </c>
      <c r="O14" s="48">
        <f t="shared" si="2"/>
        <v>23.149745307375618</v>
      </c>
      <c r="P14" s="9"/>
    </row>
    <row r="15" spans="1:16" ht="15">
      <c r="A15" s="12"/>
      <c r="B15" s="25">
        <v>329</v>
      </c>
      <c r="C15" s="20" t="s">
        <v>17</v>
      </c>
      <c r="D15" s="47">
        <v>9098</v>
      </c>
      <c r="E15" s="47">
        <v>100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9198</v>
      </c>
      <c r="O15" s="48">
        <f t="shared" si="2"/>
        <v>0.32091270671969857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SUM(D17:D41)</f>
        <v>3835156</v>
      </c>
      <c r="E16" s="32">
        <f t="shared" si="4"/>
        <v>5195707</v>
      </c>
      <c r="F16" s="32">
        <f t="shared" si="4"/>
        <v>0</v>
      </c>
      <c r="G16" s="32">
        <f t="shared" si="4"/>
        <v>725494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9756357</v>
      </c>
      <c r="O16" s="46">
        <f t="shared" si="2"/>
        <v>340.3934477705673</v>
      </c>
      <c r="P16" s="10"/>
    </row>
    <row r="17" spans="1:16" ht="15">
      <c r="A17" s="12"/>
      <c r="B17" s="25">
        <v>331.1</v>
      </c>
      <c r="C17" s="20" t="s">
        <v>18</v>
      </c>
      <c r="D17" s="47">
        <v>4047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4047</v>
      </c>
      <c r="O17" s="48">
        <f t="shared" si="2"/>
        <v>0.14119740422859536</v>
      </c>
      <c r="P17" s="9"/>
    </row>
    <row r="18" spans="1:16" ht="15">
      <c r="A18" s="12"/>
      <c r="B18" s="25">
        <v>331.2</v>
      </c>
      <c r="C18" s="20" t="s">
        <v>19</v>
      </c>
      <c r="D18" s="47">
        <v>503955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503955</v>
      </c>
      <c r="O18" s="48">
        <f t="shared" si="2"/>
        <v>17.58268787942223</v>
      </c>
      <c r="P18" s="9"/>
    </row>
    <row r="19" spans="1:16" ht="15">
      <c r="A19" s="12"/>
      <c r="B19" s="25">
        <v>331.5</v>
      </c>
      <c r="C19" s="20" t="s">
        <v>21</v>
      </c>
      <c r="D19" s="47">
        <v>0</v>
      </c>
      <c r="E19" s="47">
        <v>51434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51434</v>
      </c>
      <c r="O19" s="48">
        <f t="shared" si="2"/>
        <v>1.7945014304654245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72495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72495</v>
      </c>
      <c r="O20" s="48">
        <f t="shared" si="2"/>
        <v>2.5293070965040823</v>
      </c>
      <c r="P20" s="9"/>
    </row>
    <row r="21" spans="1:16" ht="15">
      <c r="A21" s="12"/>
      <c r="B21" s="25">
        <v>334.34</v>
      </c>
      <c r="C21" s="20" t="s">
        <v>25</v>
      </c>
      <c r="D21" s="47">
        <v>266391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266391</v>
      </c>
      <c r="O21" s="48">
        <f t="shared" si="2"/>
        <v>9.294222315260624</v>
      </c>
      <c r="P21" s="9"/>
    </row>
    <row r="22" spans="1:16" ht="15">
      <c r="A22" s="12"/>
      <c r="B22" s="25">
        <v>334.49</v>
      </c>
      <c r="C22" s="20" t="s">
        <v>26</v>
      </c>
      <c r="D22" s="47">
        <v>0</v>
      </c>
      <c r="E22" s="47">
        <v>2012724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8">SUM(D22:M22)</f>
        <v>2012724</v>
      </c>
      <c r="O22" s="48">
        <f t="shared" si="2"/>
        <v>70.22273393343103</v>
      </c>
      <c r="P22" s="9"/>
    </row>
    <row r="23" spans="1:16" ht="15">
      <c r="A23" s="12"/>
      <c r="B23" s="25">
        <v>334.5</v>
      </c>
      <c r="C23" s="20" t="s">
        <v>105</v>
      </c>
      <c r="D23" s="47">
        <v>130743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130743</v>
      </c>
      <c r="O23" s="48">
        <f t="shared" si="2"/>
        <v>4.561544902658572</v>
      </c>
      <c r="P23" s="9"/>
    </row>
    <row r="24" spans="1:16" ht="15">
      <c r="A24" s="12"/>
      <c r="B24" s="25">
        <v>334.62</v>
      </c>
      <c r="C24" s="20" t="s">
        <v>100</v>
      </c>
      <c r="D24" s="47">
        <v>531170</v>
      </c>
      <c r="E24" s="47">
        <v>213941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745111</v>
      </c>
      <c r="O24" s="48">
        <f t="shared" si="2"/>
        <v>25.996476170539392</v>
      </c>
      <c r="P24" s="9"/>
    </row>
    <row r="25" spans="1:16" ht="15">
      <c r="A25" s="12"/>
      <c r="B25" s="25">
        <v>334.69</v>
      </c>
      <c r="C25" s="20" t="s">
        <v>27</v>
      </c>
      <c r="D25" s="47">
        <v>0</v>
      </c>
      <c r="E25" s="47">
        <v>111755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111755</v>
      </c>
      <c r="O25" s="48">
        <f t="shared" si="2"/>
        <v>3.8990649640639172</v>
      </c>
      <c r="P25" s="9"/>
    </row>
    <row r="26" spans="1:16" ht="15">
      <c r="A26" s="12"/>
      <c r="B26" s="25">
        <v>334.7</v>
      </c>
      <c r="C26" s="20" t="s">
        <v>28</v>
      </c>
      <c r="D26" s="47">
        <v>5172</v>
      </c>
      <c r="E26" s="47">
        <v>201036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206208</v>
      </c>
      <c r="O26" s="48">
        <f t="shared" si="2"/>
        <v>7.194473518944944</v>
      </c>
      <c r="P26" s="9"/>
    </row>
    <row r="27" spans="1:16" ht="15">
      <c r="A27" s="12"/>
      <c r="B27" s="25">
        <v>335.12</v>
      </c>
      <c r="C27" s="20" t="s">
        <v>29</v>
      </c>
      <c r="D27" s="47">
        <v>429232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429232</v>
      </c>
      <c r="O27" s="48">
        <f t="shared" si="2"/>
        <v>14.975647198381132</v>
      </c>
      <c r="P27" s="9"/>
    </row>
    <row r="28" spans="1:16" ht="15">
      <c r="A28" s="12"/>
      <c r="B28" s="25">
        <v>335.13</v>
      </c>
      <c r="C28" s="20" t="s">
        <v>30</v>
      </c>
      <c r="D28" s="47">
        <v>21266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21266</v>
      </c>
      <c r="O28" s="48">
        <f t="shared" si="2"/>
        <v>0.7419579931616774</v>
      </c>
      <c r="P28" s="9"/>
    </row>
    <row r="29" spans="1:16" ht="15">
      <c r="A29" s="12"/>
      <c r="B29" s="25">
        <v>335.14</v>
      </c>
      <c r="C29" s="20" t="s">
        <v>31</v>
      </c>
      <c r="D29" s="47">
        <v>10333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10333</v>
      </c>
      <c r="O29" s="48">
        <f t="shared" si="2"/>
        <v>0.36051217640080946</v>
      </c>
      <c r="P29" s="9"/>
    </row>
    <row r="30" spans="1:16" ht="15">
      <c r="A30" s="12"/>
      <c r="B30" s="25">
        <v>335.15</v>
      </c>
      <c r="C30" s="20" t="s">
        <v>32</v>
      </c>
      <c r="D30" s="47">
        <v>6210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6210</v>
      </c>
      <c r="O30" s="48">
        <f t="shared" si="2"/>
        <v>0.21666317772660665</v>
      </c>
      <c r="P30" s="9"/>
    </row>
    <row r="31" spans="1:16" ht="15">
      <c r="A31" s="12"/>
      <c r="B31" s="25">
        <v>335.16</v>
      </c>
      <c r="C31" s="20" t="s">
        <v>33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7.78905868397181</v>
      </c>
      <c r="P31" s="9"/>
    </row>
    <row r="32" spans="1:16" ht="15">
      <c r="A32" s="12"/>
      <c r="B32" s="25">
        <v>335.18</v>
      </c>
      <c r="C32" s="20" t="s">
        <v>34</v>
      </c>
      <c r="D32" s="47">
        <v>833477</v>
      </c>
      <c r="E32" s="47">
        <v>564922</v>
      </c>
      <c r="F32" s="47">
        <v>0</v>
      </c>
      <c r="G32" s="47">
        <v>725494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2123893</v>
      </c>
      <c r="O32" s="48">
        <f t="shared" si="2"/>
        <v>74.10135370874329</v>
      </c>
      <c r="P32" s="9"/>
    </row>
    <row r="33" spans="1:16" ht="15">
      <c r="A33" s="12"/>
      <c r="B33" s="25">
        <v>335.19</v>
      </c>
      <c r="C33" s="20" t="s">
        <v>49</v>
      </c>
      <c r="D33" s="47">
        <v>850022</v>
      </c>
      <c r="E33" s="47">
        <v>355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850377</v>
      </c>
      <c r="O33" s="48">
        <f t="shared" si="2"/>
        <v>29.669143814109272</v>
      </c>
      <c r="P33" s="9"/>
    </row>
    <row r="34" spans="1:16" ht="15">
      <c r="A34" s="12"/>
      <c r="B34" s="25">
        <v>335.22</v>
      </c>
      <c r="C34" s="20" t="s">
        <v>35</v>
      </c>
      <c r="D34" s="47">
        <v>0</v>
      </c>
      <c r="E34" s="47">
        <v>401038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401038</v>
      </c>
      <c r="O34" s="48">
        <f t="shared" si="2"/>
        <v>13.991975437861978</v>
      </c>
      <c r="P34" s="9"/>
    </row>
    <row r="35" spans="1:16" ht="15">
      <c r="A35" s="12"/>
      <c r="B35" s="25">
        <v>335.49</v>
      </c>
      <c r="C35" s="20" t="s">
        <v>36</v>
      </c>
      <c r="D35" s="47">
        <v>0</v>
      </c>
      <c r="E35" s="47">
        <v>652259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652259</v>
      </c>
      <c r="O35" s="48">
        <f t="shared" si="2"/>
        <v>22.75692554601912</v>
      </c>
      <c r="P35" s="9"/>
    </row>
    <row r="36" spans="1:16" ht="15">
      <c r="A36" s="12"/>
      <c r="B36" s="25">
        <v>335.5</v>
      </c>
      <c r="C36" s="20" t="s">
        <v>37</v>
      </c>
      <c r="D36" s="47">
        <v>0</v>
      </c>
      <c r="E36" s="47">
        <v>333544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333544</v>
      </c>
      <c r="O36" s="48">
        <f t="shared" si="2"/>
        <v>11.637150233758984</v>
      </c>
      <c r="P36" s="9"/>
    </row>
    <row r="37" spans="1:16" ht="15">
      <c r="A37" s="12"/>
      <c r="B37" s="25">
        <v>335.8</v>
      </c>
      <c r="C37" s="20" t="s">
        <v>38</v>
      </c>
      <c r="D37" s="47">
        <v>0</v>
      </c>
      <c r="E37" s="47">
        <v>597024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597024</v>
      </c>
      <c r="O37" s="48">
        <f aca="true" t="shared" si="6" ref="O37:O68">(N37/O$74)</f>
        <v>20.829809503872724</v>
      </c>
      <c r="P37" s="9"/>
    </row>
    <row r="38" spans="1:16" ht="15">
      <c r="A38" s="12"/>
      <c r="B38" s="25">
        <v>335.9</v>
      </c>
      <c r="C38" s="20" t="s">
        <v>106</v>
      </c>
      <c r="D38" s="47">
        <v>0</v>
      </c>
      <c r="E38" s="47">
        <v>-30820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-30820</v>
      </c>
      <c r="O38" s="48">
        <f t="shared" si="6"/>
        <v>-1.0752913264950108</v>
      </c>
      <c r="P38" s="9"/>
    </row>
    <row r="39" spans="1:16" ht="15">
      <c r="A39" s="12"/>
      <c r="B39" s="25">
        <v>337.2</v>
      </c>
      <c r="C39" s="20" t="s">
        <v>39</v>
      </c>
      <c r="D39" s="47">
        <v>2975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2975</v>
      </c>
      <c r="O39" s="48">
        <f t="shared" si="6"/>
        <v>0.10379596678529063</v>
      </c>
      <c r="P39" s="9"/>
    </row>
    <row r="40" spans="1:16" ht="15">
      <c r="A40" s="12"/>
      <c r="B40" s="25">
        <v>337.7</v>
      </c>
      <c r="C40" s="20" t="s">
        <v>40</v>
      </c>
      <c r="D40" s="47">
        <v>0</v>
      </c>
      <c r="E40" s="47">
        <v>14000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14000</v>
      </c>
      <c r="O40" s="48">
        <f t="shared" si="6"/>
        <v>0.48845160840136764</v>
      </c>
      <c r="P40" s="9"/>
    </row>
    <row r="41" spans="1:16" ht="15">
      <c r="A41" s="12"/>
      <c r="B41" s="25">
        <v>339</v>
      </c>
      <c r="C41" s="20" t="s">
        <v>41</v>
      </c>
      <c r="D41" s="47">
        <v>16913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16913</v>
      </c>
      <c r="O41" s="48">
        <f t="shared" si="6"/>
        <v>0.5900844323494522</v>
      </c>
      <c r="P41" s="9"/>
    </row>
    <row r="42" spans="1:16" ht="15.75">
      <c r="A42" s="29" t="s">
        <v>46</v>
      </c>
      <c r="B42" s="30"/>
      <c r="C42" s="31"/>
      <c r="D42" s="32">
        <f aca="true" t="shared" si="7" ref="D42:M42">SUM(D43:D57)</f>
        <v>748947</v>
      </c>
      <c r="E42" s="32">
        <f t="shared" si="7"/>
        <v>2923608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3672555</v>
      </c>
      <c r="O42" s="46">
        <f t="shared" si="6"/>
        <v>128.13324262089176</v>
      </c>
      <c r="P42" s="10"/>
    </row>
    <row r="43" spans="1:16" ht="15">
      <c r="A43" s="12"/>
      <c r="B43" s="25">
        <v>341.1</v>
      </c>
      <c r="C43" s="20" t="s">
        <v>50</v>
      </c>
      <c r="D43" s="47">
        <v>44639</v>
      </c>
      <c r="E43" s="47">
        <v>20098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64737</v>
      </c>
      <c r="O43" s="48">
        <f t="shared" si="6"/>
        <v>2.258635126648524</v>
      </c>
      <c r="P43" s="9"/>
    </row>
    <row r="44" spans="1:16" ht="15">
      <c r="A44" s="12"/>
      <c r="B44" s="25">
        <v>341.15</v>
      </c>
      <c r="C44" s="20" t="s">
        <v>51</v>
      </c>
      <c r="D44" s="47">
        <v>0</v>
      </c>
      <c r="E44" s="47">
        <v>25860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8" ref="N44:N57">SUM(D44:M44)</f>
        <v>25860</v>
      </c>
      <c r="O44" s="48">
        <f t="shared" si="6"/>
        <v>0.9022398995185262</v>
      </c>
      <c r="P44" s="9"/>
    </row>
    <row r="45" spans="1:16" ht="15">
      <c r="A45" s="12"/>
      <c r="B45" s="25">
        <v>341.51</v>
      </c>
      <c r="C45" s="20" t="s">
        <v>52</v>
      </c>
      <c r="D45" s="47">
        <v>636614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636614</v>
      </c>
      <c r="O45" s="48">
        <f t="shared" si="6"/>
        <v>22.211080873630593</v>
      </c>
      <c r="P45" s="9"/>
    </row>
    <row r="46" spans="1:16" ht="15">
      <c r="A46" s="12"/>
      <c r="B46" s="25">
        <v>341.52</v>
      </c>
      <c r="C46" s="20" t="s">
        <v>53</v>
      </c>
      <c r="D46" s="47">
        <v>0</v>
      </c>
      <c r="E46" s="47">
        <v>44300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44300</v>
      </c>
      <c r="O46" s="48">
        <f t="shared" si="6"/>
        <v>1.5456004465843276</v>
      </c>
      <c r="P46" s="9"/>
    </row>
    <row r="47" spans="1:16" ht="15">
      <c r="A47" s="12"/>
      <c r="B47" s="25">
        <v>341.56</v>
      </c>
      <c r="C47" s="20" t="s">
        <v>54</v>
      </c>
      <c r="D47" s="47">
        <v>12111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12111</v>
      </c>
      <c r="O47" s="48">
        <f t="shared" si="6"/>
        <v>0.4225455306677831</v>
      </c>
      <c r="P47" s="9"/>
    </row>
    <row r="48" spans="1:16" ht="15">
      <c r="A48" s="12"/>
      <c r="B48" s="25">
        <v>341.9</v>
      </c>
      <c r="C48" s="20" t="s">
        <v>55</v>
      </c>
      <c r="D48" s="47">
        <v>55580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55580</v>
      </c>
      <c r="O48" s="48">
        <f t="shared" si="6"/>
        <v>1.9391528853534297</v>
      </c>
      <c r="P48" s="9"/>
    </row>
    <row r="49" spans="1:16" ht="15">
      <c r="A49" s="12"/>
      <c r="B49" s="25">
        <v>342.3</v>
      </c>
      <c r="C49" s="20" t="s">
        <v>56</v>
      </c>
      <c r="D49" s="47">
        <v>0</v>
      </c>
      <c r="E49" s="47">
        <v>72792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72792</v>
      </c>
      <c r="O49" s="48">
        <f t="shared" si="6"/>
        <v>2.539669248482311</v>
      </c>
      <c r="P49" s="9"/>
    </row>
    <row r="50" spans="1:16" ht="15">
      <c r="A50" s="12"/>
      <c r="B50" s="25">
        <v>342.4</v>
      </c>
      <c r="C50" s="20" t="s">
        <v>57</v>
      </c>
      <c r="D50" s="47">
        <v>0</v>
      </c>
      <c r="E50" s="47">
        <v>206541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206541</v>
      </c>
      <c r="O50" s="48">
        <f t="shared" si="6"/>
        <v>7.206091689344777</v>
      </c>
      <c r="P50" s="9"/>
    </row>
    <row r="51" spans="1:16" ht="15">
      <c r="A51" s="12"/>
      <c r="B51" s="25">
        <v>342.5</v>
      </c>
      <c r="C51" s="20" t="s">
        <v>58</v>
      </c>
      <c r="D51" s="47">
        <v>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</v>
      </c>
      <c r="O51" s="48">
        <f t="shared" si="6"/>
        <v>0.00010466820180029308</v>
      </c>
      <c r="P51" s="9"/>
    </row>
    <row r="52" spans="1:16" ht="15">
      <c r="A52" s="12"/>
      <c r="B52" s="25">
        <v>342.6</v>
      </c>
      <c r="C52" s="20" t="s">
        <v>59</v>
      </c>
      <c r="D52" s="47">
        <v>0</v>
      </c>
      <c r="E52" s="47">
        <v>1733862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1733862</v>
      </c>
      <c r="O52" s="48">
        <f t="shared" si="6"/>
        <v>60.49340590328658</v>
      </c>
      <c r="P52" s="9"/>
    </row>
    <row r="53" spans="1:16" ht="15">
      <c r="A53" s="12"/>
      <c r="B53" s="25">
        <v>342.9</v>
      </c>
      <c r="C53" s="20" t="s">
        <v>60</v>
      </c>
      <c r="D53" s="47">
        <v>0</v>
      </c>
      <c r="E53" s="47">
        <v>85000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85000</v>
      </c>
      <c r="O53" s="48">
        <f t="shared" si="6"/>
        <v>2.965599051008304</v>
      </c>
      <c r="P53" s="9"/>
    </row>
    <row r="54" spans="1:16" ht="15">
      <c r="A54" s="12"/>
      <c r="B54" s="25">
        <v>343.9</v>
      </c>
      <c r="C54" s="20" t="s">
        <v>62</v>
      </c>
      <c r="D54" s="47">
        <v>0</v>
      </c>
      <c r="E54" s="47">
        <v>1976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1976</v>
      </c>
      <c r="O54" s="48">
        <f t="shared" si="6"/>
        <v>0.06894145558579304</v>
      </c>
      <c r="P54" s="9"/>
    </row>
    <row r="55" spans="1:16" ht="15">
      <c r="A55" s="12"/>
      <c r="B55" s="25">
        <v>344.9</v>
      </c>
      <c r="C55" s="20" t="s">
        <v>63</v>
      </c>
      <c r="D55" s="47">
        <v>0</v>
      </c>
      <c r="E55" s="47">
        <v>469568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469568</v>
      </c>
      <c r="O55" s="48">
        <f t="shared" si="6"/>
        <v>16.382946060986672</v>
      </c>
      <c r="P55" s="9"/>
    </row>
    <row r="56" spans="1:16" ht="15">
      <c r="A56" s="12"/>
      <c r="B56" s="25">
        <v>347.9</v>
      </c>
      <c r="C56" s="20" t="s">
        <v>107</v>
      </c>
      <c r="D56" s="47">
        <v>0</v>
      </c>
      <c r="E56" s="47">
        <v>4832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4832</v>
      </c>
      <c r="O56" s="48">
        <f t="shared" si="6"/>
        <v>0.16858558369967203</v>
      </c>
      <c r="P56" s="9"/>
    </row>
    <row r="57" spans="1:16" ht="15">
      <c r="A57" s="12"/>
      <c r="B57" s="25">
        <v>348.82</v>
      </c>
      <c r="C57" s="20" t="s">
        <v>101</v>
      </c>
      <c r="D57" s="47">
        <v>0</v>
      </c>
      <c r="E57" s="47">
        <v>258779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258779</v>
      </c>
      <c r="O57" s="48">
        <f t="shared" si="6"/>
        <v>9.02864419789268</v>
      </c>
      <c r="P57" s="9"/>
    </row>
    <row r="58" spans="1:16" ht="15.75">
      <c r="A58" s="29" t="s">
        <v>47</v>
      </c>
      <c r="B58" s="30"/>
      <c r="C58" s="31"/>
      <c r="D58" s="32">
        <f aca="true" t="shared" si="9" ref="D58:M58">SUM(D59:D61)</f>
        <v>218051</v>
      </c>
      <c r="E58" s="32">
        <f t="shared" si="9"/>
        <v>218576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aca="true" t="shared" si="10" ref="N58:N63">SUM(D58:M58)</f>
        <v>436627</v>
      </c>
      <c r="O58" s="46">
        <f t="shared" si="6"/>
        <v>15.233654315818855</v>
      </c>
      <c r="P58" s="10"/>
    </row>
    <row r="59" spans="1:16" ht="15">
      <c r="A59" s="13"/>
      <c r="B59" s="40">
        <v>351.2</v>
      </c>
      <c r="C59" s="21" t="s">
        <v>81</v>
      </c>
      <c r="D59" s="47">
        <v>0</v>
      </c>
      <c r="E59" s="47">
        <v>10956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10956</v>
      </c>
      <c r="O59" s="48">
        <f t="shared" si="6"/>
        <v>0.3822482729746703</v>
      </c>
      <c r="P59" s="9"/>
    </row>
    <row r="60" spans="1:16" ht="15">
      <c r="A60" s="13"/>
      <c r="B60" s="40">
        <v>351.5</v>
      </c>
      <c r="C60" s="21" t="s">
        <v>82</v>
      </c>
      <c r="D60" s="47">
        <v>218051</v>
      </c>
      <c r="E60" s="47">
        <v>149304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367355</v>
      </c>
      <c r="O60" s="48">
        <f t="shared" si="6"/>
        <v>12.816795757448887</v>
      </c>
      <c r="P60" s="9"/>
    </row>
    <row r="61" spans="1:16" ht="15">
      <c r="A61" s="13"/>
      <c r="B61" s="40">
        <v>359</v>
      </c>
      <c r="C61" s="21" t="s">
        <v>83</v>
      </c>
      <c r="D61" s="47">
        <v>0</v>
      </c>
      <c r="E61" s="47">
        <v>58316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58316</v>
      </c>
      <c r="O61" s="48">
        <f t="shared" si="6"/>
        <v>2.034610285395297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SUM(D63:D69)</f>
        <v>213704</v>
      </c>
      <c r="E62" s="32">
        <f t="shared" si="11"/>
        <v>186381</v>
      </c>
      <c r="F62" s="32">
        <f t="shared" si="11"/>
        <v>11127</v>
      </c>
      <c r="G62" s="32">
        <f t="shared" si="11"/>
        <v>10128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421340</v>
      </c>
      <c r="O62" s="46">
        <f t="shared" si="6"/>
        <v>14.700300048845161</v>
      </c>
      <c r="P62" s="10"/>
    </row>
    <row r="63" spans="1:16" ht="15">
      <c r="A63" s="12"/>
      <c r="B63" s="25">
        <v>361.1</v>
      </c>
      <c r="C63" s="20" t="s">
        <v>84</v>
      </c>
      <c r="D63" s="47">
        <v>31129</v>
      </c>
      <c r="E63" s="47">
        <v>10513</v>
      </c>
      <c r="F63" s="47">
        <v>11127</v>
      </c>
      <c r="G63" s="47">
        <v>2145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54914</v>
      </c>
      <c r="O63" s="48">
        <f t="shared" si="6"/>
        <v>1.9159165445537645</v>
      </c>
      <c r="P63" s="9"/>
    </row>
    <row r="64" spans="1:16" ht="15">
      <c r="A64" s="12"/>
      <c r="B64" s="25">
        <v>361.3</v>
      </c>
      <c r="C64" s="20" t="s">
        <v>102</v>
      </c>
      <c r="D64" s="47">
        <v>58279</v>
      </c>
      <c r="E64" s="47">
        <v>11975</v>
      </c>
      <c r="F64" s="47">
        <v>0</v>
      </c>
      <c r="G64" s="47">
        <v>7983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2" ref="N64:N69">SUM(D64:M64)</f>
        <v>78237</v>
      </c>
      <c r="O64" s="48">
        <f t="shared" si="6"/>
        <v>2.729642034749843</v>
      </c>
      <c r="P64" s="9"/>
    </row>
    <row r="65" spans="1:16" ht="15">
      <c r="A65" s="12"/>
      <c r="B65" s="25">
        <v>362</v>
      </c>
      <c r="C65" s="20" t="s">
        <v>85</v>
      </c>
      <c r="D65" s="47">
        <v>28490</v>
      </c>
      <c r="E65" s="47">
        <v>13208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41698</v>
      </c>
      <c r="O65" s="48">
        <f t="shared" si="6"/>
        <v>1.4548182262228735</v>
      </c>
      <c r="P65" s="9"/>
    </row>
    <row r="66" spans="1:16" ht="15">
      <c r="A66" s="12"/>
      <c r="B66" s="25">
        <v>364</v>
      </c>
      <c r="C66" s="20" t="s">
        <v>86</v>
      </c>
      <c r="D66" s="47">
        <v>35881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35881</v>
      </c>
      <c r="O66" s="48">
        <f t="shared" si="6"/>
        <v>1.2518665829321052</v>
      </c>
      <c r="P66" s="9"/>
    </row>
    <row r="67" spans="1:16" ht="15">
      <c r="A67" s="12"/>
      <c r="B67" s="25">
        <v>365</v>
      </c>
      <c r="C67" s="20" t="s">
        <v>87</v>
      </c>
      <c r="D67" s="47">
        <v>0</v>
      </c>
      <c r="E67" s="47">
        <v>56485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56485</v>
      </c>
      <c r="O67" s="48">
        <f t="shared" si="6"/>
        <v>1.9707277928965181</v>
      </c>
      <c r="P67" s="9"/>
    </row>
    <row r="68" spans="1:16" ht="15">
      <c r="A68" s="12"/>
      <c r="B68" s="25">
        <v>366</v>
      </c>
      <c r="C68" s="20" t="s">
        <v>88</v>
      </c>
      <c r="D68" s="47">
        <v>9130</v>
      </c>
      <c r="E68" s="47">
        <v>23696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32826</v>
      </c>
      <c r="O68" s="48">
        <f t="shared" si="6"/>
        <v>1.1452794640988069</v>
      </c>
      <c r="P68" s="9"/>
    </row>
    <row r="69" spans="1:16" ht="15">
      <c r="A69" s="12"/>
      <c r="B69" s="25">
        <v>369.9</v>
      </c>
      <c r="C69" s="20" t="s">
        <v>89</v>
      </c>
      <c r="D69" s="47">
        <v>50795</v>
      </c>
      <c r="E69" s="47">
        <v>70504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121299</v>
      </c>
      <c r="O69" s="48">
        <f>(N69/O$74)</f>
        <v>4.23204940339125</v>
      </c>
      <c r="P69" s="9"/>
    </row>
    <row r="70" spans="1:16" ht="15.75">
      <c r="A70" s="29" t="s">
        <v>48</v>
      </c>
      <c r="B70" s="30"/>
      <c r="C70" s="31"/>
      <c r="D70" s="32">
        <f aca="true" t="shared" si="13" ref="D70:M70">SUM(D71:D71)</f>
        <v>4610145</v>
      </c>
      <c r="E70" s="32">
        <f t="shared" si="13"/>
        <v>5127229</v>
      </c>
      <c r="F70" s="32">
        <f t="shared" si="13"/>
        <v>0</v>
      </c>
      <c r="G70" s="32">
        <f t="shared" si="13"/>
        <v>392829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10130203</v>
      </c>
      <c r="O70" s="46">
        <f>(N70/O$74)</f>
        <v>353.4367106273114</v>
      </c>
      <c r="P70" s="9"/>
    </row>
    <row r="71" spans="1:16" ht="15.75" thickBot="1">
      <c r="A71" s="12"/>
      <c r="B71" s="25">
        <v>381</v>
      </c>
      <c r="C71" s="20" t="s">
        <v>90</v>
      </c>
      <c r="D71" s="47">
        <v>4610145</v>
      </c>
      <c r="E71" s="47">
        <v>5127229</v>
      </c>
      <c r="F71" s="47">
        <v>0</v>
      </c>
      <c r="G71" s="47">
        <v>392829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10130203</v>
      </c>
      <c r="O71" s="48">
        <f>(N71/O$74)</f>
        <v>353.4367106273114</v>
      </c>
      <c r="P71" s="9"/>
    </row>
    <row r="72" spans="1:119" ht="16.5" thickBot="1">
      <c r="A72" s="14" t="s">
        <v>64</v>
      </c>
      <c r="B72" s="23"/>
      <c r="C72" s="22"/>
      <c r="D72" s="15">
        <f aca="true" t="shared" si="14" ref="D72:M72">SUM(D5,D12,D16,D42,D58,D62,D70)</f>
        <v>15565036</v>
      </c>
      <c r="E72" s="15">
        <f t="shared" si="14"/>
        <v>18472329</v>
      </c>
      <c r="F72" s="15">
        <f t="shared" si="14"/>
        <v>11127</v>
      </c>
      <c r="G72" s="15">
        <f t="shared" si="14"/>
        <v>1128451</v>
      </c>
      <c r="H72" s="15">
        <f t="shared" si="14"/>
        <v>0</v>
      </c>
      <c r="I72" s="15">
        <f t="shared" si="14"/>
        <v>0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>SUM(D72:M72)</f>
        <v>35176943</v>
      </c>
      <c r="O72" s="38">
        <f>(N72/O$74)</f>
        <v>1227.3024562138023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108</v>
      </c>
      <c r="M74" s="49"/>
      <c r="N74" s="49"/>
      <c r="O74" s="44">
        <v>28662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109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5801515</v>
      </c>
      <c r="E5" s="27">
        <f t="shared" si="0"/>
        <v>4201468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10002983</v>
      </c>
      <c r="O5" s="33">
        <f aca="true" t="shared" si="2" ref="O5:O36">(N5/O$65)</f>
        <v>350.735729312763</v>
      </c>
      <c r="P5" s="6"/>
    </row>
    <row r="6" spans="1:16" ht="15">
      <c r="A6" s="12"/>
      <c r="B6" s="25">
        <v>311</v>
      </c>
      <c r="C6" s="20" t="s">
        <v>2</v>
      </c>
      <c r="D6" s="47">
        <v>5757825</v>
      </c>
      <c r="E6" s="47">
        <v>1804525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7562350</v>
      </c>
      <c r="O6" s="48">
        <f t="shared" si="2"/>
        <v>265.1595371669004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92521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92521</v>
      </c>
      <c r="O7" s="48">
        <f t="shared" si="2"/>
        <v>3.2440743338008415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29144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29144</v>
      </c>
      <c r="O8" s="48">
        <f t="shared" si="2"/>
        <v>1.0218793828892005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713853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713853</v>
      </c>
      <c r="O9" s="48">
        <f t="shared" si="2"/>
        <v>25.029908835904628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1561425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1561425</v>
      </c>
      <c r="O10" s="48">
        <f t="shared" si="2"/>
        <v>54.748422159887795</v>
      </c>
      <c r="P10" s="9"/>
    </row>
    <row r="11" spans="1:16" ht="15">
      <c r="A11" s="12"/>
      <c r="B11" s="25">
        <v>315</v>
      </c>
      <c r="C11" s="20" t="s">
        <v>14</v>
      </c>
      <c r="D11" s="47">
        <v>43690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43690</v>
      </c>
      <c r="O11" s="48">
        <f t="shared" si="2"/>
        <v>1.5319074333800842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115398</v>
      </c>
      <c r="E12" s="32">
        <f t="shared" si="3"/>
        <v>671621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787019</v>
      </c>
      <c r="O12" s="46">
        <f t="shared" si="2"/>
        <v>27.5953366058906</v>
      </c>
      <c r="P12" s="10"/>
    </row>
    <row r="13" spans="1:16" ht="15">
      <c r="A13" s="12"/>
      <c r="B13" s="25">
        <v>322</v>
      </c>
      <c r="C13" s="20" t="s">
        <v>0</v>
      </c>
      <c r="D13" s="47">
        <v>107252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107252</v>
      </c>
      <c r="O13" s="48">
        <f t="shared" si="2"/>
        <v>3.7605890603085554</v>
      </c>
      <c r="P13" s="9"/>
    </row>
    <row r="14" spans="1:16" ht="15">
      <c r="A14" s="12"/>
      <c r="B14" s="25">
        <v>325.2</v>
      </c>
      <c r="C14" s="20" t="s">
        <v>16</v>
      </c>
      <c r="D14" s="47">
        <v>8146</v>
      </c>
      <c r="E14" s="47">
        <v>671621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679767</v>
      </c>
      <c r="O14" s="48">
        <f t="shared" si="2"/>
        <v>23.834747545582047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SUM(D16:D35)</f>
        <v>3032871</v>
      </c>
      <c r="E15" s="32">
        <f t="shared" si="4"/>
        <v>4479046</v>
      </c>
      <c r="F15" s="32">
        <f t="shared" si="4"/>
        <v>0</v>
      </c>
      <c r="G15" s="32">
        <f t="shared" si="4"/>
        <v>724654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8236571</v>
      </c>
      <c r="O15" s="46">
        <f t="shared" si="2"/>
        <v>288.799824684432</v>
      </c>
      <c r="P15" s="10"/>
    </row>
    <row r="16" spans="1:16" ht="15">
      <c r="A16" s="12"/>
      <c r="B16" s="25">
        <v>331.1</v>
      </c>
      <c r="C16" s="20" t="s">
        <v>18</v>
      </c>
      <c r="D16" s="47">
        <v>152821</v>
      </c>
      <c r="E16" s="47">
        <v>5241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158062</v>
      </c>
      <c r="O16" s="48">
        <f t="shared" si="2"/>
        <v>5.542145862552594</v>
      </c>
      <c r="P16" s="9"/>
    </row>
    <row r="17" spans="1:16" ht="15">
      <c r="A17" s="12"/>
      <c r="B17" s="25">
        <v>331.2</v>
      </c>
      <c r="C17" s="20" t="s">
        <v>19</v>
      </c>
      <c r="D17" s="47">
        <v>248925</v>
      </c>
      <c r="E17" s="47">
        <v>578916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827841</v>
      </c>
      <c r="O17" s="48">
        <f t="shared" si="2"/>
        <v>29.026683029453014</v>
      </c>
      <c r="P17" s="9"/>
    </row>
    <row r="18" spans="1:16" ht="15">
      <c r="A18" s="12"/>
      <c r="B18" s="25">
        <v>331.65</v>
      </c>
      <c r="C18" s="20" t="s">
        <v>24</v>
      </c>
      <c r="D18" s="47">
        <v>0</v>
      </c>
      <c r="E18" s="47">
        <v>77644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77644</v>
      </c>
      <c r="O18" s="48">
        <f t="shared" si="2"/>
        <v>2.7224403927068725</v>
      </c>
      <c r="P18" s="9"/>
    </row>
    <row r="19" spans="1:16" ht="15">
      <c r="A19" s="12"/>
      <c r="B19" s="25">
        <v>334.34</v>
      </c>
      <c r="C19" s="20" t="s">
        <v>25</v>
      </c>
      <c r="D19" s="47">
        <v>347891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347891</v>
      </c>
      <c r="O19" s="48">
        <f t="shared" si="2"/>
        <v>12.198141654978961</v>
      </c>
      <c r="P19" s="9"/>
    </row>
    <row r="20" spans="1:16" ht="15">
      <c r="A20" s="12"/>
      <c r="B20" s="25">
        <v>334.49</v>
      </c>
      <c r="C20" s="20" t="s">
        <v>26</v>
      </c>
      <c r="D20" s="47">
        <v>0</v>
      </c>
      <c r="E20" s="47">
        <v>902228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5" ref="N20:N33">SUM(D20:M20)</f>
        <v>902228</v>
      </c>
      <c r="O20" s="48">
        <f t="shared" si="2"/>
        <v>31.63492286115007</v>
      </c>
      <c r="P20" s="9"/>
    </row>
    <row r="21" spans="1:16" ht="15">
      <c r="A21" s="12"/>
      <c r="B21" s="25">
        <v>334.62</v>
      </c>
      <c r="C21" s="20" t="s">
        <v>100</v>
      </c>
      <c r="D21" s="47">
        <v>0</v>
      </c>
      <c r="E21" s="47">
        <v>246721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246721</v>
      </c>
      <c r="O21" s="48">
        <f t="shared" si="2"/>
        <v>8.650806451612903</v>
      </c>
      <c r="P21" s="9"/>
    </row>
    <row r="22" spans="1:16" ht="15">
      <c r="A22" s="12"/>
      <c r="B22" s="25">
        <v>334.69</v>
      </c>
      <c r="C22" s="20" t="s">
        <v>27</v>
      </c>
      <c r="D22" s="47">
        <v>0</v>
      </c>
      <c r="E22" s="47">
        <v>228630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228630</v>
      </c>
      <c r="O22" s="48">
        <f t="shared" si="2"/>
        <v>8.01647966339411</v>
      </c>
      <c r="P22" s="9"/>
    </row>
    <row r="23" spans="1:16" ht="15">
      <c r="A23" s="12"/>
      <c r="B23" s="25">
        <v>334.7</v>
      </c>
      <c r="C23" s="20" t="s">
        <v>28</v>
      </c>
      <c r="D23" s="47">
        <v>3617</v>
      </c>
      <c r="E23" s="47">
        <v>213837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217454</v>
      </c>
      <c r="O23" s="48">
        <f t="shared" si="2"/>
        <v>7.624614305750351</v>
      </c>
      <c r="P23" s="9"/>
    </row>
    <row r="24" spans="1:16" ht="15">
      <c r="A24" s="12"/>
      <c r="B24" s="25">
        <v>335.12</v>
      </c>
      <c r="C24" s="20" t="s">
        <v>29</v>
      </c>
      <c r="D24" s="47">
        <v>424188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424188</v>
      </c>
      <c r="O24" s="48">
        <f t="shared" si="2"/>
        <v>14.87335203366059</v>
      </c>
      <c r="P24" s="9"/>
    </row>
    <row r="25" spans="1:16" ht="15">
      <c r="A25" s="12"/>
      <c r="B25" s="25">
        <v>335.13</v>
      </c>
      <c r="C25" s="20" t="s">
        <v>30</v>
      </c>
      <c r="D25" s="47">
        <v>11118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11118</v>
      </c>
      <c r="O25" s="48">
        <f t="shared" si="2"/>
        <v>0.38983169705469845</v>
      </c>
      <c r="P25" s="9"/>
    </row>
    <row r="26" spans="1:16" ht="15">
      <c r="A26" s="12"/>
      <c r="B26" s="25">
        <v>335.14</v>
      </c>
      <c r="C26" s="20" t="s">
        <v>31</v>
      </c>
      <c r="D26" s="47">
        <v>11142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11142</v>
      </c>
      <c r="O26" s="48">
        <f t="shared" si="2"/>
        <v>0.3906732117812062</v>
      </c>
      <c r="P26" s="9"/>
    </row>
    <row r="27" spans="1:16" ht="15">
      <c r="A27" s="12"/>
      <c r="B27" s="25">
        <v>335.15</v>
      </c>
      <c r="C27" s="20" t="s">
        <v>32</v>
      </c>
      <c r="D27" s="47">
        <v>3556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3556</v>
      </c>
      <c r="O27" s="48">
        <f t="shared" si="2"/>
        <v>0.1246844319775596</v>
      </c>
      <c r="P27" s="9"/>
    </row>
    <row r="28" spans="1:16" ht="15">
      <c r="A28" s="12"/>
      <c r="B28" s="25">
        <v>335.16</v>
      </c>
      <c r="C28" s="20" t="s">
        <v>33</v>
      </c>
      <c r="D28" s="47">
        <v>223250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223250</v>
      </c>
      <c r="O28" s="48">
        <f t="shared" si="2"/>
        <v>7.827840112201963</v>
      </c>
      <c r="P28" s="9"/>
    </row>
    <row r="29" spans="1:16" ht="15">
      <c r="A29" s="12"/>
      <c r="B29" s="25">
        <v>335.18</v>
      </c>
      <c r="C29" s="20" t="s">
        <v>34</v>
      </c>
      <c r="D29" s="47">
        <v>791103</v>
      </c>
      <c r="E29" s="47">
        <v>463825</v>
      </c>
      <c r="F29" s="47">
        <v>0</v>
      </c>
      <c r="G29" s="47">
        <v>724654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1979582</v>
      </c>
      <c r="O29" s="48">
        <f t="shared" si="2"/>
        <v>69.41030855539972</v>
      </c>
      <c r="P29" s="9"/>
    </row>
    <row r="30" spans="1:16" ht="15">
      <c r="A30" s="12"/>
      <c r="B30" s="25">
        <v>335.19</v>
      </c>
      <c r="C30" s="20" t="s">
        <v>49</v>
      </c>
      <c r="D30" s="47">
        <v>798581</v>
      </c>
      <c r="E30" s="47">
        <v>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798641</v>
      </c>
      <c r="O30" s="48">
        <f t="shared" si="2"/>
        <v>28.002840112201962</v>
      </c>
      <c r="P30" s="9"/>
    </row>
    <row r="31" spans="1:16" ht="15">
      <c r="A31" s="12"/>
      <c r="B31" s="25">
        <v>335.49</v>
      </c>
      <c r="C31" s="20" t="s">
        <v>36</v>
      </c>
      <c r="D31" s="47">
        <v>0</v>
      </c>
      <c r="E31" s="47">
        <v>742019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742019</v>
      </c>
      <c r="O31" s="48">
        <f t="shared" si="2"/>
        <v>26.01749649368864</v>
      </c>
      <c r="P31" s="9"/>
    </row>
    <row r="32" spans="1:16" ht="15">
      <c r="A32" s="12"/>
      <c r="B32" s="25">
        <v>335.5</v>
      </c>
      <c r="C32" s="20" t="s">
        <v>37</v>
      </c>
      <c r="D32" s="47">
        <v>0</v>
      </c>
      <c r="E32" s="47">
        <v>455951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455951</v>
      </c>
      <c r="O32" s="48">
        <f t="shared" si="2"/>
        <v>15.987061711079944</v>
      </c>
      <c r="P32" s="9"/>
    </row>
    <row r="33" spans="1:16" ht="15">
      <c r="A33" s="12"/>
      <c r="B33" s="25">
        <v>335.8</v>
      </c>
      <c r="C33" s="20" t="s">
        <v>38</v>
      </c>
      <c r="D33" s="47">
        <v>0</v>
      </c>
      <c r="E33" s="47">
        <v>549974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549974</v>
      </c>
      <c r="O33" s="48">
        <f t="shared" si="2"/>
        <v>19.283800841514726</v>
      </c>
      <c r="P33" s="9"/>
    </row>
    <row r="34" spans="1:16" ht="15">
      <c r="A34" s="12"/>
      <c r="B34" s="25">
        <v>337.7</v>
      </c>
      <c r="C34" s="20" t="s">
        <v>40</v>
      </c>
      <c r="D34" s="47">
        <v>0</v>
      </c>
      <c r="E34" s="47">
        <v>14000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14000</v>
      </c>
      <c r="O34" s="48">
        <f t="shared" si="2"/>
        <v>0.4908835904628331</v>
      </c>
      <c r="P34" s="9"/>
    </row>
    <row r="35" spans="1:16" ht="15">
      <c r="A35" s="12"/>
      <c r="B35" s="25">
        <v>339</v>
      </c>
      <c r="C35" s="20" t="s">
        <v>41</v>
      </c>
      <c r="D35" s="47">
        <v>16679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16679</v>
      </c>
      <c r="O35" s="48">
        <f t="shared" si="2"/>
        <v>0.5848176718092567</v>
      </c>
      <c r="P35" s="9"/>
    </row>
    <row r="36" spans="1:16" ht="15.75">
      <c r="A36" s="29" t="s">
        <v>46</v>
      </c>
      <c r="B36" s="30"/>
      <c r="C36" s="31"/>
      <c r="D36" s="32">
        <f aca="true" t="shared" si="6" ref="D36:M36">SUM(D37:D50)</f>
        <v>41650</v>
      </c>
      <c r="E36" s="32">
        <f t="shared" si="6"/>
        <v>3570502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3612152</v>
      </c>
      <c r="O36" s="46">
        <f t="shared" si="2"/>
        <v>126.65329593267882</v>
      </c>
      <c r="P36" s="10"/>
    </row>
    <row r="37" spans="1:16" ht="15">
      <c r="A37" s="12"/>
      <c r="B37" s="25">
        <v>341.1</v>
      </c>
      <c r="C37" s="20" t="s">
        <v>50</v>
      </c>
      <c r="D37" s="47">
        <v>0</v>
      </c>
      <c r="E37" s="47">
        <v>77014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77014</v>
      </c>
      <c r="O37" s="48">
        <f aca="true" t="shared" si="7" ref="O37:O63">(N37/O$65)</f>
        <v>2.700350631136045</v>
      </c>
      <c r="P37" s="9"/>
    </row>
    <row r="38" spans="1:16" ht="15">
      <c r="A38" s="12"/>
      <c r="B38" s="25">
        <v>341.15</v>
      </c>
      <c r="C38" s="20" t="s">
        <v>51</v>
      </c>
      <c r="D38" s="47">
        <v>0</v>
      </c>
      <c r="E38" s="47">
        <v>30636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50">SUM(D38:M38)</f>
        <v>30636</v>
      </c>
      <c r="O38" s="48">
        <f t="shared" si="7"/>
        <v>1.0741935483870968</v>
      </c>
      <c r="P38" s="9"/>
    </row>
    <row r="39" spans="1:16" ht="15">
      <c r="A39" s="12"/>
      <c r="B39" s="25">
        <v>341.51</v>
      </c>
      <c r="C39" s="20" t="s">
        <v>52</v>
      </c>
      <c r="D39" s="47">
        <v>0</v>
      </c>
      <c r="E39" s="47">
        <v>629103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629103</v>
      </c>
      <c r="O39" s="48">
        <f t="shared" si="7"/>
        <v>22.058309957924262</v>
      </c>
      <c r="P39" s="9"/>
    </row>
    <row r="40" spans="1:16" ht="15">
      <c r="A40" s="12"/>
      <c r="B40" s="25">
        <v>341.52</v>
      </c>
      <c r="C40" s="20" t="s">
        <v>53</v>
      </c>
      <c r="D40" s="47">
        <v>0</v>
      </c>
      <c r="E40" s="47">
        <v>51560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51560</v>
      </c>
      <c r="O40" s="48">
        <f t="shared" si="7"/>
        <v>1.8078541374474053</v>
      </c>
      <c r="P40" s="9"/>
    </row>
    <row r="41" spans="1:16" ht="15">
      <c r="A41" s="12"/>
      <c r="B41" s="25">
        <v>341.56</v>
      </c>
      <c r="C41" s="20" t="s">
        <v>54</v>
      </c>
      <c r="D41" s="47">
        <v>0</v>
      </c>
      <c r="E41" s="47">
        <v>12524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12524</v>
      </c>
      <c r="O41" s="48">
        <f t="shared" si="7"/>
        <v>0.4391304347826087</v>
      </c>
      <c r="P41" s="9"/>
    </row>
    <row r="42" spans="1:16" ht="15">
      <c r="A42" s="12"/>
      <c r="B42" s="25">
        <v>341.9</v>
      </c>
      <c r="C42" s="20" t="s">
        <v>55</v>
      </c>
      <c r="D42" s="47">
        <v>41590</v>
      </c>
      <c r="E42" s="47">
        <v>43977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85567</v>
      </c>
      <c r="O42" s="48">
        <f t="shared" si="7"/>
        <v>3.0002454417952316</v>
      </c>
      <c r="P42" s="9"/>
    </row>
    <row r="43" spans="1:16" ht="15">
      <c r="A43" s="12"/>
      <c r="B43" s="25">
        <v>342.3</v>
      </c>
      <c r="C43" s="20" t="s">
        <v>56</v>
      </c>
      <c r="D43" s="47">
        <v>0</v>
      </c>
      <c r="E43" s="47">
        <v>51002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51002</v>
      </c>
      <c r="O43" s="48">
        <f t="shared" si="7"/>
        <v>1.788288920056101</v>
      </c>
      <c r="P43" s="9"/>
    </row>
    <row r="44" spans="1:16" ht="15">
      <c r="A44" s="12"/>
      <c r="B44" s="25">
        <v>342.5</v>
      </c>
      <c r="C44" s="20" t="s">
        <v>58</v>
      </c>
      <c r="D44" s="47">
        <v>60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60</v>
      </c>
      <c r="O44" s="48">
        <f t="shared" si="7"/>
        <v>0.0021037868162692847</v>
      </c>
      <c r="P44" s="9"/>
    </row>
    <row r="45" spans="1:16" ht="15">
      <c r="A45" s="12"/>
      <c r="B45" s="25">
        <v>342.6</v>
      </c>
      <c r="C45" s="20" t="s">
        <v>59</v>
      </c>
      <c r="D45" s="47">
        <v>0</v>
      </c>
      <c r="E45" s="47">
        <v>1765327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1765327</v>
      </c>
      <c r="O45" s="48">
        <f t="shared" si="7"/>
        <v>61.89786115007013</v>
      </c>
      <c r="P45" s="9"/>
    </row>
    <row r="46" spans="1:16" ht="15">
      <c r="A46" s="12"/>
      <c r="B46" s="25">
        <v>342.9</v>
      </c>
      <c r="C46" s="20" t="s">
        <v>60</v>
      </c>
      <c r="D46" s="47">
        <v>0</v>
      </c>
      <c r="E46" s="47">
        <v>80000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80000</v>
      </c>
      <c r="O46" s="48">
        <f t="shared" si="7"/>
        <v>2.805049088359046</v>
      </c>
      <c r="P46" s="9"/>
    </row>
    <row r="47" spans="1:16" ht="15">
      <c r="A47" s="12"/>
      <c r="B47" s="25">
        <v>343.4</v>
      </c>
      <c r="C47" s="20" t="s">
        <v>61</v>
      </c>
      <c r="D47" s="47">
        <v>0</v>
      </c>
      <c r="E47" s="47">
        <v>212452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212452</v>
      </c>
      <c r="O47" s="48">
        <f t="shared" si="7"/>
        <v>7.449228611500701</v>
      </c>
      <c r="P47" s="9"/>
    </row>
    <row r="48" spans="1:16" ht="15">
      <c r="A48" s="12"/>
      <c r="B48" s="25">
        <v>343.9</v>
      </c>
      <c r="C48" s="20" t="s">
        <v>62</v>
      </c>
      <c r="D48" s="47">
        <v>0</v>
      </c>
      <c r="E48" s="47">
        <v>47294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47294</v>
      </c>
      <c r="O48" s="48">
        <f t="shared" si="7"/>
        <v>1.6582748948106592</v>
      </c>
      <c r="P48" s="9"/>
    </row>
    <row r="49" spans="1:16" ht="15">
      <c r="A49" s="12"/>
      <c r="B49" s="25">
        <v>344.9</v>
      </c>
      <c r="C49" s="20" t="s">
        <v>63</v>
      </c>
      <c r="D49" s="47">
        <v>0</v>
      </c>
      <c r="E49" s="47">
        <v>348629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348629</v>
      </c>
      <c r="O49" s="48">
        <f t="shared" si="7"/>
        <v>12.224018232819075</v>
      </c>
      <c r="P49" s="9"/>
    </row>
    <row r="50" spans="1:16" ht="15">
      <c r="A50" s="12"/>
      <c r="B50" s="25">
        <v>348.82</v>
      </c>
      <c r="C50" s="20" t="s">
        <v>101</v>
      </c>
      <c r="D50" s="47">
        <v>0</v>
      </c>
      <c r="E50" s="47">
        <v>220984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220984</v>
      </c>
      <c r="O50" s="48">
        <f t="shared" si="7"/>
        <v>7.748387096774193</v>
      </c>
      <c r="P50" s="9"/>
    </row>
    <row r="51" spans="1:16" ht="15.75">
      <c r="A51" s="29" t="s">
        <v>47</v>
      </c>
      <c r="B51" s="30"/>
      <c r="C51" s="31"/>
      <c r="D51" s="32">
        <f aca="true" t="shared" si="9" ref="D51:M51">SUM(D52:D54)</f>
        <v>176675</v>
      </c>
      <c r="E51" s="32">
        <f t="shared" si="9"/>
        <v>175770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aca="true" t="shared" si="10" ref="N51:N63">SUM(D51:M51)</f>
        <v>352445</v>
      </c>
      <c r="O51" s="46">
        <f t="shared" si="7"/>
        <v>12.3578190743338</v>
      </c>
      <c r="P51" s="10"/>
    </row>
    <row r="52" spans="1:16" ht="15">
      <c r="A52" s="13"/>
      <c r="B52" s="40">
        <v>351.2</v>
      </c>
      <c r="C52" s="21" t="s">
        <v>81</v>
      </c>
      <c r="D52" s="47">
        <v>0</v>
      </c>
      <c r="E52" s="47">
        <v>8720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8720</v>
      </c>
      <c r="O52" s="48">
        <f t="shared" si="7"/>
        <v>0.30575035063113604</v>
      </c>
      <c r="P52" s="9"/>
    </row>
    <row r="53" spans="1:16" ht="15">
      <c r="A53" s="13"/>
      <c r="B53" s="40">
        <v>351.5</v>
      </c>
      <c r="C53" s="21" t="s">
        <v>82</v>
      </c>
      <c r="D53" s="47">
        <v>176675</v>
      </c>
      <c r="E53" s="47">
        <v>114711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291386</v>
      </c>
      <c r="O53" s="48">
        <f t="shared" si="7"/>
        <v>10.216900420757364</v>
      </c>
      <c r="P53" s="9"/>
    </row>
    <row r="54" spans="1:16" ht="15">
      <c r="A54" s="13"/>
      <c r="B54" s="40">
        <v>359</v>
      </c>
      <c r="C54" s="21" t="s">
        <v>83</v>
      </c>
      <c r="D54" s="47">
        <v>0</v>
      </c>
      <c r="E54" s="47">
        <v>52339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52339</v>
      </c>
      <c r="O54" s="48">
        <f t="shared" si="7"/>
        <v>1.8351683029453016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SUM(D56:D60)</f>
        <v>200682</v>
      </c>
      <c r="E55" s="32">
        <f t="shared" si="11"/>
        <v>197633</v>
      </c>
      <c r="F55" s="32">
        <f t="shared" si="11"/>
        <v>13456</v>
      </c>
      <c r="G55" s="32">
        <f t="shared" si="11"/>
        <v>26198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437969</v>
      </c>
      <c r="O55" s="46">
        <f t="shared" si="7"/>
        <v>15.35655680224404</v>
      </c>
      <c r="P55" s="10"/>
    </row>
    <row r="56" spans="1:16" ht="15">
      <c r="A56" s="12"/>
      <c r="B56" s="25">
        <v>361.1</v>
      </c>
      <c r="C56" s="20" t="s">
        <v>84</v>
      </c>
      <c r="D56" s="47">
        <v>41126</v>
      </c>
      <c r="E56" s="47">
        <v>51847</v>
      </c>
      <c r="F56" s="47">
        <v>13456</v>
      </c>
      <c r="G56" s="47">
        <v>26198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132627</v>
      </c>
      <c r="O56" s="48">
        <f t="shared" si="7"/>
        <v>4.650315568022441</v>
      </c>
      <c r="P56" s="9"/>
    </row>
    <row r="57" spans="1:16" ht="15">
      <c r="A57" s="12"/>
      <c r="B57" s="25">
        <v>361.3</v>
      </c>
      <c r="C57" s="20" t="s">
        <v>102</v>
      </c>
      <c r="D57" s="47">
        <v>97289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97289</v>
      </c>
      <c r="O57" s="48">
        <f t="shared" si="7"/>
        <v>3.411255259467041</v>
      </c>
      <c r="P57" s="9"/>
    </row>
    <row r="58" spans="1:16" ht="15">
      <c r="A58" s="12"/>
      <c r="B58" s="25">
        <v>362</v>
      </c>
      <c r="C58" s="20" t="s">
        <v>85</v>
      </c>
      <c r="D58" s="47">
        <v>36435</v>
      </c>
      <c r="E58" s="47">
        <v>36079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72514</v>
      </c>
      <c r="O58" s="48">
        <f t="shared" si="7"/>
        <v>2.5425666199158483</v>
      </c>
      <c r="P58" s="9"/>
    </row>
    <row r="59" spans="1:16" ht="15">
      <c r="A59" s="12"/>
      <c r="B59" s="25">
        <v>366</v>
      </c>
      <c r="C59" s="20" t="s">
        <v>88</v>
      </c>
      <c r="D59" s="47">
        <v>0</v>
      </c>
      <c r="E59" s="47">
        <v>12699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12699</v>
      </c>
      <c r="O59" s="48">
        <f t="shared" si="7"/>
        <v>0.4452664796633941</v>
      </c>
      <c r="P59" s="9"/>
    </row>
    <row r="60" spans="1:16" ht="15">
      <c r="A60" s="12"/>
      <c r="B60" s="25">
        <v>369.9</v>
      </c>
      <c r="C60" s="20" t="s">
        <v>89</v>
      </c>
      <c r="D60" s="47">
        <v>25832</v>
      </c>
      <c r="E60" s="47">
        <v>97008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122840</v>
      </c>
      <c r="O60" s="48">
        <f t="shared" si="7"/>
        <v>4.307152875175316</v>
      </c>
      <c r="P60" s="9"/>
    </row>
    <row r="61" spans="1:16" ht="15.75">
      <c r="A61" s="29" t="s">
        <v>48</v>
      </c>
      <c r="B61" s="30"/>
      <c r="C61" s="31"/>
      <c r="D61" s="32">
        <f aca="true" t="shared" si="12" ref="D61:M61">SUM(D62:D62)</f>
        <v>173103</v>
      </c>
      <c r="E61" s="32">
        <f t="shared" si="12"/>
        <v>11324714</v>
      </c>
      <c r="F61" s="32">
        <f t="shared" si="12"/>
        <v>0</v>
      </c>
      <c r="G61" s="32">
        <f t="shared" si="12"/>
        <v>1100000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12597817</v>
      </c>
      <c r="O61" s="46">
        <f t="shared" si="7"/>
        <v>441.7186886395512</v>
      </c>
      <c r="P61" s="9"/>
    </row>
    <row r="62" spans="1:16" ht="15.75" thickBot="1">
      <c r="A62" s="12"/>
      <c r="B62" s="25">
        <v>381</v>
      </c>
      <c r="C62" s="20" t="s">
        <v>90</v>
      </c>
      <c r="D62" s="47">
        <v>173103</v>
      </c>
      <c r="E62" s="47">
        <v>11324714</v>
      </c>
      <c r="F62" s="47">
        <v>0</v>
      </c>
      <c r="G62" s="47">
        <v>1100000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12597817</v>
      </c>
      <c r="O62" s="48">
        <f t="shared" si="7"/>
        <v>441.7186886395512</v>
      </c>
      <c r="P62" s="9"/>
    </row>
    <row r="63" spans="1:119" ht="16.5" thickBot="1">
      <c r="A63" s="14" t="s">
        <v>64</v>
      </c>
      <c r="B63" s="23"/>
      <c r="C63" s="22"/>
      <c r="D63" s="15">
        <f aca="true" t="shared" si="13" ref="D63:M63">SUM(D5,D12,D15,D36,D51,D55,D61)</f>
        <v>9541894</v>
      </c>
      <c r="E63" s="15">
        <f t="shared" si="13"/>
        <v>24620754</v>
      </c>
      <c r="F63" s="15">
        <f t="shared" si="13"/>
        <v>13456</v>
      </c>
      <c r="G63" s="15">
        <f t="shared" si="13"/>
        <v>1850852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36026956</v>
      </c>
      <c r="O63" s="38">
        <f t="shared" si="7"/>
        <v>1263.2172510518933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103</v>
      </c>
      <c r="M65" s="49"/>
      <c r="N65" s="49"/>
      <c r="O65" s="44">
        <v>28520</v>
      </c>
    </row>
    <row r="66" spans="1:15" ht="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thickBo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sheetProtection/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SUM(D6:D11)</f>
        <v>5731370</v>
      </c>
      <c r="E5" s="27">
        <f aca="true" t="shared" si="0" ref="E5:M5">SUM(E6:E11)</f>
        <v>4125507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9856877</v>
      </c>
      <c r="O5" s="33">
        <f aca="true" t="shared" si="2" ref="O5:O36">(N5/O$86)</f>
        <v>338.8989857314767</v>
      </c>
      <c r="P5" s="6"/>
    </row>
    <row r="6" spans="1:16" ht="15">
      <c r="A6" s="12"/>
      <c r="B6" s="25">
        <v>311</v>
      </c>
      <c r="C6" s="20" t="s">
        <v>2</v>
      </c>
      <c r="D6" s="47">
        <v>5688335</v>
      </c>
      <c r="E6" s="47">
        <v>1782704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7471039</v>
      </c>
      <c r="O6" s="48">
        <f t="shared" si="2"/>
        <v>256.86914216950316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100090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100090</v>
      </c>
      <c r="O7" s="48">
        <f t="shared" si="2"/>
        <v>3.4412927625924015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30953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30953</v>
      </c>
      <c r="O8" s="48">
        <f t="shared" si="2"/>
        <v>1.0642255458139935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697598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697598</v>
      </c>
      <c r="O9" s="48">
        <f t="shared" si="2"/>
        <v>23.984803163142512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1514162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1514162</v>
      </c>
      <c r="O10" s="48">
        <f t="shared" si="2"/>
        <v>52.05989341585009</v>
      </c>
      <c r="P10" s="9"/>
    </row>
    <row r="11" spans="1:16" ht="15">
      <c r="A11" s="12"/>
      <c r="B11" s="25">
        <v>315</v>
      </c>
      <c r="C11" s="20" t="s">
        <v>14</v>
      </c>
      <c r="D11" s="47">
        <v>43035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43035</v>
      </c>
      <c r="O11" s="48">
        <f t="shared" si="2"/>
        <v>1.4796286745745229</v>
      </c>
      <c r="P11" s="9"/>
    </row>
    <row r="12" spans="1:16" ht="15.75">
      <c r="A12" s="29" t="s">
        <v>15</v>
      </c>
      <c r="B12" s="30"/>
      <c r="C12" s="31"/>
      <c r="D12" s="32">
        <f>SUM(D13:D15)</f>
        <v>140836</v>
      </c>
      <c r="E12" s="32">
        <f aca="true" t="shared" si="3" ref="E12:M12">SUM(E13:E15)</f>
        <v>665495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806331</v>
      </c>
      <c r="O12" s="46">
        <f t="shared" si="2"/>
        <v>27.723259412068078</v>
      </c>
      <c r="P12" s="10"/>
    </row>
    <row r="13" spans="1:16" ht="15">
      <c r="A13" s="12"/>
      <c r="B13" s="25">
        <v>322</v>
      </c>
      <c r="C13" s="20" t="s">
        <v>0</v>
      </c>
      <c r="D13" s="47">
        <v>130211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130211</v>
      </c>
      <c r="O13" s="48">
        <f t="shared" si="2"/>
        <v>4.476912497851126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665495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665495</v>
      </c>
      <c r="O14" s="48">
        <f t="shared" si="2"/>
        <v>22.88103833591198</v>
      </c>
      <c r="P14" s="9"/>
    </row>
    <row r="15" spans="1:16" ht="15">
      <c r="A15" s="12"/>
      <c r="B15" s="25">
        <v>329</v>
      </c>
      <c r="C15" s="20" t="s">
        <v>17</v>
      </c>
      <c r="D15" s="47">
        <v>10625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10625</v>
      </c>
      <c r="O15" s="48">
        <f t="shared" si="2"/>
        <v>0.3653085783049682</v>
      </c>
      <c r="P15" s="9"/>
    </row>
    <row r="16" spans="1:16" ht="15.75">
      <c r="A16" s="29" t="s">
        <v>20</v>
      </c>
      <c r="B16" s="30"/>
      <c r="C16" s="31"/>
      <c r="D16" s="32">
        <f>SUM(D17:D40)</f>
        <v>2538941</v>
      </c>
      <c r="E16" s="32">
        <f aca="true" t="shared" si="4" ref="E16:M16">SUM(E17:E40)</f>
        <v>4131110</v>
      </c>
      <c r="F16" s="32">
        <f t="shared" si="4"/>
        <v>0</v>
      </c>
      <c r="G16" s="32">
        <f t="shared" si="4"/>
        <v>765549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7435600</v>
      </c>
      <c r="O16" s="46">
        <f t="shared" si="2"/>
        <v>255.65067904418086</v>
      </c>
      <c r="P16" s="10"/>
    </row>
    <row r="17" spans="1:16" ht="15">
      <c r="A17" s="12"/>
      <c r="B17" s="25">
        <v>331.1</v>
      </c>
      <c r="C17" s="20" t="s">
        <v>18</v>
      </c>
      <c r="D17" s="47">
        <v>0</v>
      </c>
      <c r="E17" s="47">
        <v>4389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4389</v>
      </c>
      <c r="O17" s="48">
        <f t="shared" si="2"/>
        <v>0.15090252707581228</v>
      </c>
      <c r="P17" s="9"/>
    </row>
    <row r="18" spans="1:16" ht="15">
      <c r="A18" s="12"/>
      <c r="B18" s="25">
        <v>331.2</v>
      </c>
      <c r="C18" s="20" t="s">
        <v>19</v>
      </c>
      <c r="D18" s="47">
        <v>234134</v>
      </c>
      <c r="E18" s="47">
        <v>225375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459509</v>
      </c>
      <c r="O18" s="48">
        <f t="shared" si="2"/>
        <v>15.798831012549424</v>
      </c>
      <c r="P18" s="9"/>
    </row>
    <row r="19" spans="1:16" ht="15">
      <c r="A19" s="12"/>
      <c r="B19" s="25">
        <v>331.5</v>
      </c>
      <c r="C19" s="20" t="s">
        <v>21</v>
      </c>
      <c r="D19" s="47">
        <v>45438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45438</v>
      </c>
      <c r="O19" s="48">
        <f t="shared" si="2"/>
        <v>1.5622485817431666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55977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55977</v>
      </c>
      <c r="O20" s="48">
        <f t="shared" si="2"/>
        <v>1.9246003094378545</v>
      </c>
      <c r="P20" s="9"/>
    </row>
    <row r="21" spans="1:16" ht="15">
      <c r="A21" s="12"/>
      <c r="B21" s="25">
        <v>331.9</v>
      </c>
      <c r="C21" s="20" t="s">
        <v>22</v>
      </c>
      <c r="D21" s="47">
        <v>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</v>
      </c>
      <c r="O21" s="48">
        <f t="shared" si="2"/>
        <v>0.00024067388688327315</v>
      </c>
      <c r="P21" s="9"/>
    </row>
    <row r="22" spans="1:16" ht="15">
      <c r="A22" s="12"/>
      <c r="B22" s="25">
        <v>334.2</v>
      </c>
      <c r="C22" s="20" t="s">
        <v>23</v>
      </c>
      <c r="D22" s="47">
        <v>154039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154039</v>
      </c>
      <c r="O22" s="48">
        <f t="shared" si="2"/>
        <v>5.2961664088017875</v>
      </c>
      <c r="P22" s="9"/>
    </row>
    <row r="23" spans="1:16" ht="15">
      <c r="A23" s="12"/>
      <c r="B23" s="25">
        <v>334.34</v>
      </c>
      <c r="C23" s="20" t="s">
        <v>25</v>
      </c>
      <c r="D23" s="47">
        <v>225000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225000</v>
      </c>
      <c r="O23" s="48">
        <f t="shared" si="2"/>
        <v>7.735946364105209</v>
      </c>
      <c r="P23" s="9"/>
    </row>
    <row r="24" spans="1:16" ht="15">
      <c r="A24" s="12"/>
      <c r="B24" s="25">
        <v>334.49</v>
      </c>
      <c r="C24" s="20" t="s">
        <v>26</v>
      </c>
      <c r="D24" s="47">
        <v>0</v>
      </c>
      <c r="E24" s="47">
        <v>1039168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3">SUM(D24:M24)</f>
        <v>1039168</v>
      </c>
      <c r="O24" s="48">
        <f t="shared" si="2"/>
        <v>35.72865738353103</v>
      </c>
      <c r="P24" s="9"/>
    </row>
    <row r="25" spans="1:16" ht="15">
      <c r="A25" s="12"/>
      <c r="B25" s="25">
        <v>334.69</v>
      </c>
      <c r="C25" s="20" t="s">
        <v>27</v>
      </c>
      <c r="D25" s="47">
        <v>0</v>
      </c>
      <c r="E25" s="47">
        <v>592194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592194</v>
      </c>
      <c r="O25" s="48">
        <f t="shared" si="2"/>
        <v>20.360804538421867</v>
      </c>
      <c r="P25" s="9"/>
    </row>
    <row r="26" spans="1:16" ht="15">
      <c r="A26" s="12"/>
      <c r="B26" s="25">
        <v>334.7</v>
      </c>
      <c r="C26" s="20" t="s">
        <v>28</v>
      </c>
      <c r="D26" s="47">
        <v>4396</v>
      </c>
      <c r="E26" s="47">
        <v>214051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218447</v>
      </c>
      <c r="O26" s="48">
        <f t="shared" si="2"/>
        <v>7.510641223998625</v>
      </c>
      <c r="P26" s="9"/>
    </row>
    <row r="27" spans="1:16" ht="15">
      <c r="A27" s="12"/>
      <c r="B27" s="25">
        <v>335.12</v>
      </c>
      <c r="C27" s="20" t="s">
        <v>29</v>
      </c>
      <c r="D27" s="47">
        <v>420952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420952</v>
      </c>
      <c r="O27" s="48">
        <f t="shared" si="2"/>
        <v>14.473164861612515</v>
      </c>
      <c r="P27" s="9"/>
    </row>
    <row r="28" spans="1:16" ht="15">
      <c r="A28" s="12"/>
      <c r="B28" s="25">
        <v>335.13</v>
      </c>
      <c r="C28" s="20" t="s">
        <v>30</v>
      </c>
      <c r="D28" s="47">
        <v>21119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21119</v>
      </c>
      <c r="O28" s="48">
        <f t="shared" si="2"/>
        <v>0.7261131167268351</v>
      </c>
      <c r="P28" s="9"/>
    </row>
    <row r="29" spans="1:16" ht="15">
      <c r="A29" s="12"/>
      <c r="B29" s="25">
        <v>335.14</v>
      </c>
      <c r="C29" s="20" t="s">
        <v>31</v>
      </c>
      <c r="D29" s="47">
        <v>10696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10696</v>
      </c>
      <c r="O29" s="48">
        <f t="shared" si="2"/>
        <v>0.3677496991576414</v>
      </c>
      <c r="P29" s="9"/>
    </row>
    <row r="30" spans="1:16" ht="15">
      <c r="A30" s="12"/>
      <c r="B30" s="25">
        <v>335.15</v>
      </c>
      <c r="C30" s="20" t="s">
        <v>32</v>
      </c>
      <c r="D30" s="47">
        <v>3698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3698</v>
      </c>
      <c r="O30" s="48">
        <f t="shared" si="2"/>
        <v>0.12714457624204917</v>
      </c>
      <c r="P30" s="9"/>
    </row>
    <row r="31" spans="1:16" ht="15">
      <c r="A31" s="12"/>
      <c r="B31" s="25">
        <v>335.16</v>
      </c>
      <c r="C31" s="20" t="s">
        <v>33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7.6757778923843905</v>
      </c>
      <c r="P31" s="9"/>
    </row>
    <row r="32" spans="1:16" ht="15">
      <c r="A32" s="12"/>
      <c r="B32" s="25">
        <v>335.18</v>
      </c>
      <c r="C32" s="20" t="s">
        <v>34</v>
      </c>
      <c r="D32" s="47">
        <v>836385</v>
      </c>
      <c r="E32" s="47">
        <v>507944</v>
      </c>
      <c r="F32" s="47">
        <v>0</v>
      </c>
      <c r="G32" s="47">
        <v>765549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2109878</v>
      </c>
      <c r="O32" s="48">
        <f t="shared" si="2"/>
        <v>72.54179130135809</v>
      </c>
      <c r="P32" s="9"/>
    </row>
    <row r="33" spans="1:16" ht="15">
      <c r="A33" s="12"/>
      <c r="B33" s="25">
        <v>335.19</v>
      </c>
      <c r="C33" s="20" t="s">
        <v>49</v>
      </c>
      <c r="D33" s="47">
        <v>350408</v>
      </c>
      <c r="E33" s="47">
        <v>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350448</v>
      </c>
      <c r="O33" s="48">
        <f t="shared" si="2"/>
        <v>12.049097472924188</v>
      </c>
      <c r="P33" s="9"/>
    </row>
    <row r="34" spans="1:16" ht="15">
      <c r="A34" s="12"/>
      <c r="B34" s="25">
        <v>335.22</v>
      </c>
      <c r="C34" s="20" t="s">
        <v>35</v>
      </c>
      <c r="D34" s="47">
        <v>0</v>
      </c>
      <c r="E34" s="47">
        <v>47744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6" ref="N34:N42">SUM(D34:M34)</f>
        <v>47744</v>
      </c>
      <c r="O34" s="48">
        <f t="shared" si="2"/>
        <v>1.6415334364792848</v>
      </c>
      <c r="P34" s="9"/>
    </row>
    <row r="35" spans="1:16" ht="15">
      <c r="A35" s="12"/>
      <c r="B35" s="25">
        <v>335.49</v>
      </c>
      <c r="C35" s="20" t="s">
        <v>36</v>
      </c>
      <c r="D35" s="47">
        <v>0</v>
      </c>
      <c r="E35" s="47">
        <v>838496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838496</v>
      </c>
      <c r="O35" s="48">
        <f t="shared" si="2"/>
        <v>28.829155922296717</v>
      </c>
      <c r="P35" s="9"/>
    </row>
    <row r="36" spans="1:16" ht="15">
      <c r="A36" s="12"/>
      <c r="B36" s="25">
        <v>335.5</v>
      </c>
      <c r="C36" s="20" t="s">
        <v>37</v>
      </c>
      <c r="D36" s="47">
        <v>0</v>
      </c>
      <c r="E36" s="47">
        <v>416210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416210</v>
      </c>
      <c r="O36" s="48">
        <f t="shared" si="2"/>
        <v>14.310125494241017</v>
      </c>
      <c r="P36" s="9"/>
    </row>
    <row r="37" spans="1:16" ht="15">
      <c r="A37" s="12"/>
      <c r="B37" s="25">
        <v>335.8</v>
      </c>
      <c r="C37" s="20" t="s">
        <v>38</v>
      </c>
      <c r="D37" s="47">
        <v>0</v>
      </c>
      <c r="E37" s="47">
        <v>137493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137493</v>
      </c>
      <c r="O37" s="48">
        <f aca="true" t="shared" si="7" ref="O37:O68">(N37/O$86)</f>
        <v>4.727282104177411</v>
      </c>
      <c r="P37" s="9"/>
    </row>
    <row r="38" spans="1:16" ht="15">
      <c r="A38" s="12"/>
      <c r="B38" s="25">
        <v>337.2</v>
      </c>
      <c r="C38" s="20" t="s">
        <v>39</v>
      </c>
      <c r="D38" s="47">
        <v>0</v>
      </c>
      <c r="E38" s="47">
        <v>38029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38029</v>
      </c>
      <c r="O38" s="48">
        <f t="shared" si="7"/>
        <v>1.3075124634691422</v>
      </c>
      <c r="P38" s="9"/>
    </row>
    <row r="39" spans="1:16" ht="15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14000</v>
      </c>
      <c r="O39" s="48">
        <f t="shared" si="7"/>
        <v>0.4813477737665463</v>
      </c>
      <c r="P39" s="9"/>
    </row>
    <row r="40" spans="1:16" ht="15">
      <c r="A40" s="12"/>
      <c r="B40" s="25">
        <v>339</v>
      </c>
      <c r="C40" s="20" t="s">
        <v>41</v>
      </c>
      <c r="D40" s="47">
        <v>9419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9419</v>
      </c>
      <c r="O40" s="48">
        <f t="shared" si="7"/>
        <v>0.32384390579336425</v>
      </c>
      <c r="P40" s="9"/>
    </row>
    <row r="41" spans="1:16" ht="15.75">
      <c r="A41" s="29" t="s">
        <v>46</v>
      </c>
      <c r="B41" s="30"/>
      <c r="C41" s="31"/>
      <c r="D41" s="32">
        <f>SUM(D42:D69)</f>
        <v>55230</v>
      </c>
      <c r="E41" s="32">
        <f aca="true" t="shared" si="8" ref="E41:M41">SUM(E42:E69)</f>
        <v>4085359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4140589</v>
      </c>
      <c r="O41" s="46">
        <f t="shared" si="7"/>
        <v>142.36166408801787</v>
      </c>
      <c r="P41" s="10"/>
    </row>
    <row r="42" spans="1:16" ht="15">
      <c r="A42" s="12"/>
      <c r="B42" s="25">
        <v>341.1</v>
      </c>
      <c r="C42" s="20" t="s">
        <v>50</v>
      </c>
      <c r="D42" s="47">
        <v>0</v>
      </c>
      <c r="E42" s="47">
        <v>85293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85293</v>
      </c>
      <c r="O42" s="48">
        <f t="shared" si="7"/>
        <v>2.9325425477050024</v>
      </c>
      <c r="P42" s="9"/>
    </row>
    <row r="43" spans="1:16" ht="15">
      <c r="A43" s="12"/>
      <c r="B43" s="25">
        <v>341.15</v>
      </c>
      <c r="C43" s="20" t="s">
        <v>51</v>
      </c>
      <c r="D43" s="47">
        <v>0</v>
      </c>
      <c r="E43" s="47">
        <v>31481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55">SUM(D43:M43)</f>
        <v>31481</v>
      </c>
      <c r="O43" s="48">
        <f t="shared" si="7"/>
        <v>1.0823792332817603</v>
      </c>
      <c r="P43" s="9"/>
    </row>
    <row r="44" spans="1:16" ht="15">
      <c r="A44" s="12"/>
      <c r="B44" s="25">
        <v>341.51</v>
      </c>
      <c r="C44" s="20" t="s">
        <v>52</v>
      </c>
      <c r="D44" s="47">
        <v>0</v>
      </c>
      <c r="E44" s="47">
        <v>647768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647768</v>
      </c>
      <c r="O44" s="48">
        <f t="shared" si="7"/>
        <v>22.27154890837201</v>
      </c>
      <c r="P44" s="9"/>
    </row>
    <row r="45" spans="1:16" ht="15">
      <c r="A45" s="12"/>
      <c r="B45" s="25">
        <v>341.52</v>
      </c>
      <c r="C45" s="20" t="s">
        <v>53</v>
      </c>
      <c r="D45" s="47">
        <v>0</v>
      </c>
      <c r="E45" s="47">
        <v>48151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48151</v>
      </c>
      <c r="O45" s="48">
        <f t="shared" si="7"/>
        <v>1.6555269039023552</v>
      </c>
      <c r="P45" s="9"/>
    </row>
    <row r="46" spans="1:16" ht="15">
      <c r="A46" s="12"/>
      <c r="B46" s="25">
        <v>341.56</v>
      </c>
      <c r="C46" s="20" t="s">
        <v>54</v>
      </c>
      <c r="D46" s="47">
        <v>0</v>
      </c>
      <c r="E46" s="47">
        <v>13201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13201</v>
      </c>
      <c r="O46" s="48">
        <f t="shared" si="7"/>
        <v>0.45387656867801274</v>
      </c>
      <c r="P46" s="9"/>
    </row>
    <row r="47" spans="1:16" ht="15">
      <c r="A47" s="12"/>
      <c r="B47" s="25">
        <v>341.9</v>
      </c>
      <c r="C47" s="20" t="s">
        <v>55</v>
      </c>
      <c r="D47" s="47">
        <v>55210</v>
      </c>
      <c r="E47" s="47">
        <v>48716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103926</v>
      </c>
      <c r="O47" s="48">
        <f t="shared" si="7"/>
        <v>3.573182052604435</v>
      </c>
      <c r="P47" s="9"/>
    </row>
    <row r="48" spans="1:16" ht="15">
      <c r="A48" s="12"/>
      <c r="B48" s="25">
        <v>342.3</v>
      </c>
      <c r="C48" s="20" t="s">
        <v>56</v>
      </c>
      <c r="D48" s="47">
        <v>0</v>
      </c>
      <c r="E48" s="47">
        <v>14805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14805</v>
      </c>
      <c r="O48" s="48">
        <f t="shared" si="7"/>
        <v>0.5090252707581228</v>
      </c>
      <c r="P48" s="9"/>
    </row>
    <row r="49" spans="1:16" ht="15">
      <c r="A49" s="12"/>
      <c r="B49" s="25">
        <v>342.4</v>
      </c>
      <c r="C49" s="20" t="s">
        <v>57</v>
      </c>
      <c r="D49" s="47">
        <v>0</v>
      </c>
      <c r="E49" s="47">
        <v>58355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58355</v>
      </c>
      <c r="O49" s="48">
        <f t="shared" si="7"/>
        <v>2.0063606670104863</v>
      </c>
      <c r="P49" s="9"/>
    </row>
    <row r="50" spans="1:16" ht="15">
      <c r="A50" s="12"/>
      <c r="B50" s="25">
        <v>342.5</v>
      </c>
      <c r="C50" s="20" t="s">
        <v>58</v>
      </c>
      <c r="D50" s="47">
        <v>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</v>
      </c>
      <c r="O50" s="48">
        <f t="shared" si="7"/>
        <v>0.0006876396768093519</v>
      </c>
      <c r="P50" s="9"/>
    </row>
    <row r="51" spans="1:16" ht="15">
      <c r="A51" s="12"/>
      <c r="B51" s="25">
        <v>342.6</v>
      </c>
      <c r="C51" s="20" t="s">
        <v>59</v>
      </c>
      <c r="D51" s="47">
        <v>0</v>
      </c>
      <c r="E51" s="47">
        <v>1862189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1862189</v>
      </c>
      <c r="O51" s="48">
        <f t="shared" si="7"/>
        <v>64.02575210589652</v>
      </c>
      <c r="P51" s="9"/>
    </row>
    <row r="52" spans="1:16" ht="15">
      <c r="A52" s="12"/>
      <c r="B52" s="25">
        <v>342.9</v>
      </c>
      <c r="C52" s="20" t="s">
        <v>60</v>
      </c>
      <c r="D52" s="47">
        <v>0</v>
      </c>
      <c r="E52" s="47">
        <v>80000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80000</v>
      </c>
      <c r="O52" s="48">
        <f t="shared" si="7"/>
        <v>2.7505587072374076</v>
      </c>
      <c r="P52" s="9"/>
    </row>
    <row r="53" spans="1:16" ht="15">
      <c r="A53" s="12"/>
      <c r="B53" s="25">
        <v>343.4</v>
      </c>
      <c r="C53" s="20" t="s">
        <v>61</v>
      </c>
      <c r="D53" s="47">
        <v>0</v>
      </c>
      <c r="E53" s="47">
        <v>229909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229909</v>
      </c>
      <c r="O53" s="48">
        <f t="shared" si="7"/>
        <v>7.904727522778065</v>
      </c>
      <c r="P53" s="9"/>
    </row>
    <row r="54" spans="1:16" ht="15">
      <c r="A54" s="12"/>
      <c r="B54" s="25">
        <v>343.9</v>
      </c>
      <c r="C54" s="20" t="s">
        <v>62</v>
      </c>
      <c r="D54" s="47">
        <v>0</v>
      </c>
      <c r="E54" s="47">
        <v>3071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3071</v>
      </c>
      <c r="O54" s="48">
        <f t="shared" si="7"/>
        <v>0.10558707237407598</v>
      </c>
      <c r="P54" s="9"/>
    </row>
    <row r="55" spans="1:16" ht="15">
      <c r="A55" s="12"/>
      <c r="B55" s="25">
        <v>344.9</v>
      </c>
      <c r="C55" s="20" t="s">
        <v>63</v>
      </c>
      <c r="D55" s="47">
        <v>0</v>
      </c>
      <c r="E55" s="47">
        <v>277966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277966</v>
      </c>
      <c r="O55" s="48">
        <f t="shared" si="7"/>
        <v>9.557022520199416</v>
      </c>
      <c r="P55" s="9"/>
    </row>
    <row r="56" spans="1:16" ht="15">
      <c r="A56" s="12"/>
      <c r="B56" s="25">
        <v>348.13</v>
      </c>
      <c r="C56" s="39" t="s">
        <v>65</v>
      </c>
      <c r="D56" s="47">
        <v>0</v>
      </c>
      <c r="E56" s="47">
        <v>12025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67">SUM(D56:M56)</f>
        <v>12025</v>
      </c>
      <c r="O56" s="48">
        <f t="shared" si="7"/>
        <v>0.4134433556816228</v>
      </c>
      <c r="P56" s="9"/>
    </row>
    <row r="57" spans="1:16" ht="15">
      <c r="A57" s="12"/>
      <c r="B57" s="25">
        <v>348.22</v>
      </c>
      <c r="C57" s="39" t="s">
        <v>66</v>
      </c>
      <c r="D57" s="47">
        <v>0</v>
      </c>
      <c r="E57" s="47">
        <v>11686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11686</v>
      </c>
      <c r="O57" s="48">
        <f t="shared" si="7"/>
        <v>0.40178786315970433</v>
      </c>
      <c r="P57" s="9"/>
    </row>
    <row r="58" spans="1:16" ht="15">
      <c r="A58" s="12"/>
      <c r="B58" s="25">
        <v>348.23</v>
      </c>
      <c r="C58" s="39" t="s">
        <v>67</v>
      </c>
      <c r="D58" s="47">
        <v>0</v>
      </c>
      <c r="E58" s="47">
        <v>7251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7251</v>
      </c>
      <c r="O58" s="48">
        <f t="shared" si="7"/>
        <v>0.24930376482723052</v>
      </c>
      <c r="P58" s="9"/>
    </row>
    <row r="59" spans="1:16" ht="15">
      <c r="A59" s="12"/>
      <c r="B59" s="25">
        <v>348.31</v>
      </c>
      <c r="C59" s="39" t="s">
        <v>68</v>
      </c>
      <c r="D59" s="47">
        <v>0</v>
      </c>
      <c r="E59" s="47">
        <v>11354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11354</v>
      </c>
      <c r="O59" s="48">
        <f t="shared" si="7"/>
        <v>0.3903730445246691</v>
      </c>
      <c r="P59" s="9"/>
    </row>
    <row r="60" spans="1:16" ht="15">
      <c r="A60" s="12"/>
      <c r="B60" s="25">
        <v>348.32</v>
      </c>
      <c r="C60" s="39" t="s">
        <v>69</v>
      </c>
      <c r="D60" s="47">
        <v>0</v>
      </c>
      <c r="E60" s="47">
        <v>65325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65325</v>
      </c>
      <c r="O60" s="48">
        <f t="shared" si="7"/>
        <v>2.246003094378546</v>
      </c>
      <c r="P60" s="9"/>
    </row>
    <row r="61" spans="1:16" ht="15">
      <c r="A61" s="12"/>
      <c r="B61" s="25">
        <v>348.41</v>
      </c>
      <c r="C61" s="39" t="s">
        <v>70</v>
      </c>
      <c r="D61" s="47">
        <v>0</v>
      </c>
      <c r="E61" s="47">
        <v>290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290</v>
      </c>
      <c r="O61" s="48">
        <f t="shared" si="7"/>
        <v>0.009970775313735603</v>
      </c>
      <c r="P61" s="9"/>
    </row>
    <row r="62" spans="1:16" ht="15">
      <c r="A62" s="12"/>
      <c r="B62" s="25">
        <v>348.42</v>
      </c>
      <c r="C62" s="39" t="s">
        <v>71</v>
      </c>
      <c r="D62" s="47">
        <v>0</v>
      </c>
      <c r="E62" s="47">
        <v>62255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62255</v>
      </c>
      <c r="O62" s="48">
        <f t="shared" si="7"/>
        <v>2.1404504039883103</v>
      </c>
      <c r="P62" s="9"/>
    </row>
    <row r="63" spans="1:16" ht="15">
      <c r="A63" s="12"/>
      <c r="B63" s="25">
        <v>348.43</v>
      </c>
      <c r="C63" s="39" t="s">
        <v>72</v>
      </c>
      <c r="D63" s="47">
        <v>0</v>
      </c>
      <c r="E63" s="47">
        <v>7260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7260</v>
      </c>
      <c r="O63" s="48">
        <f t="shared" si="7"/>
        <v>0.24961320268179474</v>
      </c>
      <c r="P63" s="9"/>
    </row>
    <row r="64" spans="1:16" ht="15">
      <c r="A64" s="12"/>
      <c r="B64" s="25">
        <v>348.48</v>
      </c>
      <c r="C64" s="39" t="s">
        <v>73</v>
      </c>
      <c r="D64" s="47">
        <v>0</v>
      </c>
      <c r="E64" s="47">
        <v>7482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7482</v>
      </c>
      <c r="O64" s="48">
        <f t="shared" si="7"/>
        <v>0.25724600309437856</v>
      </c>
      <c r="P64" s="9"/>
    </row>
    <row r="65" spans="1:16" ht="15">
      <c r="A65" s="12"/>
      <c r="B65" s="25">
        <v>348.52</v>
      </c>
      <c r="C65" s="39" t="s">
        <v>74</v>
      </c>
      <c r="D65" s="47">
        <v>0</v>
      </c>
      <c r="E65" s="47">
        <v>206809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206809</v>
      </c>
      <c r="O65" s="48">
        <f t="shared" si="7"/>
        <v>7.110503696063263</v>
      </c>
      <c r="P65" s="9"/>
    </row>
    <row r="66" spans="1:16" ht="15">
      <c r="A66" s="12"/>
      <c r="B66" s="25">
        <v>348.53</v>
      </c>
      <c r="C66" s="39" t="s">
        <v>75</v>
      </c>
      <c r="D66" s="47">
        <v>0</v>
      </c>
      <c r="E66" s="47">
        <v>279842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279842</v>
      </c>
      <c r="O66" s="48">
        <f t="shared" si="7"/>
        <v>9.621523121884133</v>
      </c>
      <c r="P66" s="9"/>
    </row>
    <row r="67" spans="1:16" ht="15">
      <c r="A67" s="12"/>
      <c r="B67" s="25">
        <v>348.62</v>
      </c>
      <c r="C67" s="39" t="s">
        <v>76</v>
      </c>
      <c r="D67" s="47">
        <v>0</v>
      </c>
      <c r="E67" s="47">
        <v>46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46</v>
      </c>
      <c r="O67" s="48">
        <f t="shared" si="7"/>
        <v>0.0015815712566615095</v>
      </c>
      <c r="P67" s="9"/>
    </row>
    <row r="68" spans="1:16" ht="15">
      <c r="A68" s="12"/>
      <c r="B68" s="25">
        <v>348.71</v>
      </c>
      <c r="C68" s="39" t="s">
        <v>77</v>
      </c>
      <c r="D68" s="47">
        <v>0</v>
      </c>
      <c r="E68" s="47">
        <v>11760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1" ref="N68:N84">SUM(D68:M68)</f>
        <v>11760</v>
      </c>
      <c r="O68" s="48">
        <f t="shared" si="7"/>
        <v>0.4043321299638989</v>
      </c>
      <c r="P68" s="9"/>
    </row>
    <row r="69" spans="1:16" ht="15">
      <c r="A69" s="12"/>
      <c r="B69" s="25">
        <v>348.72</v>
      </c>
      <c r="C69" s="39" t="s">
        <v>78</v>
      </c>
      <c r="D69" s="47">
        <v>0</v>
      </c>
      <c r="E69" s="47">
        <v>1069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1069</v>
      </c>
      <c r="O69" s="48">
        <f aca="true" t="shared" si="12" ref="O69:O84">(N69/O$86)</f>
        <v>0.03675434072545986</v>
      </c>
      <c r="P69" s="9"/>
    </row>
    <row r="70" spans="1:16" ht="15.75">
      <c r="A70" s="29" t="s">
        <v>47</v>
      </c>
      <c r="B70" s="30"/>
      <c r="C70" s="31"/>
      <c r="D70" s="32">
        <f>SUM(D71:D74)</f>
        <v>167333</v>
      </c>
      <c r="E70" s="32">
        <f aca="true" t="shared" si="13" ref="E70:M70">SUM(E71:E74)</f>
        <v>204992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372325</v>
      </c>
      <c r="O70" s="46">
        <f t="shared" si="12"/>
        <v>12.801272133402097</v>
      </c>
      <c r="P70" s="10"/>
    </row>
    <row r="71" spans="1:16" ht="15">
      <c r="A71" s="13"/>
      <c r="B71" s="40">
        <v>351.1</v>
      </c>
      <c r="C71" s="21" t="s">
        <v>80</v>
      </c>
      <c r="D71" s="47">
        <v>0</v>
      </c>
      <c r="E71" s="47">
        <v>7167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7167</v>
      </c>
      <c r="O71" s="48">
        <f t="shared" si="12"/>
        <v>0.24641567818463125</v>
      </c>
      <c r="P71" s="9"/>
    </row>
    <row r="72" spans="1:16" ht="15">
      <c r="A72" s="13"/>
      <c r="B72" s="40">
        <v>351.2</v>
      </c>
      <c r="C72" s="21" t="s">
        <v>81</v>
      </c>
      <c r="D72" s="47">
        <v>0</v>
      </c>
      <c r="E72" s="47">
        <v>7710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7710</v>
      </c>
      <c r="O72" s="48">
        <f t="shared" si="12"/>
        <v>0.26508509541000513</v>
      </c>
      <c r="P72" s="9"/>
    </row>
    <row r="73" spans="1:16" ht="15">
      <c r="A73" s="13"/>
      <c r="B73" s="40">
        <v>351.5</v>
      </c>
      <c r="C73" s="21" t="s">
        <v>82</v>
      </c>
      <c r="D73" s="47">
        <v>167333</v>
      </c>
      <c r="E73" s="47">
        <v>88043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255376</v>
      </c>
      <c r="O73" s="48">
        <f t="shared" si="12"/>
        <v>8.780333505243252</v>
      </c>
      <c r="P73" s="9"/>
    </row>
    <row r="74" spans="1:16" ht="15">
      <c r="A74" s="13"/>
      <c r="B74" s="40">
        <v>359</v>
      </c>
      <c r="C74" s="21" t="s">
        <v>83</v>
      </c>
      <c r="D74" s="47">
        <v>0</v>
      </c>
      <c r="E74" s="47">
        <v>102072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102072</v>
      </c>
      <c r="O74" s="48">
        <f t="shared" si="12"/>
        <v>3.5094378545642084</v>
      </c>
      <c r="P74" s="9"/>
    </row>
    <row r="75" spans="1:16" ht="15.75">
      <c r="A75" s="29" t="s">
        <v>3</v>
      </c>
      <c r="B75" s="30"/>
      <c r="C75" s="31"/>
      <c r="D75" s="32">
        <f>SUM(D76:D81)</f>
        <v>176868</v>
      </c>
      <c r="E75" s="32">
        <f aca="true" t="shared" si="14" ref="E75:M75">SUM(E76:E81)</f>
        <v>309518</v>
      </c>
      <c r="F75" s="32">
        <f t="shared" si="14"/>
        <v>30284</v>
      </c>
      <c r="G75" s="32">
        <f t="shared" si="14"/>
        <v>56543</v>
      </c>
      <c r="H75" s="32">
        <f t="shared" si="14"/>
        <v>0</v>
      </c>
      <c r="I75" s="32">
        <f t="shared" si="14"/>
        <v>0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1"/>
        <v>573213</v>
      </c>
      <c r="O75" s="46">
        <f t="shared" si="12"/>
        <v>19.708200103145952</v>
      </c>
      <c r="P75" s="10"/>
    </row>
    <row r="76" spans="1:16" ht="15">
      <c r="A76" s="12"/>
      <c r="B76" s="25">
        <v>361.1</v>
      </c>
      <c r="C76" s="20" t="s">
        <v>84</v>
      </c>
      <c r="D76" s="47">
        <v>96239</v>
      </c>
      <c r="E76" s="47">
        <v>45711</v>
      </c>
      <c r="F76" s="47">
        <v>30284</v>
      </c>
      <c r="G76" s="47">
        <v>23508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195742</v>
      </c>
      <c r="O76" s="48">
        <f t="shared" si="12"/>
        <v>6.729998280900808</v>
      </c>
      <c r="P76" s="9"/>
    </row>
    <row r="77" spans="1:16" ht="15">
      <c r="A77" s="12"/>
      <c r="B77" s="25">
        <v>362</v>
      </c>
      <c r="C77" s="20" t="s">
        <v>85</v>
      </c>
      <c r="D77" s="47">
        <v>39511</v>
      </c>
      <c r="E77" s="47">
        <v>26311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65822</v>
      </c>
      <c r="O77" s="48">
        <f t="shared" si="12"/>
        <v>2.263090940347258</v>
      </c>
      <c r="P77" s="9"/>
    </row>
    <row r="78" spans="1:16" ht="15">
      <c r="A78" s="12"/>
      <c r="B78" s="25">
        <v>364</v>
      </c>
      <c r="C78" s="20" t="s">
        <v>86</v>
      </c>
      <c r="D78" s="47">
        <v>0</v>
      </c>
      <c r="E78" s="47">
        <v>43227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43227</v>
      </c>
      <c r="O78" s="48">
        <f t="shared" si="12"/>
        <v>1.4862300154718928</v>
      </c>
      <c r="P78" s="9"/>
    </row>
    <row r="79" spans="1:16" ht="15">
      <c r="A79" s="12"/>
      <c r="B79" s="25">
        <v>365</v>
      </c>
      <c r="C79" s="20" t="s">
        <v>87</v>
      </c>
      <c r="D79" s="47">
        <v>2912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2912</v>
      </c>
      <c r="O79" s="48">
        <f t="shared" si="12"/>
        <v>0.10012033694344163</v>
      </c>
      <c r="P79" s="9"/>
    </row>
    <row r="80" spans="1:16" ht="15">
      <c r="A80" s="12"/>
      <c r="B80" s="25">
        <v>366</v>
      </c>
      <c r="C80" s="20" t="s">
        <v>88</v>
      </c>
      <c r="D80" s="47">
        <v>0</v>
      </c>
      <c r="E80" s="47">
        <v>57406</v>
      </c>
      <c r="F80" s="47">
        <v>0</v>
      </c>
      <c r="G80" s="47">
        <v>33035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90441</v>
      </c>
      <c r="O80" s="48">
        <f t="shared" si="12"/>
        <v>3.10954100051573</v>
      </c>
      <c r="P80" s="9"/>
    </row>
    <row r="81" spans="1:16" ht="15">
      <c r="A81" s="12"/>
      <c r="B81" s="25">
        <v>369.9</v>
      </c>
      <c r="C81" s="20" t="s">
        <v>89</v>
      </c>
      <c r="D81" s="47">
        <v>38206</v>
      </c>
      <c r="E81" s="47">
        <v>136863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175069</v>
      </c>
      <c r="O81" s="48">
        <f t="shared" si="12"/>
        <v>6.019219528966821</v>
      </c>
      <c r="P81" s="9"/>
    </row>
    <row r="82" spans="1:16" ht="15.75">
      <c r="A82" s="29" t="s">
        <v>48</v>
      </c>
      <c r="B82" s="30"/>
      <c r="C82" s="31"/>
      <c r="D82" s="32">
        <f aca="true" t="shared" si="15" ref="D82:M82">SUM(D83:D83)</f>
        <v>625447</v>
      </c>
      <c r="E82" s="32">
        <f t="shared" si="15"/>
        <v>9958657</v>
      </c>
      <c r="F82" s="32">
        <f t="shared" si="15"/>
        <v>0</v>
      </c>
      <c r="G82" s="32">
        <f t="shared" si="15"/>
        <v>300000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1"/>
        <v>10884104</v>
      </c>
      <c r="O82" s="46">
        <f t="shared" si="12"/>
        <v>374.2170878459687</v>
      </c>
      <c r="P82" s="9"/>
    </row>
    <row r="83" spans="1:16" ht="15.75" thickBot="1">
      <c r="A83" s="12"/>
      <c r="B83" s="25">
        <v>381</v>
      </c>
      <c r="C83" s="20" t="s">
        <v>90</v>
      </c>
      <c r="D83" s="47">
        <v>625447</v>
      </c>
      <c r="E83" s="47">
        <v>9958657</v>
      </c>
      <c r="F83" s="47">
        <v>0</v>
      </c>
      <c r="G83" s="47">
        <v>300000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10884104</v>
      </c>
      <c r="O83" s="48">
        <f t="shared" si="12"/>
        <v>374.2170878459687</v>
      </c>
      <c r="P83" s="9"/>
    </row>
    <row r="84" spans="1:119" ht="16.5" thickBot="1">
      <c r="A84" s="14" t="s">
        <v>64</v>
      </c>
      <c r="B84" s="23"/>
      <c r="C84" s="22"/>
      <c r="D84" s="15">
        <f>SUM(D5,D12,D16,D41,D70,D75,D82)</f>
        <v>9436025</v>
      </c>
      <c r="E84" s="15">
        <f aca="true" t="shared" si="16" ref="E84:M84">SUM(E5,E12,E16,E41,E70,E75,E82)</f>
        <v>23480638</v>
      </c>
      <c r="F84" s="15">
        <f t="shared" si="16"/>
        <v>30284</v>
      </c>
      <c r="G84" s="15">
        <f t="shared" si="16"/>
        <v>1122092</v>
      </c>
      <c r="H84" s="15">
        <f t="shared" si="16"/>
        <v>0</v>
      </c>
      <c r="I84" s="15">
        <f t="shared" si="16"/>
        <v>0</v>
      </c>
      <c r="J84" s="15">
        <f t="shared" si="16"/>
        <v>0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 t="shared" si="11"/>
        <v>34069039</v>
      </c>
      <c r="O84" s="38">
        <f t="shared" si="12"/>
        <v>1171.3611483582604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97</v>
      </c>
      <c r="M86" s="49"/>
      <c r="N86" s="49"/>
      <c r="O86" s="44">
        <v>29085</v>
      </c>
    </row>
    <row r="87" spans="1:15" ht="15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.75" customHeight="1" thickBo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sheetProtection/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6143473</v>
      </c>
      <c r="E5" s="27">
        <f t="shared" si="0"/>
        <v>4494638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10638111</v>
      </c>
      <c r="O5" s="33">
        <f aca="true" t="shared" si="2" ref="O5:O36">(N5/O$88)</f>
        <v>366.08661688289345</v>
      </c>
      <c r="P5" s="6"/>
    </row>
    <row r="6" spans="1:16" ht="15">
      <c r="A6" s="12"/>
      <c r="B6" s="25">
        <v>311</v>
      </c>
      <c r="C6" s="20" t="s">
        <v>2</v>
      </c>
      <c r="D6" s="47">
        <v>6095885</v>
      </c>
      <c r="E6" s="47">
        <v>1910297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8006182</v>
      </c>
      <c r="O6" s="48">
        <f t="shared" si="2"/>
        <v>275.51471144912074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107200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107200</v>
      </c>
      <c r="O7" s="48">
        <f t="shared" si="2"/>
        <v>3.6890464227950033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36928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36928</v>
      </c>
      <c r="O8" s="48">
        <f t="shared" si="2"/>
        <v>1.2707939020613235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758064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758064</v>
      </c>
      <c r="O9" s="48">
        <f t="shared" si="2"/>
        <v>26.08706424859768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1682149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1682149</v>
      </c>
      <c r="O10" s="48">
        <f t="shared" si="2"/>
        <v>57.887367080766715</v>
      </c>
      <c r="P10" s="9"/>
    </row>
    <row r="11" spans="1:16" ht="15">
      <c r="A11" s="12"/>
      <c r="B11" s="25">
        <v>315</v>
      </c>
      <c r="C11" s="20" t="s">
        <v>14</v>
      </c>
      <c r="D11" s="47">
        <v>47588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47588</v>
      </c>
      <c r="O11" s="48">
        <f t="shared" si="2"/>
        <v>1.637633779551946</v>
      </c>
      <c r="P11" s="9"/>
    </row>
    <row r="12" spans="1:16" ht="15.75">
      <c r="A12" s="29" t="s">
        <v>111</v>
      </c>
      <c r="B12" s="30"/>
      <c r="C12" s="31"/>
      <c r="D12" s="32">
        <f aca="true" t="shared" si="3" ref="D12:M12">SUM(D13:D14)</f>
        <v>168637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168637</v>
      </c>
      <c r="O12" s="46">
        <f t="shared" si="2"/>
        <v>5.803262328366427</v>
      </c>
      <c r="P12" s="10"/>
    </row>
    <row r="13" spans="1:16" ht="15">
      <c r="A13" s="12"/>
      <c r="B13" s="25">
        <v>322</v>
      </c>
      <c r="C13" s="20" t="s">
        <v>0</v>
      </c>
      <c r="D13" s="47">
        <v>160409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160409</v>
      </c>
      <c r="O13" s="48">
        <f t="shared" si="2"/>
        <v>5.520114250318318</v>
      </c>
      <c r="P13" s="9"/>
    </row>
    <row r="14" spans="1:16" ht="15">
      <c r="A14" s="12"/>
      <c r="B14" s="25">
        <v>329</v>
      </c>
      <c r="C14" s="20" t="s">
        <v>112</v>
      </c>
      <c r="D14" s="47">
        <v>8228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8228</v>
      </c>
      <c r="O14" s="48">
        <f t="shared" si="2"/>
        <v>0.28314807804810904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SUM(D16:D36)</f>
        <v>2690666</v>
      </c>
      <c r="E15" s="32">
        <f t="shared" si="4"/>
        <v>3681941</v>
      </c>
      <c r="F15" s="32">
        <f t="shared" si="4"/>
        <v>0</v>
      </c>
      <c r="G15" s="32">
        <f t="shared" si="4"/>
        <v>921289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7293896</v>
      </c>
      <c r="O15" s="46">
        <f t="shared" si="2"/>
        <v>251.00299390894386</v>
      </c>
      <c r="P15" s="10"/>
    </row>
    <row r="16" spans="1:16" ht="15">
      <c r="A16" s="12"/>
      <c r="B16" s="25">
        <v>331.1</v>
      </c>
      <c r="C16" s="20" t="s">
        <v>18</v>
      </c>
      <c r="D16" s="47">
        <v>2627</v>
      </c>
      <c r="E16" s="47">
        <v>2736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5363</v>
      </c>
      <c r="O16" s="48">
        <f t="shared" si="2"/>
        <v>0.18455555937919405</v>
      </c>
      <c r="P16" s="9"/>
    </row>
    <row r="17" spans="1:16" ht="15">
      <c r="A17" s="12"/>
      <c r="B17" s="25">
        <v>331.2</v>
      </c>
      <c r="C17" s="20" t="s">
        <v>19</v>
      </c>
      <c r="D17" s="47">
        <v>442410</v>
      </c>
      <c r="E17" s="47">
        <v>218699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661109</v>
      </c>
      <c r="O17" s="48">
        <f t="shared" si="2"/>
        <v>22.750576413503563</v>
      </c>
      <c r="P17" s="9"/>
    </row>
    <row r="18" spans="1:16" ht="15">
      <c r="A18" s="12"/>
      <c r="B18" s="25">
        <v>331.65</v>
      </c>
      <c r="C18" s="20" t="s">
        <v>24</v>
      </c>
      <c r="D18" s="47">
        <v>0</v>
      </c>
      <c r="E18" s="47">
        <v>51842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51842</v>
      </c>
      <c r="O18" s="48">
        <f t="shared" si="2"/>
        <v>1.784025603083382</v>
      </c>
      <c r="P18" s="9"/>
    </row>
    <row r="19" spans="1:16" ht="15">
      <c r="A19" s="12"/>
      <c r="B19" s="25">
        <v>334.1</v>
      </c>
      <c r="C19" s="20" t="s">
        <v>113</v>
      </c>
      <c r="D19" s="47">
        <v>2831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2831</v>
      </c>
      <c r="O19" s="48">
        <f t="shared" si="2"/>
        <v>0.09742248528855088</v>
      </c>
      <c r="P19" s="9"/>
    </row>
    <row r="20" spans="1:16" ht="15">
      <c r="A20" s="12"/>
      <c r="B20" s="25">
        <v>334.2</v>
      </c>
      <c r="C20" s="20" t="s">
        <v>23</v>
      </c>
      <c r="D20" s="47">
        <v>104561</v>
      </c>
      <c r="E20" s="47">
        <v>269798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374359</v>
      </c>
      <c r="O20" s="48">
        <f t="shared" si="2"/>
        <v>12.882721359991741</v>
      </c>
      <c r="P20" s="9"/>
    </row>
    <row r="21" spans="1:16" ht="15">
      <c r="A21" s="12"/>
      <c r="B21" s="25">
        <v>334.34</v>
      </c>
      <c r="C21" s="20" t="s">
        <v>25</v>
      </c>
      <c r="D21" s="47">
        <v>175000</v>
      </c>
      <c r="E21" s="47">
        <v>277316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452316</v>
      </c>
      <c r="O21" s="48">
        <f t="shared" si="2"/>
        <v>15.565435837434185</v>
      </c>
      <c r="P21" s="9"/>
    </row>
    <row r="22" spans="1:16" ht="15">
      <c r="A22" s="12"/>
      <c r="B22" s="25">
        <v>334.49</v>
      </c>
      <c r="C22" s="20" t="s">
        <v>26</v>
      </c>
      <c r="D22" s="47">
        <v>0</v>
      </c>
      <c r="E22" s="47">
        <v>388553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3">SUM(D22:M22)</f>
        <v>388553</v>
      </c>
      <c r="O22" s="48">
        <f t="shared" si="2"/>
        <v>13.371175883547266</v>
      </c>
      <c r="P22" s="9"/>
    </row>
    <row r="23" spans="1:16" ht="15">
      <c r="A23" s="12"/>
      <c r="B23" s="25">
        <v>334.69</v>
      </c>
      <c r="C23" s="20" t="s">
        <v>27</v>
      </c>
      <c r="D23" s="47">
        <v>0</v>
      </c>
      <c r="E23" s="47">
        <v>29768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29768</v>
      </c>
      <c r="O23" s="48">
        <f t="shared" si="2"/>
        <v>1.0243986372552394</v>
      </c>
      <c r="P23" s="9"/>
    </row>
    <row r="24" spans="1:16" ht="15">
      <c r="A24" s="12"/>
      <c r="B24" s="25">
        <v>334.7</v>
      </c>
      <c r="C24" s="20" t="s">
        <v>28</v>
      </c>
      <c r="D24" s="47">
        <v>192615</v>
      </c>
      <c r="E24" s="47">
        <v>334047</v>
      </c>
      <c r="F24" s="47">
        <v>0</v>
      </c>
      <c r="G24" s="47">
        <v>200000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726662</v>
      </c>
      <c r="O24" s="48">
        <f t="shared" si="2"/>
        <v>25.006435183592004</v>
      </c>
      <c r="P24" s="9"/>
    </row>
    <row r="25" spans="1:16" ht="15">
      <c r="A25" s="12"/>
      <c r="B25" s="25">
        <v>335.12</v>
      </c>
      <c r="C25" s="20" t="s">
        <v>29</v>
      </c>
      <c r="D25" s="47">
        <v>466228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466228</v>
      </c>
      <c r="O25" s="48">
        <f t="shared" si="2"/>
        <v>16.044185966481987</v>
      </c>
      <c r="P25" s="9"/>
    </row>
    <row r="26" spans="1:16" ht="15">
      <c r="A26" s="12"/>
      <c r="B26" s="25">
        <v>335.13</v>
      </c>
      <c r="C26" s="20" t="s">
        <v>30</v>
      </c>
      <c r="D26" s="47">
        <v>24765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24765</v>
      </c>
      <c r="O26" s="48">
        <f t="shared" si="2"/>
        <v>0.852231666609312</v>
      </c>
      <c r="P26" s="9"/>
    </row>
    <row r="27" spans="1:16" ht="15">
      <c r="A27" s="12"/>
      <c r="B27" s="25">
        <v>335.14</v>
      </c>
      <c r="C27" s="20" t="s">
        <v>31</v>
      </c>
      <c r="D27" s="47">
        <v>14543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14543</v>
      </c>
      <c r="O27" s="48">
        <f t="shared" si="2"/>
        <v>0.5004645720774975</v>
      </c>
      <c r="P27" s="9"/>
    </row>
    <row r="28" spans="1:16" ht="15">
      <c r="A28" s="12"/>
      <c r="B28" s="25">
        <v>335.15</v>
      </c>
      <c r="C28" s="20" t="s">
        <v>32</v>
      </c>
      <c r="D28" s="47">
        <v>3968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3968</v>
      </c>
      <c r="O28" s="48">
        <f t="shared" si="2"/>
        <v>0.1365497780377852</v>
      </c>
      <c r="P28" s="9"/>
    </row>
    <row r="29" spans="1:16" ht="15">
      <c r="A29" s="12"/>
      <c r="B29" s="25">
        <v>335.16</v>
      </c>
      <c r="C29" s="20" t="s">
        <v>33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7.682645651949482</v>
      </c>
      <c r="P29" s="9"/>
    </row>
    <row r="30" spans="1:16" ht="15">
      <c r="A30" s="12"/>
      <c r="B30" s="25">
        <v>335.18</v>
      </c>
      <c r="C30" s="20" t="s">
        <v>34</v>
      </c>
      <c r="D30" s="47">
        <v>1029887</v>
      </c>
      <c r="E30" s="47">
        <v>636816</v>
      </c>
      <c r="F30" s="47">
        <v>0</v>
      </c>
      <c r="G30" s="47">
        <v>721289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2387992</v>
      </c>
      <c r="O30" s="48">
        <f t="shared" si="2"/>
        <v>82.1773632953646</v>
      </c>
      <c r="P30" s="9"/>
    </row>
    <row r="31" spans="1:16" ht="15">
      <c r="A31" s="12"/>
      <c r="B31" s="25">
        <v>335.22</v>
      </c>
      <c r="C31" s="20" t="s">
        <v>35</v>
      </c>
      <c r="D31" s="47">
        <v>0</v>
      </c>
      <c r="E31" s="47">
        <v>72000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72000</v>
      </c>
      <c r="O31" s="48">
        <f t="shared" si="2"/>
        <v>2.47771774665336</v>
      </c>
      <c r="P31" s="9"/>
    </row>
    <row r="32" spans="1:16" ht="15">
      <c r="A32" s="12"/>
      <c r="B32" s="25">
        <v>335.49</v>
      </c>
      <c r="C32" s="20" t="s">
        <v>36</v>
      </c>
      <c r="D32" s="47">
        <v>0</v>
      </c>
      <c r="E32" s="47">
        <v>906051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906051</v>
      </c>
      <c r="O32" s="48">
        <f t="shared" si="2"/>
        <v>31.17970336212533</v>
      </c>
      <c r="P32" s="9"/>
    </row>
    <row r="33" spans="1:16" ht="15">
      <c r="A33" s="12"/>
      <c r="B33" s="25">
        <v>335.5</v>
      </c>
      <c r="C33" s="20" t="s">
        <v>37</v>
      </c>
      <c r="D33" s="47">
        <v>0</v>
      </c>
      <c r="E33" s="47">
        <v>425315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425315</v>
      </c>
      <c r="O33" s="48">
        <f t="shared" si="2"/>
        <v>14.636257269692694</v>
      </c>
      <c r="P33" s="9"/>
    </row>
    <row r="34" spans="1:16" ht="15">
      <c r="A34" s="12"/>
      <c r="B34" s="25">
        <v>337.2</v>
      </c>
      <c r="C34" s="20" t="s">
        <v>39</v>
      </c>
      <c r="D34" s="47">
        <v>0</v>
      </c>
      <c r="E34" s="47">
        <v>55000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55000</v>
      </c>
      <c r="O34" s="48">
        <f t="shared" si="2"/>
        <v>1.892701056471317</v>
      </c>
      <c r="P34" s="9"/>
    </row>
    <row r="35" spans="1:16" ht="15">
      <c r="A35" s="12"/>
      <c r="B35" s="25">
        <v>337.7</v>
      </c>
      <c r="C35" s="20" t="s">
        <v>40</v>
      </c>
      <c r="D35" s="47">
        <v>0</v>
      </c>
      <c r="E35" s="47">
        <v>14000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14000</v>
      </c>
      <c r="O35" s="48">
        <f t="shared" si="2"/>
        <v>0.4817784507381534</v>
      </c>
      <c r="P35" s="9"/>
    </row>
    <row r="36" spans="1:16" ht="15">
      <c r="A36" s="12"/>
      <c r="B36" s="25">
        <v>339</v>
      </c>
      <c r="C36" s="20" t="s">
        <v>41</v>
      </c>
      <c r="D36" s="47">
        <v>7981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7981</v>
      </c>
      <c r="O36" s="48">
        <f t="shared" si="2"/>
        <v>0.27464812966722874</v>
      </c>
      <c r="P36" s="9"/>
    </row>
    <row r="37" spans="1:16" ht="15.75">
      <c r="A37" s="29" t="s">
        <v>46</v>
      </c>
      <c r="B37" s="30"/>
      <c r="C37" s="31"/>
      <c r="D37" s="32">
        <f aca="true" t="shared" si="6" ref="D37:M37">SUM(D38:D66)</f>
        <v>63909</v>
      </c>
      <c r="E37" s="32">
        <f t="shared" si="6"/>
        <v>4119039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4182948</v>
      </c>
      <c r="O37" s="46">
        <f aca="true" t="shared" si="7" ref="O37:O68">(N37/O$88)</f>
        <v>143.94672906844696</v>
      </c>
      <c r="P37" s="10"/>
    </row>
    <row r="38" spans="1:16" ht="15">
      <c r="A38" s="12"/>
      <c r="B38" s="25">
        <v>341.1</v>
      </c>
      <c r="C38" s="20" t="s">
        <v>50</v>
      </c>
      <c r="D38" s="47">
        <v>0</v>
      </c>
      <c r="E38" s="47">
        <v>111985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111985</v>
      </c>
      <c r="O38" s="48">
        <f t="shared" si="7"/>
        <v>3.853711414708008</v>
      </c>
      <c r="P38" s="9"/>
    </row>
    <row r="39" spans="1:16" ht="15">
      <c r="A39" s="12"/>
      <c r="B39" s="25">
        <v>341.15</v>
      </c>
      <c r="C39" s="20" t="s">
        <v>51</v>
      </c>
      <c r="D39" s="47">
        <v>0</v>
      </c>
      <c r="E39" s="47">
        <v>44939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64">SUM(D39:M39)</f>
        <v>44939</v>
      </c>
      <c r="O39" s="48">
        <f t="shared" si="7"/>
        <v>1.5464744141229911</v>
      </c>
      <c r="P39" s="9"/>
    </row>
    <row r="40" spans="1:16" ht="15">
      <c r="A40" s="12"/>
      <c r="B40" s="25">
        <v>341.51</v>
      </c>
      <c r="C40" s="20" t="s">
        <v>52</v>
      </c>
      <c r="D40" s="47">
        <v>0</v>
      </c>
      <c r="E40" s="47">
        <v>638678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638678</v>
      </c>
      <c r="O40" s="48">
        <f t="shared" si="7"/>
        <v>21.978664097181596</v>
      </c>
      <c r="P40" s="9"/>
    </row>
    <row r="41" spans="1:16" ht="15">
      <c r="A41" s="12"/>
      <c r="B41" s="25">
        <v>341.52</v>
      </c>
      <c r="C41" s="20" t="s">
        <v>53</v>
      </c>
      <c r="D41" s="47">
        <v>0</v>
      </c>
      <c r="E41" s="47">
        <v>50398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50398</v>
      </c>
      <c r="O41" s="48">
        <f t="shared" si="7"/>
        <v>1.7343335971643896</v>
      </c>
      <c r="P41" s="9"/>
    </row>
    <row r="42" spans="1:16" ht="15">
      <c r="A42" s="12"/>
      <c r="B42" s="25">
        <v>341.56</v>
      </c>
      <c r="C42" s="20" t="s">
        <v>54</v>
      </c>
      <c r="D42" s="47">
        <v>0</v>
      </c>
      <c r="E42" s="47">
        <v>14868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14868</v>
      </c>
      <c r="O42" s="48">
        <f t="shared" si="7"/>
        <v>0.5116487146839189</v>
      </c>
      <c r="P42" s="9"/>
    </row>
    <row r="43" spans="1:16" ht="15">
      <c r="A43" s="12"/>
      <c r="B43" s="25">
        <v>341.9</v>
      </c>
      <c r="C43" s="20" t="s">
        <v>55</v>
      </c>
      <c r="D43" s="47">
        <v>82613</v>
      </c>
      <c r="E43" s="47">
        <v>57304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139917</v>
      </c>
      <c r="O43" s="48">
        <f t="shared" si="7"/>
        <v>4.814928249423587</v>
      </c>
      <c r="P43" s="9"/>
    </row>
    <row r="44" spans="1:16" ht="15">
      <c r="A44" s="12"/>
      <c r="B44" s="25">
        <v>342.3</v>
      </c>
      <c r="C44" s="20" t="s">
        <v>56</v>
      </c>
      <c r="D44" s="47">
        <v>0</v>
      </c>
      <c r="E44" s="47">
        <v>23592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23592</v>
      </c>
      <c r="O44" s="48">
        <f t="shared" si="7"/>
        <v>0.8118655149867511</v>
      </c>
      <c r="P44" s="9"/>
    </row>
    <row r="45" spans="1:16" ht="15">
      <c r="A45" s="12"/>
      <c r="B45" s="25">
        <v>342.4</v>
      </c>
      <c r="C45" s="20" t="s">
        <v>57</v>
      </c>
      <c r="D45" s="47">
        <v>0</v>
      </c>
      <c r="E45" s="47">
        <v>61101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61101</v>
      </c>
      <c r="O45" s="48">
        <f t="shared" si="7"/>
        <v>2.102653222753708</v>
      </c>
      <c r="P45" s="9"/>
    </row>
    <row r="46" spans="1:16" ht="15">
      <c r="A46" s="12"/>
      <c r="B46" s="25">
        <v>342.5</v>
      </c>
      <c r="C46" s="20" t="s">
        <v>58</v>
      </c>
      <c r="D46" s="47">
        <v>20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</v>
      </c>
      <c r="O46" s="48">
        <f t="shared" si="7"/>
        <v>0.0006882549296259334</v>
      </c>
      <c r="P46" s="9"/>
    </row>
    <row r="47" spans="1:16" ht="15">
      <c r="A47" s="12"/>
      <c r="B47" s="25">
        <v>342.6</v>
      </c>
      <c r="C47" s="20" t="s">
        <v>59</v>
      </c>
      <c r="D47" s="47">
        <v>0</v>
      </c>
      <c r="E47" s="47">
        <v>1253104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1253104</v>
      </c>
      <c r="O47" s="48">
        <f t="shared" si="7"/>
        <v>43.12275026669879</v>
      </c>
      <c r="P47" s="9"/>
    </row>
    <row r="48" spans="1:16" ht="15">
      <c r="A48" s="12"/>
      <c r="B48" s="25">
        <v>342.9</v>
      </c>
      <c r="C48" s="20" t="s">
        <v>60</v>
      </c>
      <c r="D48" s="47">
        <v>0</v>
      </c>
      <c r="E48" s="47">
        <v>60000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60000</v>
      </c>
      <c r="O48" s="48">
        <f t="shared" si="7"/>
        <v>2.0647647888778002</v>
      </c>
      <c r="P48" s="9"/>
    </row>
    <row r="49" spans="1:16" ht="15">
      <c r="A49" s="12"/>
      <c r="B49" s="25">
        <v>343.4</v>
      </c>
      <c r="C49" s="20" t="s">
        <v>61</v>
      </c>
      <c r="D49" s="47">
        <v>0</v>
      </c>
      <c r="E49" s="47">
        <v>431058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431058</v>
      </c>
      <c r="O49" s="48">
        <f t="shared" si="7"/>
        <v>14.83388967273478</v>
      </c>
      <c r="P49" s="9"/>
    </row>
    <row r="50" spans="1:16" ht="15">
      <c r="A50" s="12"/>
      <c r="B50" s="25">
        <v>343.9</v>
      </c>
      <c r="C50" s="20" t="s">
        <v>62</v>
      </c>
      <c r="D50" s="47">
        <v>0</v>
      </c>
      <c r="E50" s="47">
        <v>5626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5626</v>
      </c>
      <c r="O50" s="48">
        <f t="shared" si="7"/>
        <v>0.1936061117037751</v>
      </c>
      <c r="P50" s="9"/>
    </row>
    <row r="51" spans="1:16" ht="15">
      <c r="A51" s="12"/>
      <c r="B51" s="25">
        <v>344.9</v>
      </c>
      <c r="C51" s="20" t="s">
        <v>63</v>
      </c>
      <c r="D51" s="47">
        <v>0</v>
      </c>
      <c r="E51" s="47">
        <v>376156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376156</v>
      </c>
      <c r="O51" s="48">
        <f t="shared" si="7"/>
        <v>12.94456106541863</v>
      </c>
      <c r="P51" s="9"/>
    </row>
    <row r="52" spans="1:16" ht="15">
      <c r="A52" s="12"/>
      <c r="B52" s="25">
        <v>346.4</v>
      </c>
      <c r="C52" s="20" t="s">
        <v>114</v>
      </c>
      <c r="D52" s="47">
        <v>-18724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-18724</v>
      </c>
      <c r="O52" s="48">
        <f t="shared" si="7"/>
        <v>-0.6443442651157989</v>
      </c>
      <c r="P52" s="9"/>
    </row>
    <row r="53" spans="1:16" ht="15">
      <c r="A53" s="12"/>
      <c r="B53" s="25">
        <v>348.12</v>
      </c>
      <c r="C53" s="39" t="s">
        <v>115</v>
      </c>
      <c r="D53" s="47">
        <v>0</v>
      </c>
      <c r="E53" s="47">
        <v>19171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19171</v>
      </c>
      <c r="O53" s="48">
        <f t="shared" si="7"/>
        <v>0.6597267627929385</v>
      </c>
      <c r="P53" s="9"/>
    </row>
    <row r="54" spans="1:16" ht="15">
      <c r="A54" s="12"/>
      <c r="B54" s="25">
        <v>348.13</v>
      </c>
      <c r="C54" s="39" t="s">
        <v>65</v>
      </c>
      <c r="D54" s="47">
        <v>0</v>
      </c>
      <c r="E54" s="47">
        <v>21451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21451</v>
      </c>
      <c r="O54" s="48">
        <f t="shared" si="7"/>
        <v>0.7381878247702949</v>
      </c>
      <c r="P54" s="9"/>
    </row>
    <row r="55" spans="1:16" ht="15">
      <c r="A55" s="12"/>
      <c r="B55" s="25">
        <v>348.22</v>
      </c>
      <c r="C55" s="39" t="s">
        <v>66</v>
      </c>
      <c r="D55" s="47">
        <v>0</v>
      </c>
      <c r="E55" s="47">
        <v>13342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13342</v>
      </c>
      <c r="O55" s="48">
        <f t="shared" si="7"/>
        <v>0.4591348635534602</v>
      </c>
      <c r="P55" s="9"/>
    </row>
    <row r="56" spans="1:16" ht="15">
      <c r="A56" s="12"/>
      <c r="B56" s="25">
        <v>348.23</v>
      </c>
      <c r="C56" s="39" t="s">
        <v>67</v>
      </c>
      <c r="D56" s="47">
        <v>0</v>
      </c>
      <c r="E56" s="47">
        <v>17447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17447</v>
      </c>
      <c r="O56" s="48">
        <f t="shared" si="7"/>
        <v>0.600399187859183</v>
      </c>
      <c r="P56" s="9"/>
    </row>
    <row r="57" spans="1:16" ht="15">
      <c r="A57" s="12"/>
      <c r="B57" s="25">
        <v>348.31</v>
      </c>
      <c r="C57" s="39" t="s">
        <v>68</v>
      </c>
      <c r="D57" s="47">
        <v>0</v>
      </c>
      <c r="E57" s="47">
        <v>116750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116750</v>
      </c>
      <c r="O57" s="48">
        <f t="shared" si="7"/>
        <v>4.017688151691386</v>
      </c>
      <c r="P57" s="9"/>
    </row>
    <row r="58" spans="1:16" ht="15">
      <c r="A58" s="12"/>
      <c r="B58" s="25">
        <v>348.32</v>
      </c>
      <c r="C58" s="39" t="s">
        <v>69</v>
      </c>
      <c r="D58" s="47">
        <v>0</v>
      </c>
      <c r="E58" s="47">
        <v>2179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2179</v>
      </c>
      <c r="O58" s="48">
        <f t="shared" si="7"/>
        <v>0.07498537458274544</v>
      </c>
      <c r="P58" s="9"/>
    </row>
    <row r="59" spans="1:16" ht="15">
      <c r="A59" s="12"/>
      <c r="B59" s="25">
        <v>348.41</v>
      </c>
      <c r="C59" s="39" t="s">
        <v>70</v>
      </c>
      <c r="D59" s="47">
        <v>0</v>
      </c>
      <c r="E59" s="47">
        <v>86641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86641</v>
      </c>
      <c r="O59" s="48">
        <f t="shared" si="7"/>
        <v>2.981554767886025</v>
      </c>
      <c r="P59" s="9"/>
    </row>
    <row r="60" spans="1:16" ht="15">
      <c r="A60" s="12"/>
      <c r="B60" s="25">
        <v>348.42</v>
      </c>
      <c r="C60" s="39" t="s">
        <v>71</v>
      </c>
      <c r="D60" s="47">
        <v>0</v>
      </c>
      <c r="E60" s="47">
        <v>9486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9486</v>
      </c>
      <c r="O60" s="48">
        <f t="shared" si="7"/>
        <v>0.32643931312158025</v>
      </c>
      <c r="P60" s="9"/>
    </row>
    <row r="61" spans="1:16" ht="15">
      <c r="A61" s="12"/>
      <c r="B61" s="25">
        <v>348.48</v>
      </c>
      <c r="C61" s="39" t="s">
        <v>73</v>
      </c>
      <c r="D61" s="47">
        <v>0</v>
      </c>
      <c r="E61" s="47">
        <v>8523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8523</v>
      </c>
      <c r="O61" s="48">
        <f t="shared" si="7"/>
        <v>0.29329983826009154</v>
      </c>
      <c r="P61" s="9"/>
    </row>
    <row r="62" spans="1:16" ht="15">
      <c r="A62" s="12"/>
      <c r="B62" s="25">
        <v>348.52</v>
      </c>
      <c r="C62" s="39" t="s">
        <v>74</v>
      </c>
      <c r="D62" s="47">
        <v>0</v>
      </c>
      <c r="E62" s="47">
        <v>271164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271164</v>
      </c>
      <c r="O62" s="48">
        <f t="shared" si="7"/>
        <v>9.33149798685433</v>
      </c>
      <c r="P62" s="9"/>
    </row>
    <row r="63" spans="1:16" ht="15">
      <c r="A63" s="12"/>
      <c r="B63" s="25">
        <v>348.53</v>
      </c>
      <c r="C63" s="39" t="s">
        <v>75</v>
      </c>
      <c r="D63" s="47">
        <v>0</v>
      </c>
      <c r="E63" s="47">
        <v>406853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406853</v>
      </c>
      <c r="O63" s="48">
        <f t="shared" si="7"/>
        <v>14.000929144154995</v>
      </c>
      <c r="P63" s="9"/>
    </row>
    <row r="64" spans="1:16" ht="15">
      <c r="A64" s="12"/>
      <c r="B64" s="25">
        <v>348.62</v>
      </c>
      <c r="C64" s="39" t="s">
        <v>76</v>
      </c>
      <c r="D64" s="47">
        <v>0</v>
      </c>
      <c r="E64" s="47">
        <v>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68</v>
      </c>
      <c r="O64" s="48">
        <f t="shared" si="7"/>
        <v>0.0023400667607281736</v>
      </c>
      <c r="P64" s="9"/>
    </row>
    <row r="65" spans="1:16" ht="15">
      <c r="A65" s="12"/>
      <c r="B65" s="25">
        <v>348.71</v>
      </c>
      <c r="C65" s="39" t="s">
        <v>77</v>
      </c>
      <c r="D65" s="47">
        <v>0</v>
      </c>
      <c r="E65" s="47">
        <v>15565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aca="true" t="shared" si="9" ref="N65:N74">SUM(D65:M65)</f>
        <v>15565</v>
      </c>
      <c r="O65" s="48">
        <f t="shared" si="7"/>
        <v>0.5356343989813827</v>
      </c>
      <c r="P65" s="9"/>
    </row>
    <row r="66" spans="1:16" ht="15">
      <c r="A66" s="12"/>
      <c r="B66" s="25">
        <v>348.72</v>
      </c>
      <c r="C66" s="39" t="s">
        <v>78</v>
      </c>
      <c r="D66" s="47">
        <v>0</v>
      </c>
      <c r="E66" s="47">
        <v>1590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1590</v>
      </c>
      <c r="O66" s="48">
        <f t="shared" si="7"/>
        <v>0.05471626690526171</v>
      </c>
      <c r="P66" s="9"/>
    </row>
    <row r="67" spans="1:16" ht="15.75">
      <c r="A67" s="29" t="s">
        <v>47</v>
      </c>
      <c r="B67" s="30"/>
      <c r="C67" s="31"/>
      <c r="D67" s="32">
        <f aca="true" t="shared" si="10" ref="D67:M67">SUM(D68:D72)</f>
        <v>209079</v>
      </c>
      <c r="E67" s="32">
        <f t="shared" si="10"/>
        <v>403403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9"/>
        <v>612482</v>
      </c>
      <c r="O67" s="46">
        <f t="shared" si="7"/>
        <v>21.07718779035755</v>
      </c>
      <c r="P67" s="10"/>
    </row>
    <row r="68" spans="1:16" ht="15">
      <c r="A68" s="13"/>
      <c r="B68" s="40">
        <v>351.1</v>
      </c>
      <c r="C68" s="21" t="s">
        <v>80</v>
      </c>
      <c r="D68" s="47">
        <v>0</v>
      </c>
      <c r="E68" s="47">
        <v>19087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19087</v>
      </c>
      <c r="O68" s="48">
        <f t="shared" si="7"/>
        <v>0.6568360920885096</v>
      </c>
      <c r="P68" s="9"/>
    </row>
    <row r="69" spans="1:16" ht="15">
      <c r="A69" s="13"/>
      <c r="B69" s="40">
        <v>351.2</v>
      </c>
      <c r="C69" s="21" t="s">
        <v>81</v>
      </c>
      <c r="D69" s="47">
        <v>0</v>
      </c>
      <c r="E69" s="47">
        <v>843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843</v>
      </c>
      <c r="O69" s="48">
        <f aca="true" t="shared" si="11" ref="O69:O86">(N69/O$88)</f>
        <v>0.029009945283733095</v>
      </c>
      <c r="P69" s="9"/>
    </row>
    <row r="70" spans="1:16" ht="15">
      <c r="A70" s="13"/>
      <c r="B70" s="40">
        <v>351.4</v>
      </c>
      <c r="C70" s="21" t="s">
        <v>116</v>
      </c>
      <c r="D70" s="47">
        <v>0</v>
      </c>
      <c r="E70" s="47">
        <v>1000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1000</v>
      </c>
      <c r="O70" s="48">
        <f t="shared" si="11"/>
        <v>0.03441274648129667</v>
      </c>
      <c r="P70" s="9"/>
    </row>
    <row r="71" spans="1:16" ht="15">
      <c r="A71" s="13"/>
      <c r="B71" s="40">
        <v>351.5</v>
      </c>
      <c r="C71" s="21" t="s">
        <v>82</v>
      </c>
      <c r="D71" s="47">
        <v>209079</v>
      </c>
      <c r="E71" s="47">
        <v>90248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299327</v>
      </c>
      <c r="O71" s="48">
        <f t="shared" si="11"/>
        <v>10.300664166007088</v>
      </c>
      <c r="P71" s="9"/>
    </row>
    <row r="72" spans="1:16" ht="15">
      <c r="A72" s="13"/>
      <c r="B72" s="40">
        <v>359</v>
      </c>
      <c r="C72" s="21" t="s">
        <v>83</v>
      </c>
      <c r="D72" s="47">
        <v>0</v>
      </c>
      <c r="E72" s="47">
        <v>292225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292225</v>
      </c>
      <c r="O72" s="48">
        <f t="shared" si="11"/>
        <v>10.05626484049692</v>
      </c>
      <c r="P72" s="9"/>
    </row>
    <row r="73" spans="1:16" ht="15.75">
      <c r="A73" s="29" t="s">
        <v>3</v>
      </c>
      <c r="B73" s="30"/>
      <c r="C73" s="31"/>
      <c r="D73" s="32">
        <f aca="true" t="shared" si="12" ref="D73:M73">SUM(D74:D83)</f>
        <v>606010</v>
      </c>
      <c r="E73" s="32">
        <f t="shared" si="12"/>
        <v>996409</v>
      </c>
      <c r="F73" s="32">
        <f t="shared" si="12"/>
        <v>59964</v>
      </c>
      <c r="G73" s="32">
        <f t="shared" si="12"/>
        <v>38339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9"/>
        <v>1700722</v>
      </c>
      <c r="O73" s="46">
        <f t="shared" si="11"/>
        <v>58.52651502116384</v>
      </c>
      <c r="P73" s="10"/>
    </row>
    <row r="74" spans="1:16" ht="15">
      <c r="A74" s="12"/>
      <c r="B74" s="25">
        <v>361.1</v>
      </c>
      <c r="C74" s="20" t="s">
        <v>84</v>
      </c>
      <c r="D74" s="47">
        <v>511103</v>
      </c>
      <c r="E74" s="47">
        <v>71619</v>
      </c>
      <c r="F74" s="47">
        <v>59964</v>
      </c>
      <c r="G74" s="47">
        <v>15600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658286</v>
      </c>
      <c r="O74" s="48">
        <f t="shared" si="11"/>
        <v>22.653429230186862</v>
      </c>
      <c r="P74" s="9"/>
    </row>
    <row r="75" spans="1:16" ht="15">
      <c r="A75" s="12"/>
      <c r="B75" s="25">
        <v>362</v>
      </c>
      <c r="C75" s="20" t="s">
        <v>85</v>
      </c>
      <c r="D75" s="47">
        <v>37143</v>
      </c>
      <c r="E75" s="47">
        <v>24923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aca="true" t="shared" si="13" ref="N75:N83">SUM(D75:M75)</f>
        <v>62066</v>
      </c>
      <c r="O75" s="48">
        <f t="shared" si="11"/>
        <v>2.1358615231081592</v>
      </c>
      <c r="P75" s="9"/>
    </row>
    <row r="76" spans="1:16" ht="15">
      <c r="A76" s="12"/>
      <c r="B76" s="25">
        <v>363.12</v>
      </c>
      <c r="C76" s="20" t="s">
        <v>117</v>
      </c>
      <c r="D76" s="47">
        <v>0</v>
      </c>
      <c r="E76" s="47">
        <v>686633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686633</v>
      </c>
      <c r="O76" s="48">
        <f t="shared" si="11"/>
        <v>23.628927354692177</v>
      </c>
      <c r="P76" s="9"/>
    </row>
    <row r="77" spans="1:16" ht="15">
      <c r="A77" s="12"/>
      <c r="B77" s="25">
        <v>363.22</v>
      </c>
      <c r="C77" s="20" t="s">
        <v>118</v>
      </c>
      <c r="D77" s="47">
        <v>0</v>
      </c>
      <c r="E77" s="47">
        <v>5621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5621</v>
      </c>
      <c r="O77" s="48">
        <f t="shared" si="11"/>
        <v>0.1934340479713686</v>
      </c>
      <c r="P77" s="9"/>
    </row>
    <row r="78" spans="1:16" ht="15">
      <c r="A78" s="12"/>
      <c r="B78" s="25">
        <v>363.24</v>
      </c>
      <c r="C78" s="20" t="s">
        <v>119</v>
      </c>
      <c r="D78" s="47">
        <v>0</v>
      </c>
      <c r="E78" s="47">
        <v>45387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45387</v>
      </c>
      <c r="O78" s="48">
        <f t="shared" si="11"/>
        <v>1.5618913245466122</v>
      </c>
      <c r="P78" s="9"/>
    </row>
    <row r="79" spans="1:16" ht="15">
      <c r="A79" s="12"/>
      <c r="B79" s="25">
        <v>363.27</v>
      </c>
      <c r="C79" s="20" t="s">
        <v>120</v>
      </c>
      <c r="D79" s="47">
        <v>0</v>
      </c>
      <c r="E79" s="47">
        <v>2731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2731</v>
      </c>
      <c r="O79" s="48">
        <f t="shared" si="11"/>
        <v>0.09398121064042121</v>
      </c>
      <c r="P79" s="9"/>
    </row>
    <row r="80" spans="1:16" ht="15">
      <c r="A80" s="12"/>
      <c r="B80" s="25">
        <v>363.29</v>
      </c>
      <c r="C80" s="20" t="s">
        <v>121</v>
      </c>
      <c r="D80" s="47">
        <v>0</v>
      </c>
      <c r="E80" s="47">
        <v>10609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10609</v>
      </c>
      <c r="O80" s="48">
        <f t="shared" si="11"/>
        <v>0.3650848274200764</v>
      </c>
      <c r="P80" s="9"/>
    </row>
    <row r="81" spans="1:16" ht="15">
      <c r="A81" s="12"/>
      <c r="B81" s="25">
        <v>364</v>
      </c>
      <c r="C81" s="20" t="s">
        <v>86</v>
      </c>
      <c r="D81" s="47">
        <v>18250</v>
      </c>
      <c r="E81" s="47">
        <v>400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18650</v>
      </c>
      <c r="O81" s="48">
        <f t="shared" si="11"/>
        <v>0.6417977218761829</v>
      </c>
      <c r="P81" s="9"/>
    </row>
    <row r="82" spans="1:16" ht="15">
      <c r="A82" s="12"/>
      <c r="B82" s="25">
        <v>366</v>
      </c>
      <c r="C82" s="20" t="s">
        <v>88</v>
      </c>
      <c r="D82" s="47">
        <v>20000</v>
      </c>
      <c r="E82" s="47">
        <v>20191</v>
      </c>
      <c r="F82" s="47">
        <v>0</v>
      </c>
      <c r="G82" s="47">
        <v>539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40730</v>
      </c>
      <c r="O82" s="48">
        <f t="shared" si="11"/>
        <v>1.4016311641832135</v>
      </c>
      <c r="P82" s="9"/>
    </row>
    <row r="83" spans="1:16" ht="15">
      <c r="A83" s="12"/>
      <c r="B83" s="25">
        <v>369.9</v>
      </c>
      <c r="C83" s="20" t="s">
        <v>89</v>
      </c>
      <c r="D83" s="47">
        <v>19514</v>
      </c>
      <c r="E83" s="47">
        <v>128295</v>
      </c>
      <c r="F83" s="47">
        <v>0</v>
      </c>
      <c r="G83" s="47">
        <v>22200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170009</v>
      </c>
      <c r="O83" s="48">
        <f t="shared" si="11"/>
        <v>5.850476616538766</v>
      </c>
      <c r="P83" s="9"/>
    </row>
    <row r="84" spans="1:16" ht="15.75">
      <c r="A84" s="29" t="s">
        <v>48</v>
      </c>
      <c r="B84" s="30"/>
      <c r="C84" s="31"/>
      <c r="D84" s="32">
        <f aca="true" t="shared" si="14" ref="D84:M84">SUM(D85:D85)</f>
        <v>110601</v>
      </c>
      <c r="E84" s="32">
        <f t="shared" si="14"/>
        <v>10720499</v>
      </c>
      <c r="F84" s="32">
        <f t="shared" si="14"/>
        <v>0</v>
      </c>
      <c r="G84" s="32">
        <f t="shared" si="14"/>
        <v>500000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>SUM(D84:M84)</f>
        <v>11331100</v>
      </c>
      <c r="O84" s="46">
        <f t="shared" si="11"/>
        <v>389.9342716542207</v>
      </c>
      <c r="P84" s="9"/>
    </row>
    <row r="85" spans="1:16" ht="15.75" thickBot="1">
      <c r="A85" s="12"/>
      <c r="B85" s="25">
        <v>381</v>
      </c>
      <c r="C85" s="20" t="s">
        <v>90</v>
      </c>
      <c r="D85" s="47">
        <v>110601</v>
      </c>
      <c r="E85" s="47">
        <v>10720499</v>
      </c>
      <c r="F85" s="47">
        <v>0</v>
      </c>
      <c r="G85" s="47">
        <v>500000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11331100</v>
      </c>
      <c r="O85" s="48">
        <f t="shared" si="11"/>
        <v>389.9342716542207</v>
      </c>
      <c r="P85" s="9"/>
    </row>
    <row r="86" spans="1:119" ht="16.5" thickBot="1">
      <c r="A86" s="14" t="s">
        <v>64</v>
      </c>
      <c r="B86" s="23"/>
      <c r="C86" s="22"/>
      <c r="D86" s="15">
        <f aca="true" t="shared" si="15" ref="D86:M86">SUM(D5,D12,D15,D37,D67,D73,D84)</f>
        <v>9992375</v>
      </c>
      <c r="E86" s="15">
        <f t="shared" si="15"/>
        <v>24415929</v>
      </c>
      <c r="F86" s="15">
        <f t="shared" si="15"/>
        <v>59964</v>
      </c>
      <c r="G86" s="15">
        <f t="shared" si="15"/>
        <v>1459628</v>
      </c>
      <c r="H86" s="15">
        <f t="shared" si="15"/>
        <v>0</v>
      </c>
      <c r="I86" s="15">
        <f t="shared" si="15"/>
        <v>0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>SUM(D86:M86)</f>
        <v>35927896</v>
      </c>
      <c r="O86" s="38">
        <f t="shared" si="11"/>
        <v>1236.377576654393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122</v>
      </c>
      <c r="M88" s="49"/>
      <c r="N88" s="49"/>
      <c r="O88" s="44">
        <v>29059</v>
      </c>
    </row>
    <row r="89" spans="1:15" ht="1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5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5622307</v>
      </c>
      <c r="E5" s="27">
        <f t="shared" si="0"/>
        <v>4315748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9938055</v>
      </c>
      <c r="O5" s="33">
        <f aca="true" t="shared" si="2" ref="O5:O36">(N5/O$85)</f>
        <v>342.04284976768196</v>
      </c>
      <c r="P5" s="6"/>
    </row>
    <row r="6" spans="1:16" ht="15">
      <c r="A6" s="12"/>
      <c r="B6" s="25">
        <v>311</v>
      </c>
      <c r="C6" s="20" t="s">
        <v>2</v>
      </c>
      <c r="D6" s="47">
        <v>5578569</v>
      </c>
      <c r="E6" s="47">
        <v>1719497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7298066</v>
      </c>
      <c r="O6" s="48">
        <f t="shared" si="2"/>
        <v>251.18107038375496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81762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81762</v>
      </c>
      <c r="O7" s="48">
        <f t="shared" si="2"/>
        <v>2.8140423335054208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37150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37150</v>
      </c>
      <c r="O8" s="48">
        <f t="shared" si="2"/>
        <v>1.2786095336430907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752227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752227</v>
      </c>
      <c r="O9" s="48">
        <f t="shared" si="2"/>
        <v>25.889760798485632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1725112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1725112</v>
      </c>
      <c r="O10" s="48">
        <f t="shared" si="2"/>
        <v>59.37401479951816</v>
      </c>
      <c r="P10" s="9"/>
    </row>
    <row r="11" spans="1:16" ht="15">
      <c r="A11" s="12"/>
      <c r="B11" s="25">
        <v>315</v>
      </c>
      <c r="C11" s="20" t="s">
        <v>127</v>
      </c>
      <c r="D11" s="47">
        <v>43738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43738</v>
      </c>
      <c r="O11" s="48">
        <f t="shared" si="2"/>
        <v>1.5053519187747375</v>
      </c>
      <c r="P11" s="9"/>
    </row>
    <row r="12" spans="1:16" ht="15.75">
      <c r="A12" s="29" t="s">
        <v>159</v>
      </c>
      <c r="B12" s="30"/>
      <c r="C12" s="31"/>
      <c r="D12" s="32">
        <f aca="true" t="shared" si="3" ref="D12:M12">SUM(D13:D14)</f>
        <v>371552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371552</v>
      </c>
      <c r="O12" s="46">
        <f t="shared" si="2"/>
        <v>12.787885045603167</v>
      </c>
      <c r="P12" s="10"/>
    </row>
    <row r="13" spans="1:16" ht="15">
      <c r="A13" s="12"/>
      <c r="B13" s="25">
        <v>322</v>
      </c>
      <c r="C13" s="20" t="s">
        <v>0</v>
      </c>
      <c r="D13" s="47">
        <v>365930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365930</v>
      </c>
      <c r="O13" s="48">
        <f t="shared" si="2"/>
        <v>12.594389950094648</v>
      </c>
      <c r="P13" s="9"/>
    </row>
    <row r="14" spans="1:16" ht="15">
      <c r="A14" s="12"/>
      <c r="B14" s="25">
        <v>329</v>
      </c>
      <c r="C14" s="20" t="s">
        <v>157</v>
      </c>
      <c r="D14" s="47">
        <v>5622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5622</v>
      </c>
      <c r="O14" s="48">
        <f t="shared" si="2"/>
        <v>0.19349509550851832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SUM(D16:D37)</f>
        <v>2092050</v>
      </c>
      <c r="E15" s="32">
        <f t="shared" si="4"/>
        <v>5542194</v>
      </c>
      <c r="F15" s="32">
        <f t="shared" si="4"/>
        <v>0</v>
      </c>
      <c r="G15" s="32">
        <f t="shared" si="4"/>
        <v>967617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8601861</v>
      </c>
      <c r="O15" s="46">
        <f t="shared" si="2"/>
        <v>296.0544140423335</v>
      </c>
      <c r="P15" s="10"/>
    </row>
    <row r="16" spans="1:16" ht="15">
      <c r="A16" s="12"/>
      <c r="B16" s="25">
        <v>331.1</v>
      </c>
      <c r="C16" s="20" t="s">
        <v>18</v>
      </c>
      <c r="D16" s="47">
        <v>4142</v>
      </c>
      <c r="E16" s="47">
        <v>4287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8429</v>
      </c>
      <c r="O16" s="48">
        <f t="shared" si="2"/>
        <v>0.29010497332644986</v>
      </c>
      <c r="P16" s="9"/>
    </row>
    <row r="17" spans="1:16" ht="15">
      <c r="A17" s="12"/>
      <c r="B17" s="25">
        <v>331.2</v>
      </c>
      <c r="C17" s="20" t="s">
        <v>19</v>
      </c>
      <c r="D17" s="47">
        <v>45287</v>
      </c>
      <c r="E17" s="47">
        <v>72696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117983</v>
      </c>
      <c r="O17" s="48">
        <f t="shared" si="2"/>
        <v>4.060678024436414</v>
      </c>
      <c r="P17" s="9"/>
    </row>
    <row r="18" spans="1:16" ht="15">
      <c r="A18" s="12"/>
      <c r="B18" s="25">
        <v>331.5</v>
      </c>
      <c r="C18" s="20" t="s">
        <v>21</v>
      </c>
      <c r="D18" s="47">
        <v>0</v>
      </c>
      <c r="E18" s="47">
        <v>111309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111309</v>
      </c>
      <c r="O18" s="48">
        <f t="shared" si="2"/>
        <v>3.8309757356737224</v>
      </c>
      <c r="P18" s="9"/>
    </row>
    <row r="19" spans="1:16" ht="15">
      <c r="A19" s="12"/>
      <c r="B19" s="25">
        <v>331.65</v>
      </c>
      <c r="C19" s="20" t="s">
        <v>24</v>
      </c>
      <c r="D19" s="47">
        <v>0</v>
      </c>
      <c r="E19" s="47">
        <v>114729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114729</v>
      </c>
      <c r="O19" s="48">
        <f t="shared" si="2"/>
        <v>3.9486835312338666</v>
      </c>
      <c r="P19" s="9"/>
    </row>
    <row r="20" spans="1:16" ht="15">
      <c r="A20" s="12"/>
      <c r="B20" s="25">
        <v>334.1</v>
      </c>
      <c r="C20" s="20" t="s">
        <v>113</v>
      </c>
      <c r="D20" s="47">
        <v>0</v>
      </c>
      <c r="E20" s="47">
        <v>250000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250000</v>
      </c>
      <c r="O20" s="48">
        <f t="shared" si="2"/>
        <v>8.604371020478403</v>
      </c>
      <c r="P20" s="9"/>
    </row>
    <row r="21" spans="1:16" ht="15">
      <c r="A21" s="12"/>
      <c r="B21" s="25">
        <v>334.2</v>
      </c>
      <c r="C21" s="20" t="s">
        <v>23</v>
      </c>
      <c r="D21" s="47">
        <v>104381</v>
      </c>
      <c r="E21" s="47">
        <v>127717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232098</v>
      </c>
      <c r="O21" s="48">
        <f t="shared" si="2"/>
        <v>7.988229220443985</v>
      </c>
      <c r="P21" s="9"/>
    </row>
    <row r="22" spans="1:16" ht="15">
      <c r="A22" s="12"/>
      <c r="B22" s="25">
        <v>334.34</v>
      </c>
      <c r="C22" s="20" t="s">
        <v>25</v>
      </c>
      <c r="D22" s="47">
        <v>175000</v>
      </c>
      <c r="E22" s="47">
        <v>191176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366176</v>
      </c>
      <c r="O22" s="48">
        <f t="shared" si="2"/>
        <v>12.602856651178799</v>
      </c>
      <c r="P22" s="9"/>
    </row>
    <row r="23" spans="1:16" ht="15">
      <c r="A23" s="12"/>
      <c r="B23" s="25">
        <v>334.49</v>
      </c>
      <c r="C23" s="20" t="s">
        <v>26</v>
      </c>
      <c r="D23" s="47">
        <v>0</v>
      </c>
      <c r="E23" s="47">
        <v>2031336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4">SUM(D23:M23)</f>
        <v>2031336</v>
      </c>
      <c r="O23" s="48">
        <f t="shared" si="2"/>
        <v>69.91347444501807</v>
      </c>
      <c r="P23" s="9"/>
    </row>
    <row r="24" spans="1:16" ht="15">
      <c r="A24" s="12"/>
      <c r="B24" s="25">
        <v>334.69</v>
      </c>
      <c r="C24" s="20" t="s">
        <v>27</v>
      </c>
      <c r="D24" s="47">
        <v>0</v>
      </c>
      <c r="E24" s="47">
        <v>37000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37000</v>
      </c>
      <c r="O24" s="48">
        <f t="shared" si="2"/>
        <v>1.2734469110308035</v>
      </c>
      <c r="P24" s="9"/>
    </row>
    <row r="25" spans="1:16" ht="15">
      <c r="A25" s="12"/>
      <c r="B25" s="25">
        <v>334.7</v>
      </c>
      <c r="C25" s="20" t="s">
        <v>28</v>
      </c>
      <c r="D25" s="47">
        <v>0</v>
      </c>
      <c r="E25" s="47">
        <v>95419</v>
      </c>
      <c r="F25" s="47">
        <v>0</v>
      </c>
      <c r="G25" s="47">
        <v>300000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395419</v>
      </c>
      <c r="O25" s="48">
        <f t="shared" si="2"/>
        <v>13.609327138186199</v>
      </c>
      <c r="P25" s="9"/>
    </row>
    <row r="26" spans="1:16" ht="15">
      <c r="A26" s="12"/>
      <c r="B26" s="25">
        <v>335.12</v>
      </c>
      <c r="C26" s="20" t="s">
        <v>29</v>
      </c>
      <c r="D26" s="47">
        <v>493140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493140</v>
      </c>
      <c r="O26" s="48">
        <f t="shared" si="2"/>
        <v>16.972638100154878</v>
      </c>
      <c r="P26" s="9"/>
    </row>
    <row r="27" spans="1:16" ht="15">
      <c r="A27" s="12"/>
      <c r="B27" s="25">
        <v>335.13</v>
      </c>
      <c r="C27" s="20" t="s">
        <v>30</v>
      </c>
      <c r="D27" s="47">
        <v>22173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22173</v>
      </c>
      <c r="O27" s="48">
        <f t="shared" si="2"/>
        <v>0.7631388745482706</v>
      </c>
      <c r="P27" s="9"/>
    </row>
    <row r="28" spans="1:16" ht="15">
      <c r="A28" s="12"/>
      <c r="B28" s="25">
        <v>335.14</v>
      </c>
      <c r="C28" s="20" t="s">
        <v>31</v>
      </c>
      <c r="D28" s="47">
        <v>15694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15694</v>
      </c>
      <c r="O28" s="48">
        <f t="shared" si="2"/>
        <v>0.5401479951815522</v>
      </c>
      <c r="P28" s="9"/>
    </row>
    <row r="29" spans="1:16" ht="15">
      <c r="A29" s="12"/>
      <c r="B29" s="25">
        <v>335.15</v>
      </c>
      <c r="C29" s="20" t="s">
        <v>32</v>
      </c>
      <c r="D29" s="47">
        <v>3676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3676</v>
      </c>
      <c r="O29" s="48">
        <f t="shared" si="2"/>
        <v>0.12651867148511445</v>
      </c>
      <c r="P29" s="9"/>
    </row>
    <row r="30" spans="1:16" ht="15">
      <c r="A30" s="12"/>
      <c r="B30" s="25">
        <v>335.16</v>
      </c>
      <c r="C30" s="20" t="s">
        <v>33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7.683703321287214</v>
      </c>
      <c r="P30" s="9"/>
    </row>
    <row r="31" spans="1:16" ht="15">
      <c r="A31" s="12"/>
      <c r="B31" s="25">
        <v>335.18</v>
      </c>
      <c r="C31" s="20" t="s">
        <v>34</v>
      </c>
      <c r="D31" s="47">
        <v>997327</v>
      </c>
      <c r="E31" s="47">
        <v>774225</v>
      </c>
      <c r="F31" s="47">
        <v>0</v>
      </c>
      <c r="G31" s="47">
        <v>667617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2439169</v>
      </c>
      <c r="O31" s="48">
        <f t="shared" si="2"/>
        <v>83.95006023059715</v>
      </c>
      <c r="P31" s="9"/>
    </row>
    <row r="32" spans="1:16" ht="15">
      <c r="A32" s="12"/>
      <c r="B32" s="25">
        <v>335.22</v>
      </c>
      <c r="C32" s="20" t="s">
        <v>35</v>
      </c>
      <c r="D32" s="47">
        <v>0</v>
      </c>
      <c r="E32" s="47">
        <v>62875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62875</v>
      </c>
      <c r="O32" s="48">
        <f t="shared" si="2"/>
        <v>2.1639993116503184</v>
      </c>
      <c r="P32" s="9"/>
    </row>
    <row r="33" spans="1:16" ht="15">
      <c r="A33" s="12"/>
      <c r="B33" s="25">
        <v>335.49</v>
      </c>
      <c r="C33" s="20" t="s">
        <v>36</v>
      </c>
      <c r="D33" s="47">
        <v>0</v>
      </c>
      <c r="E33" s="47">
        <v>776024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776024</v>
      </c>
      <c r="O33" s="48">
        <f t="shared" si="2"/>
        <v>26.708793667182928</v>
      </c>
      <c r="P33" s="9"/>
    </row>
    <row r="34" spans="1:16" ht="15">
      <c r="A34" s="12"/>
      <c r="B34" s="25">
        <v>335.5</v>
      </c>
      <c r="C34" s="20" t="s">
        <v>37</v>
      </c>
      <c r="D34" s="47">
        <v>0</v>
      </c>
      <c r="E34" s="47">
        <v>846276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846276</v>
      </c>
      <c r="O34" s="48">
        <f t="shared" si="2"/>
        <v>29.126690758905525</v>
      </c>
      <c r="P34" s="9"/>
    </row>
    <row r="35" spans="1:16" ht="15">
      <c r="A35" s="12"/>
      <c r="B35" s="25">
        <v>337.2</v>
      </c>
      <c r="C35" s="20" t="s">
        <v>39</v>
      </c>
      <c r="D35" s="47">
        <v>0</v>
      </c>
      <c r="E35" s="47">
        <v>33125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33125</v>
      </c>
      <c r="O35" s="48">
        <f t="shared" si="2"/>
        <v>1.1400791602133884</v>
      </c>
      <c r="P35" s="9"/>
    </row>
    <row r="36" spans="1:16" ht="15">
      <c r="A36" s="12"/>
      <c r="B36" s="25">
        <v>337.7</v>
      </c>
      <c r="C36" s="20" t="s">
        <v>40</v>
      </c>
      <c r="D36" s="47">
        <v>0</v>
      </c>
      <c r="E36" s="47">
        <v>14000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14000</v>
      </c>
      <c r="O36" s="48">
        <f t="shared" si="2"/>
        <v>0.4818447771467906</v>
      </c>
      <c r="P36" s="9"/>
    </row>
    <row r="37" spans="1:16" ht="15">
      <c r="A37" s="12"/>
      <c r="B37" s="25">
        <v>339</v>
      </c>
      <c r="C37" s="20" t="s">
        <v>41</v>
      </c>
      <c r="D37" s="47">
        <v>7980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7980</v>
      </c>
      <c r="O37" s="48">
        <f aca="true" t="shared" si="6" ref="O37:O68">(N37/O$85)</f>
        <v>0.2746515229736706</v>
      </c>
      <c r="P37" s="9"/>
    </row>
    <row r="38" spans="1:16" ht="15.75">
      <c r="A38" s="29" t="s">
        <v>46</v>
      </c>
      <c r="B38" s="30"/>
      <c r="C38" s="31"/>
      <c r="D38" s="32">
        <f aca="true" t="shared" si="7" ref="D38:M38">SUM(D39:D67)</f>
        <v>31270</v>
      </c>
      <c r="E38" s="32">
        <f t="shared" si="7"/>
        <v>4551320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4582590</v>
      </c>
      <c r="O38" s="46">
        <f t="shared" si="6"/>
        <v>157.7212183789365</v>
      </c>
      <c r="P38" s="10"/>
    </row>
    <row r="39" spans="1:16" ht="15">
      <c r="A39" s="12"/>
      <c r="B39" s="25">
        <v>341.1</v>
      </c>
      <c r="C39" s="20" t="s">
        <v>50</v>
      </c>
      <c r="D39" s="47">
        <v>0</v>
      </c>
      <c r="E39" s="47">
        <v>156684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156684</v>
      </c>
      <c r="O39" s="48">
        <f t="shared" si="6"/>
        <v>5.392669075890552</v>
      </c>
      <c r="P39" s="9"/>
    </row>
    <row r="40" spans="1:16" ht="15">
      <c r="A40" s="12"/>
      <c r="B40" s="25">
        <v>341.15</v>
      </c>
      <c r="C40" s="20" t="s">
        <v>51</v>
      </c>
      <c r="D40" s="47">
        <v>0</v>
      </c>
      <c r="E40" s="47">
        <v>63042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65">SUM(D40:M40)</f>
        <v>63042</v>
      </c>
      <c r="O40" s="48">
        <f t="shared" si="6"/>
        <v>2.169747031491998</v>
      </c>
      <c r="P40" s="9"/>
    </row>
    <row r="41" spans="1:16" ht="15">
      <c r="A41" s="12"/>
      <c r="B41" s="25">
        <v>341.51</v>
      </c>
      <c r="C41" s="20" t="s">
        <v>52</v>
      </c>
      <c r="D41" s="47">
        <v>0</v>
      </c>
      <c r="E41" s="47">
        <v>603119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603119</v>
      </c>
      <c r="O41" s="48">
        <f t="shared" si="6"/>
        <v>20.757838581999657</v>
      </c>
      <c r="P41" s="9"/>
    </row>
    <row r="42" spans="1:16" ht="15">
      <c r="A42" s="12"/>
      <c r="B42" s="25">
        <v>341.52</v>
      </c>
      <c r="C42" s="20" t="s">
        <v>53</v>
      </c>
      <c r="D42" s="47">
        <v>0</v>
      </c>
      <c r="E42" s="47">
        <v>43906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43906</v>
      </c>
      <c r="O42" s="48">
        <f t="shared" si="6"/>
        <v>1.5111340561004991</v>
      </c>
      <c r="P42" s="9"/>
    </row>
    <row r="43" spans="1:16" ht="15">
      <c r="A43" s="12"/>
      <c r="B43" s="25">
        <v>341.56</v>
      </c>
      <c r="C43" s="20" t="s">
        <v>54</v>
      </c>
      <c r="D43" s="47">
        <v>0</v>
      </c>
      <c r="E43" s="47">
        <v>13270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13270</v>
      </c>
      <c r="O43" s="48">
        <f t="shared" si="6"/>
        <v>0.4567200137669936</v>
      </c>
      <c r="P43" s="9"/>
    </row>
    <row r="44" spans="1:16" ht="15">
      <c r="A44" s="12"/>
      <c r="B44" s="25">
        <v>341.9</v>
      </c>
      <c r="C44" s="20" t="s">
        <v>55</v>
      </c>
      <c r="D44" s="47">
        <v>0</v>
      </c>
      <c r="E44" s="47">
        <v>71300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71300</v>
      </c>
      <c r="O44" s="48">
        <f t="shared" si="6"/>
        <v>2.4539666150404407</v>
      </c>
      <c r="P44" s="9"/>
    </row>
    <row r="45" spans="1:16" ht="15">
      <c r="A45" s="12"/>
      <c r="B45" s="25">
        <v>342.3</v>
      </c>
      <c r="C45" s="20" t="s">
        <v>56</v>
      </c>
      <c r="D45" s="47">
        <v>0</v>
      </c>
      <c r="E45" s="47">
        <v>506656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506656</v>
      </c>
      <c r="O45" s="48">
        <f t="shared" si="6"/>
        <v>17.437824815006024</v>
      </c>
      <c r="P45" s="9"/>
    </row>
    <row r="46" spans="1:16" ht="15">
      <c r="A46" s="12"/>
      <c r="B46" s="25">
        <v>342.4</v>
      </c>
      <c r="C46" s="20" t="s">
        <v>57</v>
      </c>
      <c r="D46" s="47">
        <v>0</v>
      </c>
      <c r="E46" s="47">
        <v>58906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58906</v>
      </c>
      <c r="O46" s="48">
        <f t="shared" si="6"/>
        <v>2.0273963173292033</v>
      </c>
      <c r="P46" s="9"/>
    </row>
    <row r="47" spans="1:16" ht="15">
      <c r="A47" s="12"/>
      <c r="B47" s="25">
        <v>342.5</v>
      </c>
      <c r="C47" s="20" t="s">
        <v>58</v>
      </c>
      <c r="D47" s="47">
        <v>1000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1000</v>
      </c>
      <c r="O47" s="48">
        <f t="shared" si="6"/>
        <v>0.03441748408191361</v>
      </c>
      <c r="P47" s="9"/>
    </row>
    <row r="48" spans="1:16" ht="15">
      <c r="A48" s="12"/>
      <c r="B48" s="25">
        <v>342.6</v>
      </c>
      <c r="C48" s="20" t="s">
        <v>59</v>
      </c>
      <c r="D48" s="47">
        <v>0</v>
      </c>
      <c r="E48" s="47">
        <v>1267936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1267936</v>
      </c>
      <c r="O48" s="48">
        <f t="shared" si="6"/>
        <v>43.63916709688522</v>
      </c>
      <c r="P48" s="9"/>
    </row>
    <row r="49" spans="1:16" ht="15">
      <c r="A49" s="12"/>
      <c r="B49" s="25">
        <v>343.4</v>
      </c>
      <c r="C49" s="20" t="s">
        <v>61</v>
      </c>
      <c r="D49" s="47">
        <v>0</v>
      </c>
      <c r="E49" s="47">
        <v>450329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450329</v>
      </c>
      <c r="O49" s="48">
        <f t="shared" si="6"/>
        <v>15.499191189124074</v>
      </c>
      <c r="P49" s="9"/>
    </row>
    <row r="50" spans="1:16" ht="15">
      <c r="A50" s="12"/>
      <c r="B50" s="25">
        <v>343.9</v>
      </c>
      <c r="C50" s="20" t="s">
        <v>62</v>
      </c>
      <c r="D50" s="47">
        <v>0</v>
      </c>
      <c r="E50" s="47">
        <v>7581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7581</v>
      </c>
      <c r="O50" s="48">
        <f t="shared" si="6"/>
        <v>0.2609189468249871</v>
      </c>
      <c r="P50" s="9"/>
    </row>
    <row r="51" spans="1:16" ht="15">
      <c r="A51" s="12"/>
      <c r="B51" s="25">
        <v>344.9</v>
      </c>
      <c r="C51" s="20" t="s">
        <v>63</v>
      </c>
      <c r="D51" s="47">
        <v>0</v>
      </c>
      <c r="E51" s="47">
        <v>321089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321089</v>
      </c>
      <c r="O51" s="48">
        <f t="shared" si="6"/>
        <v>11.05107554637756</v>
      </c>
      <c r="P51" s="9"/>
    </row>
    <row r="52" spans="1:16" ht="15">
      <c r="A52" s="12"/>
      <c r="B52" s="25">
        <v>346.4</v>
      </c>
      <c r="C52" s="20" t="s">
        <v>114</v>
      </c>
      <c r="D52" s="47">
        <v>30270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30270</v>
      </c>
      <c r="O52" s="48">
        <f t="shared" si="6"/>
        <v>1.041817243159525</v>
      </c>
      <c r="P52" s="9"/>
    </row>
    <row r="53" spans="1:16" ht="15">
      <c r="A53" s="12"/>
      <c r="B53" s="25">
        <v>348.12</v>
      </c>
      <c r="C53" s="39" t="s">
        <v>115</v>
      </c>
      <c r="D53" s="47">
        <v>0</v>
      </c>
      <c r="E53" s="47">
        <v>21584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21584</v>
      </c>
      <c r="O53" s="48">
        <f t="shared" si="6"/>
        <v>0.7428669764240234</v>
      </c>
      <c r="P53" s="9"/>
    </row>
    <row r="54" spans="1:16" ht="15">
      <c r="A54" s="12"/>
      <c r="B54" s="25">
        <v>348.13</v>
      </c>
      <c r="C54" s="39" t="s">
        <v>65</v>
      </c>
      <c r="D54" s="47">
        <v>0</v>
      </c>
      <c r="E54" s="47">
        <v>27566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27566</v>
      </c>
      <c r="O54" s="48">
        <f t="shared" si="6"/>
        <v>0.9487523662020306</v>
      </c>
      <c r="P54" s="9"/>
    </row>
    <row r="55" spans="1:16" ht="15">
      <c r="A55" s="12"/>
      <c r="B55" s="25">
        <v>348.22</v>
      </c>
      <c r="C55" s="39" t="s">
        <v>66</v>
      </c>
      <c r="D55" s="47">
        <v>0</v>
      </c>
      <c r="E55" s="47">
        <v>10059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10059</v>
      </c>
      <c r="O55" s="48">
        <f t="shared" si="6"/>
        <v>0.346205472379969</v>
      </c>
      <c r="P55" s="9"/>
    </row>
    <row r="56" spans="1:16" ht="15">
      <c r="A56" s="12"/>
      <c r="B56" s="25">
        <v>348.23</v>
      </c>
      <c r="C56" s="39" t="s">
        <v>67</v>
      </c>
      <c r="D56" s="47">
        <v>0</v>
      </c>
      <c r="E56" s="47">
        <v>16643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16643</v>
      </c>
      <c r="O56" s="48">
        <f t="shared" si="6"/>
        <v>0.5728101875752882</v>
      </c>
      <c r="P56" s="9"/>
    </row>
    <row r="57" spans="1:16" ht="15">
      <c r="A57" s="12"/>
      <c r="B57" s="25">
        <v>348.31</v>
      </c>
      <c r="C57" s="39" t="s">
        <v>68</v>
      </c>
      <c r="D57" s="47">
        <v>0</v>
      </c>
      <c r="E57" s="47">
        <v>94405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94405</v>
      </c>
      <c r="O57" s="48">
        <f t="shared" si="6"/>
        <v>3.2491825847530547</v>
      </c>
      <c r="P57" s="9"/>
    </row>
    <row r="58" spans="1:16" ht="15">
      <c r="A58" s="12"/>
      <c r="B58" s="25">
        <v>348.32</v>
      </c>
      <c r="C58" s="39" t="s">
        <v>69</v>
      </c>
      <c r="D58" s="47">
        <v>0</v>
      </c>
      <c r="E58" s="47">
        <v>382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382</v>
      </c>
      <c r="O58" s="48">
        <f t="shared" si="6"/>
        <v>0.013147478919291</v>
      </c>
      <c r="P58" s="9"/>
    </row>
    <row r="59" spans="1:16" ht="15">
      <c r="A59" s="12"/>
      <c r="B59" s="25">
        <v>348.41</v>
      </c>
      <c r="C59" s="39" t="s">
        <v>70</v>
      </c>
      <c r="D59" s="47">
        <v>0</v>
      </c>
      <c r="E59" s="47">
        <v>77216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77216</v>
      </c>
      <c r="O59" s="48">
        <f t="shared" si="6"/>
        <v>2.6575804508690415</v>
      </c>
      <c r="P59" s="9"/>
    </row>
    <row r="60" spans="1:16" ht="15">
      <c r="A60" s="12"/>
      <c r="B60" s="25">
        <v>348.42</v>
      </c>
      <c r="C60" s="39" t="s">
        <v>71</v>
      </c>
      <c r="D60" s="47">
        <v>0</v>
      </c>
      <c r="E60" s="47">
        <v>9248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9248</v>
      </c>
      <c r="O60" s="48">
        <f t="shared" si="6"/>
        <v>0.3182928927895371</v>
      </c>
      <c r="P60" s="9"/>
    </row>
    <row r="61" spans="1:16" ht="15">
      <c r="A61" s="12"/>
      <c r="B61" s="25">
        <v>348.43</v>
      </c>
      <c r="C61" s="39" t="s">
        <v>72</v>
      </c>
      <c r="D61" s="47">
        <v>0</v>
      </c>
      <c r="E61" s="47">
        <v>432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432</v>
      </c>
      <c r="O61" s="48">
        <f t="shared" si="6"/>
        <v>0.01486835312338668</v>
      </c>
      <c r="P61" s="9"/>
    </row>
    <row r="62" spans="1:16" ht="15">
      <c r="A62" s="12"/>
      <c r="B62" s="25">
        <v>348.48</v>
      </c>
      <c r="C62" s="39" t="s">
        <v>73</v>
      </c>
      <c r="D62" s="47">
        <v>0</v>
      </c>
      <c r="E62" s="47">
        <v>10353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10353</v>
      </c>
      <c r="O62" s="48">
        <f t="shared" si="6"/>
        <v>0.3563242127000516</v>
      </c>
      <c r="P62" s="9"/>
    </row>
    <row r="63" spans="1:16" ht="15">
      <c r="A63" s="12"/>
      <c r="B63" s="25">
        <v>348.52</v>
      </c>
      <c r="C63" s="39" t="s">
        <v>74</v>
      </c>
      <c r="D63" s="47">
        <v>0</v>
      </c>
      <c r="E63" s="47">
        <v>284961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284961</v>
      </c>
      <c r="O63" s="48">
        <f t="shared" si="6"/>
        <v>9.807640681466184</v>
      </c>
      <c r="P63" s="9"/>
    </row>
    <row r="64" spans="1:16" ht="15">
      <c r="A64" s="12"/>
      <c r="B64" s="25">
        <v>348.53</v>
      </c>
      <c r="C64" s="39" t="s">
        <v>75</v>
      </c>
      <c r="D64" s="47">
        <v>0</v>
      </c>
      <c r="E64" s="47">
        <v>417896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417896</v>
      </c>
      <c r="O64" s="48">
        <f t="shared" si="6"/>
        <v>14.382928927895371</v>
      </c>
      <c r="P64" s="9"/>
    </row>
    <row r="65" spans="1:16" ht="15">
      <c r="A65" s="12"/>
      <c r="B65" s="25">
        <v>348.62</v>
      </c>
      <c r="C65" s="39" t="s">
        <v>76</v>
      </c>
      <c r="D65" s="47">
        <v>0</v>
      </c>
      <c r="E65" s="47">
        <v>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67</v>
      </c>
      <c r="O65" s="48">
        <f t="shared" si="6"/>
        <v>0.002305971433488212</v>
      </c>
      <c r="P65" s="9"/>
    </row>
    <row r="66" spans="1:16" ht="15">
      <c r="A66" s="12"/>
      <c r="B66" s="25">
        <v>348.71</v>
      </c>
      <c r="C66" s="39" t="s">
        <v>77</v>
      </c>
      <c r="D66" s="47">
        <v>0</v>
      </c>
      <c r="E66" s="47">
        <v>15475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aca="true" t="shared" si="9" ref="N66:N83">SUM(D66:M66)</f>
        <v>15475</v>
      </c>
      <c r="O66" s="48">
        <f t="shared" si="6"/>
        <v>0.5326105661676132</v>
      </c>
      <c r="P66" s="9"/>
    </row>
    <row r="67" spans="1:16" ht="15">
      <c r="A67" s="12"/>
      <c r="B67" s="25">
        <v>348.72</v>
      </c>
      <c r="C67" s="39" t="s">
        <v>78</v>
      </c>
      <c r="D67" s="47">
        <v>0</v>
      </c>
      <c r="E67" s="47">
        <v>1215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1215</v>
      </c>
      <c r="O67" s="48">
        <f t="shared" si="6"/>
        <v>0.041817243159525036</v>
      </c>
      <c r="P67" s="9"/>
    </row>
    <row r="68" spans="1:16" ht="15.75">
      <c r="A68" s="29" t="s">
        <v>47</v>
      </c>
      <c r="B68" s="30"/>
      <c r="C68" s="31"/>
      <c r="D68" s="32">
        <f aca="true" t="shared" si="10" ref="D68:M68">SUM(D69:D72)</f>
        <v>208900</v>
      </c>
      <c r="E68" s="32">
        <f t="shared" si="10"/>
        <v>214394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si="9"/>
        <v>423294</v>
      </c>
      <c r="O68" s="46">
        <f t="shared" si="6"/>
        <v>14.56871450696954</v>
      </c>
      <c r="P68" s="10"/>
    </row>
    <row r="69" spans="1:16" ht="15">
      <c r="A69" s="13"/>
      <c r="B69" s="40">
        <v>351.1</v>
      </c>
      <c r="C69" s="21" t="s">
        <v>80</v>
      </c>
      <c r="D69" s="47">
        <v>0</v>
      </c>
      <c r="E69" s="47">
        <v>13856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13856</v>
      </c>
      <c r="O69" s="48">
        <f aca="true" t="shared" si="11" ref="O69:O83">(N69/O$85)</f>
        <v>0.476888659438995</v>
      </c>
      <c r="P69" s="9"/>
    </row>
    <row r="70" spans="1:16" ht="15">
      <c r="A70" s="13"/>
      <c r="B70" s="40">
        <v>351.2</v>
      </c>
      <c r="C70" s="21" t="s">
        <v>81</v>
      </c>
      <c r="D70" s="47">
        <v>0</v>
      </c>
      <c r="E70" s="47">
        <v>2023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2023</v>
      </c>
      <c r="O70" s="48">
        <f t="shared" si="11"/>
        <v>0.06962657029771124</v>
      </c>
      <c r="P70" s="9"/>
    </row>
    <row r="71" spans="1:16" ht="15">
      <c r="A71" s="13"/>
      <c r="B71" s="40">
        <v>351.5</v>
      </c>
      <c r="C71" s="21" t="s">
        <v>82</v>
      </c>
      <c r="D71" s="47">
        <v>208900</v>
      </c>
      <c r="E71" s="47">
        <v>133159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342059</v>
      </c>
      <c r="O71" s="48">
        <f t="shared" si="11"/>
        <v>11.772810187575288</v>
      </c>
      <c r="P71" s="9"/>
    </row>
    <row r="72" spans="1:16" ht="15">
      <c r="A72" s="13"/>
      <c r="B72" s="40">
        <v>359</v>
      </c>
      <c r="C72" s="21" t="s">
        <v>83</v>
      </c>
      <c r="D72" s="47">
        <v>0</v>
      </c>
      <c r="E72" s="47">
        <v>65356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65356</v>
      </c>
      <c r="O72" s="48">
        <f t="shared" si="11"/>
        <v>2.249389089657546</v>
      </c>
      <c r="P72" s="9"/>
    </row>
    <row r="73" spans="1:16" ht="15.75">
      <c r="A73" s="29" t="s">
        <v>3</v>
      </c>
      <c r="B73" s="30"/>
      <c r="C73" s="31"/>
      <c r="D73" s="32">
        <f aca="true" t="shared" si="12" ref="D73:M73">SUM(D74:D79)</f>
        <v>444567</v>
      </c>
      <c r="E73" s="32">
        <f t="shared" si="12"/>
        <v>1583327</v>
      </c>
      <c r="F73" s="32">
        <f t="shared" si="12"/>
        <v>97619</v>
      </c>
      <c r="G73" s="32">
        <f t="shared" si="12"/>
        <v>124895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9"/>
        <v>2250408</v>
      </c>
      <c r="O73" s="46">
        <f t="shared" si="11"/>
        <v>77.45338151781105</v>
      </c>
      <c r="P73" s="10"/>
    </row>
    <row r="74" spans="1:16" ht="15">
      <c r="A74" s="12"/>
      <c r="B74" s="25">
        <v>361.1</v>
      </c>
      <c r="C74" s="20" t="s">
        <v>84</v>
      </c>
      <c r="D74" s="47">
        <v>273983</v>
      </c>
      <c r="E74" s="47">
        <v>488433</v>
      </c>
      <c r="F74" s="47">
        <v>97619</v>
      </c>
      <c r="G74" s="47">
        <v>37895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897930</v>
      </c>
      <c r="O74" s="48">
        <f t="shared" si="11"/>
        <v>30.90449148167269</v>
      </c>
      <c r="P74" s="9"/>
    </row>
    <row r="75" spans="1:16" ht="15">
      <c r="A75" s="12"/>
      <c r="B75" s="25">
        <v>362</v>
      </c>
      <c r="C75" s="20" t="s">
        <v>85</v>
      </c>
      <c r="D75" s="47">
        <v>36918</v>
      </c>
      <c r="E75" s="47">
        <v>28893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65811</v>
      </c>
      <c r="O75" s="48">
        <f t="shared" si="11"/>
        <v>2.2650490449148166</v>
      </c>
      <c r="P75" s="9"/>
    </row>
    <row r="76" spans="1:16" ht="15">
      <c r="A76" s="12"/>
      <c r="B76" s="25">
        <v>363.12</v>
      </c>
      <c r="C76" s="20" t="s">
        <v>117</v>
      </c>
      <c r="D76" s="47">
        <v>0</v>
      </c>
      <c r="E76" s="47">
        <v>710362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710362</v>
      </c>
      <c r="O76" s="48">
        <f t="shared" si="11"/>
        <v>24.44887282739632</v>
      </c>
      <c r="P76" s="9"/>
    </row>
    <row r="77" spans="1:16" ht="15">
      <c r="A77" s="12"/>
      <c r="B77" s="25">
        <v>364</v>
      </c>
      <c r="C77" s="20" t="s">
        <v>146</v>
      </c>
      <c r="D77" s="47">
        <v>32100</v>
      </c>
      <c r="E77" s="47">
        <v>63720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95820</v>
      </c>
      <c r="O77" s="48">
        <f t="shared" si="11"/>
        <v>3.2978833247289625</v>
      </c>
      <c r="P77" s="9"/>
    </row>
    <row r="78" spans="1:16" ht="15">
      <c r="A78" s="12"/>
      <c r="B78" s="25">
        <v>366</v>
      </c>
      <c r="C78" s="20" t="s">
        <v>88</v>
      </c>
      <c r="D78" s="47">
        <v>40015</v>
      </c>
      <c r="E78" s="47">
        <v>40352</v>
      </c>
      <c r="F78" s="47">
        <v>0</v>
      </c>
      <c r="G78" s="47">
        <v>87000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167367</v>
      </c>
      <c r="O78" s="48">
        <f t="shared" si="11"/>
        <v>5.760351058337635</v>
      </c>
      <c r="P78" s="9"/>
    </row>
    <row r="79" spans="1:16" ht="15">
      <c r="A79" s="12"/>
      <c r="B79" s="25">
        <v>369.9</v>
      </c>
      <c r="C79" s="20" t="s">
        <v>89</v>
      </c>
      <c r="D79" s="47">
        <v>61551</v>
      </c>
      <c r="E79" s="47">
        <v>251567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313118</v>
      </c>
      <c r="O79" s="48">
        <f t="shared" si="11"/>
        <v>10.776733780760626</v>
      </c>
      <c r="P79" s="9"/>
    </row>
    <row r="80" spans="1:16" ht="15.75">
      <c r="A80" s="29" t="s">
        <v>48</v>
      </c>
      <c r="B80" s="30"/>
      <c r="C80" s="31"/>
      <c r="D80" s="32">
        <f aca="true" t="shared" si="13" ref="D80:M80">SUM(D81:D82)</f>
        <v>240784</v>
      </c>
      <c r="E80" s="32">
        <f t="shared" si="13"/>
        <v>9738380</v>
      </c>
      <c r="F80" s="32">
        <f t="shared" si="13"/>
        <v>0</v>
      </c>
      <c r="G80" s="32">
        <f t="shared" si="13"/>
        <v>2300000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 t="shared" si="9"/>
        <v>12279164</v>
      </c>
      <c r="O80" s="46">
        <f t="shared" si="11"/>
        <v>422.6179315092067</v>
      </c>
      <c r="P80" s="9"/>
    </row>
    <row r="81" spans="1:16" ht="15">
      <c r="A81" s="12"/>
      <c r="B81" s="25">
        <v>381</v>
      </c>
      <c r="C81" s="20" t="s">
        <v>90</v>
      </c>
      <c r="D81" s="47">
        <v>240784</v>
      </c>
      <c r="E81" s="47">
        <v>9738380</v>
      </c>
      <c r="F81" s="47">
        <v>0</v>
      </c>
      <c r="G81" s="47">
        <v>300000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10279164</v>
      </c>
      <c r="O81" s="48">
        <f t="shared" si="11"/>
        <v>353.78296334537947</v>
      </c>
      <c r="P81" s="9"/>
    </row>
    <row r="82" spans="1:16" ht="15.75" thickBot="1">
      <c r="A82" s="12"/>
      <c r="B82" s="25">
        <v>384</v>
      </c>
      <c r="C82" s="20" t="s">
        <v>124</v>
      </c>
      <c r="D82" s="47">
        <v>0</v>
      </c>
      <c r="E82" s="47">
        <v>0</v>
      </c>
      <c r="F82" s="47">
        <v>0</v>
      </c>
      <c r="G82" s="47">
        <v>2000000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2000000</v>
      </c>
      <c r="O82" s="48">
        <f t="shared" si="11"/>
        <v>68.83496816382723</v>
      </c>
      <c r="P82" s="9"/>
    </row>
    <row r="83" spans="1:119" ht="16.5" thickBot="1">
      <c r="A83" s="14" t="s">
        <v>64</v>
      </c>
      <c r="B83" s="23"/>
      <c r="C83" s="22"/>
      <c r="D83" s="15">
        <f aca="true" t="shared" si="14" ref="D83:M83">SUM(D5,D12,D15,D38,D68,D73,D80)</f>
        <v>9011430</v>
      </c>
      <c r="E83" s="15">
        <f t="shared" si="14"/>
        <v>25945363</v>
      </c>
      <c r="F83" s="15">
        <f t="shared" si="14"/>
        <v>97619</v>
      </c>
      <c r="G83" s="15">
        <f t="shared" si="14"/>
        <v>3392512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9"/>
        <v>38446924</v>
      </c>
      <c r="O83" s="38">
        <f t="shared" si="11"/>
        <v>1323.2463947685424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158</v>
      </c>
      <c r="M85" s="49"/>
      <c r="N85" s="49"/>
      <c r="O85" s="44">
        <v>29055</v>
      </c>
    </row>
    <row r="86" spans="1:15" ht="15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4773284</v>
      </c>
      <c r="E5" s="27">
        <f t="shared" si="0"/>
        <v>4030112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8803396</v>
      </c>
      <c r="O5" s="33">
        <f aca="true" t="shared" si="2" ref="O5:O36">(N5/O$85)</f>
        <v>308.3393226156702</v>
      </c>
      <c r="P5" s="6"/>
    </row>
    <row r="6" spans="1:16" ht="15">
      <c r="A6" s="12"/>
      <c r="B6" s="25">
        <v>311</v>
      </c>
      <c r="C6" s="20" t="s">
        <v>2</v>
      </c>
      <c r="D6" s="47">
        <v>4714280</v>
      </c>
      <c r="E6" s="47">
        <v>1433778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6148058</v>
      </c>
      <c r="O6" s="48">
        <f t="shared" si="2"/>
        <v>215.33599523659416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58466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58466</v>
      </c>
      <c r="O7" s="48">
        <f t="shared" si="2"/>
        <v>2.047774158523344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36016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36016</v>
      </c>
      <c r="O8" s="48">
        <f t="shared" si="2"/>
        <v>1.261461945290883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722037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722037</v>
      </c>
      <c r="O9" s="48">
        <f t="shared" si="2"/>
        <v>25.28937690448671</v>
      </c>
      <c r="P9" s="9"/>
    </row>
    <row r="10" spans="1:16" ht="15">
      <c r="A10" s="12"/>
      <c r="B10" s="25">
        <v>312.6</v>
      </c>
      <c r="C10" s="20" t="s">
        <v>13</v>
      </c>
      <c r="D10" s="47">
        <v>0</v>
      </c>
      <c r="E10" s="47">
        <v>1779815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1779815</v>
      </c>
      <c r="O10" s="48">
        <f t="shared" si="2"/>
        <v>62.338096739168506</v>
      </c>
      <c r="P10" s="9"/>
    </row>
    <row r="11" spans="1:16" ht="15">
      <c r="A11" s="12"/>
      <c r="B11" s="25">
        <v>315</v>
      </c>
      <c r="C11" s="20" t="s">
        <v>127</v>
      </c>
      <c r="D11" s="47">
        <v>59004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59004</v>
      </c>
      <c r="O11" s="48">
        <f t="shared" si="2"/>
        <v>2.0666176316065985</v>
      </c>
      <c r="P11" s="9"/>
    </row>
    <row r="12" spans="1:16" ht="15.75">
      <c r="A12" s="29" t="s">
        <v>161</v>
      </c>
      <c r="B12" s="30"/>
      <c r="C12" s="31"/>
      <c r="D12" s="32">
        <f aca="true" t="shared" si="3" ref="D12:M12">SUM(D13:D13)</f>
        <v>331514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331514</v>
      </c>
      <c r="O12" s="46">
        <f t="shared" si="2"/>
        <v>11.611292073832791</v>
      </c>
      <c r="P12" s="10"/>
    </row>
    <row r="13" spans="1:16" ht="15">
      <c r="A13" s="12"/>
      <c r="B13" s="25">
        <v>322</v>
      </c>
      <c r="C13" s="20" t="s">
        <v>0</v>
      </c>
      <c r="D13" s="47">
        <v>331514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331514</v>
      </c>
      <c r="O13" s="48">
        <f t="shared" si="2"/>
        <v>11.611292073832791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SUM(D15:D37)</f>
        <v>2172563</v>
      </c>
      <c r="E14" s="32">
        <f t="shared" si="4"/>
        <v>7234366</v>
      </c>
      <c r="F14" s="32">
        <f t="shared" si="4"/>
        <v>0</v>
      </c>
      <c r="G14" s="32">
        <f t="shared" si="4"/>
        <v>217879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9624808</v>
      </c>
      <c r="O14" s="46">
        <f t="shared" si="2"/>
        <v>337.1093131589086</v>
      </c>
      <c r="P14" s="10"/>
    </row>
    <row r="15" spans="1:16" ht="15">
      <c r="A15" s="12"/>
      <c r="B15" s="25">
        <v>331.1</v>
      </c>
      <c r="C15" s="20" t="s">
        <v>18</v>
      </c>
      <c r="D15" s="47">
        <v>3353</v>
      </c>
      <c r="E15" s="47">
        <v>18257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21610</v>
      </c>
      <c r="O15" s="48">
        <f t="shared" si="2"/>
        <v>0.7568911771916921</v>
      </c>
      <c r="P15" s="9"/>
    </row>
    <row r="16" spans="1:16" ht="15">
      <c r="A16" s="12"/>
      <c r="B16" s="25">
        <v>331.2</v>
      </c>
      <c r="C16" s="20" t="s">
        <v>19</v>
      </c>
      <c r="D16" s="47">
        <v>31314</v>
      </c>
      <c r="E16" s="47">
        <v>180279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211593</v>
      </c>
      <c r="O16" s="48">
        <f t="shared" si="2"/>
        <v>7.411053903541032</v>
      </c>
      <c r="P16" s="9"/>
    </row>
    <row r="17" spans="1:16" ht="15">
      <c r="A17" s="12"/>
      <c r="B17" s="25">
        <v>331.5</v>
      </c>
      <c r="C17" s="20" t="s">
        <v>21</v>
      </c>
      <c r="D17" s="47">
        <v>0</v>
      </c>
      <c r="E17" s="47">
        <v>174218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174218</v>
      </c>
      <c r="O17" s="48">
        <f t="shared" si="2"/>
        <v>6.101992924941333</v>
      </c>
      <c r="P17" s="9"/>
    </row>
    <row r="18" spans="1:16" ht="15">
      <c r="A18" s="12"/>
      <c r="B18" s="25">
        <v>334.1</v>
      </c>
      <c r="C18" s="20" t="s">
        <v>113</v>
      </c>
      <c r="D18" s="47">
        <v>15000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15000</v>
      </c>
      <c r="O18" s="48">
        <f t="shared" si="2"/>
        <v>0.5253756435851634</v>
      </c>
      <c r="P18" s="9"/>
    </row>
    <row r="19" spans="1:16" ht="15">
      <c r="A19" s="12"/>
      <c r="B19" s="25">
        <v>334.2</v>
      </c>
      <c r="C19" s="20" t="s">
        <v>23</v>
      </c>
      <c r="D19" s="47">
        <v>125826</v>
      </c>
      <c r="E19" s="47">
        <v>399017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524843</v>
      </c>
      <c r="O19" s="48">
        <f t="shared" si="2"/>
        <v>18.382648593744527</v>
      </c>
      <c r="P19" s="9"/>
    </row>
    <row r="20" spans="1:16" ht="15">
      <c r="A20" s="12"/>
      <c r="B20" s="25">
        <v>334.34</v>
      </c>
      <c r="C20" s="20" t="s">
        <v>25</v>
      </c>
      <c r="D20" s="47">
        <v>175000</v>
      </c>
      <c r="E20" s="47">
        <v>191176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366176</v>
      </c>
      <c r="O20" s="48">
        <f t="shared" si="2"/>
        <v>12.825330111029386</v>
      </c>
      <c r="P20" s="9"/>
    </row>
    <row r="21" spans="1:16" ht="15">
      <c r="A21" s="12"/>
      <c r="B21" s="25">
        <v>334.49</v>
      </c>
      <c r="C21" s="20" t="s">
        <v>26</v>
      </c>
      <c r="D21" s="47">
        <v>0</v>
      </c>
      <c r="E21" s="47">
        <v>3979385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3">SUM(D21:M21)</f>
        <v>3979385</v>
      </c>
      <c r="O21" s="48">
        <f t="shared" si="2"/>
        <v>139.3781303632097</v>
      </c>
      <c r="P21" s="9"/>
    </row>
    <row r="22" spans="1:16" ht="15">
      <c r="A22" s="12"/>
      <c r="B22" s="25">
        <v>334.62</v>
      </c>
      <c r="C22" s="20" t="s">
        <v>100</v>
      </c>
      <c r="D22" s="47">
        <v>0</v>
      </c>
      <c r="E22" s="47">
        <v>36022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36022</v>
      </c>
      <c r="O22" s="48">
        <f t="shared" si="2"/>
        <v>1.261672095548317</v>
      </c>
      <c r="P22" s="9"/>
    </row>
    <row r="23" spans="1:16" ht="15">
      <c r="A23" s="12"/>
      <c r="B23" s="25">
        <v>334.69</v>
      </c>
      <c r="C23" s="20" t="s">
        <v>27</v>
      </c>
      <c r="D23" s="47">
        <v>0</v>
      </c>
      <c r="E23" s="47">
        <v>29597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29597</v>
      </c>
      <c r="O23" s="48">
        <f t="shared" si="2"/>
        <v>1.0366361948793388</v>
      </c>
      <c r="P23" s="9"/>
    </row>
    <row r="24" spans="1:16" ht="15">
      <c r="A24" s="12"/>
      <c r="B24" s="25">
        <v>334.7</v>
      </c>
      <c r="C24" s="20" t="s">
        <v>28</v>
      </c>
      <c r="D24" s="47">
        <v>0</v>
      </c>
      <c r="E24" s="47">
        <v>1316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1316</v>
      </c>
      <c r="O24" s="48">
        <f t="shared" si="2"/>
        <v>0.04609295646387167</v>
      </c>
      <c r="P24" s="9"/>
    </row>
    <row r="25" spans="1:16" ht="15">
      <c r="A25" s="12"/>
      <c r="B25" s="25">
        <v>335.12</v>
      </c>
      <c r="C25" s="20" t="s">
        <v>29</v>
      </c>
      <c r="D25" s="47">
        <v>511002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511002</v>
      </c>
      <c r="O25" s="48">
        <f t="shared" si="2"/>
        <v>17.897866974887044</v>
      </c>
      <c r="P25" s="9"/>
    </row>
    <row r="26" spans="1:16" ht="15">
      <c r="A26" s="12"/>
      <c r="B26" s="25">
        <v>335.13</v>
      </c>
      <c r="C26" s="20" t="s">
        <v>30</v>
      </c>
      <c r="D26" s="47">
        <v>28975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28975</v>
      </c>
      <c r="O26" s="48">
        <f t="shared" si="2"/>
        <v>1.0148506181920074</v>
      </c>
      <c r="P26" s="9"/>
    </row>
    <row r="27" spans="1:16" ht="15">
      <c r="A27" s="12"/>
      <c r="B27" s="25">
        <v>335.14</v>
      </c>
      <c r="C27" s="20" t="s">
        <v>31</v>
      </c>
      <c r="D27" s="47">
        <v>14876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14876</v>
      </c>
      <c r="O27" s="48">
        <f t="shared" si="2"/>
        <v>0.5210325382648594</v>
      </c>
      <c r="P27" s="9"/>
    </row>
    <row r="28" spans="1:16" ht="15">
      <c r="A28" s="12"/>
      <c r="B28" s="25">
        <v>335.15</v>
      </c>
      <c r="C28" s="20" t="s">
        <v>32</v>
      </c>
      <c r="D28" s="47">
        <v>4037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4037</v>
      </c>
      <c r="O28" s="48">
        <f t="shared" si="2"/>
        <v>0.1413960982102203</v>
      </c>
      <c r="P28" s="9"/>
    </row>
    <row r="29" spans="1:16" ht="15">
      <c r="A29" s="12"/>
      <c r="B29" s="25">
        <v>335.16</v>
      </c>
      <c r="C29" s="20" t="s">
        <v>33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7.819340828692515</v>
      </c>
      <c r="P29" s="9"/>
    </row>
    <row r="30" spans="1:16" ht="15">
      <c r="A30" s="12"/>
      <c r="B30" s="25">
        <v>335.18</v>
      </c>
      <c r="C30" s="20" t="s">
        <v>34</v>
      </c>
      <c r="D30" s="47">
        <v>1019767</v>
      </c>
      <c r="E30" s="47">
        <v>816902</v>
      </c>
      <c r="F30" s="47">
        <v>0</v>
      </c>
      <c r="G30" s="47">
        <v>217879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2054548</v>
      </c>
      <c r="O30" s="48">
        <f t="shared" si="2"/>
        <v>71.96063185177402</v>
      </c>
      <c r="P30" s="9"/>
    </row>
    <row r="31" spans="1:16" ht="15">
      <c r="A31" s="12"/>
      <c r="B31" s="25">
        <v>335.22</v>
      </c>
      <c r="C31" s="20" t="s">
        <v>35</v>
      </c>
      <c r="D31" s="47">
        <v>0</v>
      </c>
      <c r="E31" s="47">
        <v>45796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45796</v>
      </c>
      <c r="O31" s="48">
        <f t="shared" si="2"/>
        <v>1.6040068649084096</v>
      </c>
      <c r="P31" s="9"/>
    </row>
    <row r="32" spans="1:16" ht="15">
      <c r="A32" s="12"/>
      <c r="B32" s="25">
        <v>335.49</v>
      </c>
      <c r="C32" s="20" t="s">
        <v>36</v>
      </c>
      <c r="D32" s="47">
        <v>0</v>
      </c>
      <c r="E32" s="47">
        <v>770700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770700</v>
      </c>
      <c r="O32" s="48">
        <f t="shared" si="2"/>
        <v>26.993800567405696</v>
      </c>
      <c r="P32" s="9"/>
    </row>
    <row r="33" spans="1:16" ht="15">
      <c r="A33" s="12"/>
      <c r="B33" s="25">
        <v>335.5</v>
      </c>
      <c r="C33" s="20" t="s">
        <v>37</v>
      </c>
      <c r="D33" s="47">
        <v>0</v>
      </c>
      <c r="E33" s="47">
        <v>499708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499708</v>
      </c>
      <c r="O33" s="48">
        <f t="shared" si="2"/>
        <v>17.502294140310322</v>
      </c>
      <c r="P33" s="9"/>
    </row>
    <row r="34" spans="1:16" ht="15">
      <c r="A34" s="12"/>
      <c r="B34" s="25">
        <v>337.1</v>
      </c>
      <c r="C34" s="20" t="s">
        <v>162</v>
      </c>
      <c r="D34" s="47">
        <v>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6" ref="N34:N39">SUM(D34:M34)</f>
        <v>8250</v>
      </c>
      <c r="O34" s="48">
        <f t="shared" si="2"/>
        <v>0.28895660397183986</v>
      </c>
      <c r="P34" s="9"/>
    </row>
    <row r="35" spans="1:16" ht="15">
      <c r="A35" s="12"/>
      <c r="B35" s="25">
        <v>337.2</v>
      </c>
      <c r="C35" s="20" t="s">
        <v>39</v>
      </c>
      <c r="D35" s="47">
        <v>0</v>
      </c>
      <c r="E35" s="47">
        <v>26250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26250</v>
      </c>
      <c r="O35" s="48">
        <f t="shared" si="2"/>
        <v>0.9194073762740359</v>
      </c>
      <c r="P35" s="9"/>
    </row>
    <row r="36" spans="1:16" ht="15">
      <c r="A36" s="12"/>
      <c r="B36" s="25">
        <v>337.7</v>
      </c>
      <c r="C36" s="20" t="s">
        <v>40</v>
      </c>
      <c r="D36" s="47">
        <v>0</v>
      </c>
      <c r="E36" s="47">
        <v>65743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65743</v>
      </c>
      <c r="O36" s="48">
        <f t="shared" si="2"/>
        <v>2.3026513957479597</v>
      </c>
      <c r="P36" s="9"/>
    </row>
    <row r="37" spans="1:16" ht="15">
      <c r="A37" s="12"/>
      <c r="B37" s="25">
        <v>339</v>
      </c>
      <c r="C37" s="20" t="s">
        <v>41</v>
      </c>
      <c r="D37" s="47">
        <v>11913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11913</v>
      </c>
      <c r="O37" s="48">
        <f aca="true" t="shared" si="7" ref="O37:O68">(N37/O$85)</f>
        <v>0.41725333613533677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SUM(D39:D66)</f>
        <v>0</v>
      </c>
      <c r="E38" s="32">
        <f t="shared" si="8"/>
        <v>5206234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5206234</v>
      </c>
      <c r="O38" s="46">
        <f t="shared" si="7"/>
        <v>182.3485692269973</v>
      </c>
      <c r="P38" s="10"/>
    </row>
    <row r="39" spans="1:16" ht="15">
      <c r="A39" s="12"/>
      <c r="B39" s="25">
        <v>341.1</v>
      </c>
      <c r="C39" s="20" t="s">
        <v>50</v>
      </c>
      <c r="D39" s="47">
        <v>0</v>
      </c>
      <c r="E39" s="47">
        <v>162080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162080</v>
      </c>
      <c r="O39" s="48">
        <f t="shared" si="7"/>
        <v>5.676858954152219</v>
      </c>
      <c r="P39" s="9"/>
    </row>
    <row r="40" spans="1:16" ht="15">
      <c r="A40" s="12"/>
      <c r="B40" s="25">
        <v>341.15</v>
      </c>
      <c r="C40" s="20" t="s">
        <v>51</v>
      </c>
      <c r="D40" s="47">
        <v>0</v>
      </c>
      <c r="E40" s="47">
        <v>65681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9" ref="N40:N63">SUM(D40:M40)</f>
        <v>65681</v>
      </c>
      <c r="O40" s="48">
        <f t="shared" si="7"/>
        <v>2.3004798430878077</v>
      </c>
      <c r="P40" s="9"/>
    </row>
    <row r="41" spans="1:16" ht="15">
      <c r="A41" s="12"/>
      <c r="B41" s="25">
        <v>341.51</v>
      </c>
      <c r="C41" s="20" t="s">
        <v>52</v>
      </c>
      <c r="D41" s="47">
        <v>0</v>
      </c>
      <c r="E41" s="47">
        <v>537869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537869</v>
      </c>
      <c r="O41" s="48">
        <f t="shared" si="7"/>
        <v>18.838884802633885</v>
      </c>
      <c r="P41" s="9"/>
    </row>
    <row r="42" spans="1:16" ht="15">
      <c r="A42" s="12"/>
      <c r="B42" s="25">
        <v>341.52</v>
      </c>
      <c r="C42" s="20" t="s">
        <v>53</v>
      </c>
      <c r="D42" s="47">
        <v>0</v>
      </c>
      <c r="E42" s="47">
        <v>42908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42908</v>
      </c>
      <c r="O42" s="48">
        <f t="shared" si="7"/>
        <v>1.5028545409968128</v>
      </c>
      <c r="P42" s="9"/>
    </row>
    <row r="43" spans="1:16" ht="15">
      <c r="A43" s="12"/>
      <c r="B43" s="25">
        <v>341.56</v>
      </c>
      <c r="C43" s="20" t="s">
        <v>54</v>
      </c>
      <c r="D43" s="47">
        <v>0</v>
      </c>
      <c r="E43" s="47">
        <v>11923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11923</v>
      </c>
      <c r="O43" s="48">
        <f t="shared" si="7"/>
        <v>0.41760358656439356</v>
      </c>
      <c r="P43" s="9"/>
    </row>
    <row r="44" spans="1:16" ht="15">
      <c r="A44" s="12"/>
      <c r="B44" s="25">
        <v>341.9</v>
      </c>
      <c r="C44" s="20" t="s">
        <v>55</v>
      </c>
      <c r="D44" s="47">
        <v>0</v>
      </c>
      <c r="E44" s="47">
        <v>78174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78174</v>
      </c>
      <c r="O44" s="48">
        <f t="shared" si="7"/>
        <v>2.7380477041084377</v>
      </c>
      <c r="P44" s="9"/>
    </row>
    <row r="45" spans="1:16" ht="15">
      <c r="A45" s="12"/>
      <c r="B45" s="25">
        <v>342.3</v>
      </c>
      <c r="C45" s="20" t="s">
        <v>56</v>
      </c>
      <c r="D45" s="47">
        <v>0</v>
      </c>
      <c r="E45" s="47">
        <v>1637858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1637858</v>
      </c>
      <c r="O45" s="48">
        <f t="shared" si="7"/>
        <v>57.36604672340724</v>
      </c>
      <c r="P45" s="9"/>
    </row>
    <row r="46" spans="1:16" ht="15">
      <c r="A46" s="12"/>
      <c r="B46" s="25">
        <v>342.4</v>
      </c>
      <c r="C46" s="20" t="s">
        <v>57</v>
      </c>
      <c r="D46" s="47">
        <v>0</v>
      </c>
      <c r="E46" s="47">
        <v>60004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60004</v>
      </c>
      <c r="O46" s="48">
        <f t="shared" si="7"/>
        <v>2.1016426745122763</v>
      </c>
      <c r="P46" s="9"/>
    </row>
    <row r="47" spans="1:16" ht="15">
      <c r="A47" s="12"/>
      <c r="B47" s="25">
        <v>342.6</v>
      </c>
      <c r="C47" s="20" t="s">
        <v>59</v>
      </c>
      <c r="D47" s="47">
        <v>0</v>
      </c>
      <c r="E47" s="47">
        <v>1025048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1025048</v>
      </c>
      <c r="O47" s="48">
        <f t="shared" si="7"/>
        <v>35.902350180378974</v>
      </c>
      <c r="P47" s="9"/>
    </row>
    <row r="48" spans="1:16" ht="15">
      <c r="A48" s="12"/>
      <c r="B48" s="25">
        <v>343.4</v>
      </c>
      <c r="C48" s="20" t="s">
        <v>61</v>
      </c>
      <c r="D48" s="47">
        <v>0</v>
      </c>
      <c r="E48" s="47">
        <v>447186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447186</v>
      </c>
      <c r="O48" s="48">
        <f t="shared" si="7"/>
        <v>15.662708836818325</v>
      </c>
      <c r="P48" s="9"/>
    </row>
    <row r="49" spans="1:16" ht="15">
      <c r="A49" s="12"/>
      <c r="B49" s="25">
        <v>343.9</v>
      </c>
      <c r="C49" s="20" t="s">
        <v>62</v>
      </c>
      <c r="D49" s="47">
        <v>0</v>
      </c>
      <c r="E49" s="47">
        <v>5617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5617</v>
      </c>
      <c r="O49" s="48">
        <f t="shared" si="7"/>
        <v>0.19673566600119086</v>
      </c>
      <c r="P49" s="9"/>
    </row>
    <row r="50" spans="1:16" ht="15">
      <c r="A50" s="12"/>
      <c r="B50" s="25">
        <v>344.9</v>
      </c>
      <c r="C50" s="20" t="s">
        <v>63</v>
      </c>
      <c r="D50" s="47">
        <v>0</v>
      </c>
      <c r="E50" s="47">
        <v>293094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293094</v>
      </c>
      <c r="O50" s="48">
        <f t="shared" si="7"/>
        <v>10.26562992539666</v>
      </c>
      <c r="P50" s="9"/>
    </row>
    <row r="51" spans="1:16" ht="15">
      <c r="A51" s="12"/>
      <c r="B51" s="25">
        <v>348.12</v>
      </c>
      <c r="C51" s="39" t="s">
        <v>115</v>
      </c>
      <c r="D51" s="47">
        <v>0</v>
      </c>
      <c r="E51" s="47">
        <v>11290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11290</v>
      </c>
      <c r="O51" s="48">
        <f t="shared" si="7"/>
        <v>0.39543273440509963</v>
      </c>
      <c r="P51" s="9"/>
    </row>
    <row r="52" spans="1:16" ht="15">
      <c r="A52" s="12"/>
      <c r="B52" s="25">
        <v>348.13</v>
      </c>
      <c r="C52" s="39" t="s">
        <v>65</v>
      </c>
      <c r="D52" s="47">
        <v>0</v>
      </c>
      <c r="E52" s="47">
        <v>9487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9487</v>
      </c>
      <c r="O52" s="48">
        <f t="shared" si="7"/>
        <v>0.332282582046163</v>
      </c>
      <c r="P52" s="9"/>
    </row>
    <row r="53" spans="1:16" ht="15">
      <c r="A53" s="12"/>
      <c r="B53" s="25">
        <v>348.22</v>
      </c>
      <c r="C53" s="39" t="s">
        <v>66</v>
      </c>
      <c r="D53" s="47">
        <v>0</v>
      </c>
      <c r="E53" s="47">
        <v>18606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18606</v>
      </c>
      <c r="O53" s="48">
        <f t="shared" si="7"/>
        <v>0.6516759483030367</v>
      </c>
      <c r="P53" s="9"/>
    </row>
    <row r="54" spans="1:16" ht="15">
      <c r="A54" s="12"/>
      <c r="B54" s="25">
        <v>348.23</v>
      </c>
      <c r="C54" s="39" t="s">
        <v>67</v>
      </c>
      <c r="D54" s="47">
        <v>0</v>
      </c>
      <c r="E54" s="47">
        <v>15542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15542</v>
      </c>
      <c r="O54" s="48">
        <f t="shared" si="7"/>
        <v>0.5443592168400406</v>
      </c>
      <c r="P54" s="9"/>
    </row>
    <row r="55" spans="1:16" ht="15">
      <c r="A55" s="12"/>
      <c r="B55" s="25">
        <v>348.31</v>
      </c>
      <c r="C55" s="39" t="s">
        <v>68</v>
      </c>
      <c r="D55" s="47">
        <v>0</v>
      </c>
      <c r="E55" s="47">
        <v>87808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87808</v>
      </c>
      <c r="O55" s="48">
        <f t="shared" si="7"/>
        <v>3.075478967461735</v>
      </c>
      <c r="P55" s="9"/>
    </row>
    <row r="56" spans="1:16" ht="15">
      <c r="A56" s="12"/>
      <c r="B56" s="25">
        <v>348.32</v>
      </c>
      <c r="C56" s="39" t="s">
        <v>69</v>
      </c>
      <c r="D56" s="47">
        <v>0</v>
      </c>
      <c r="E56" s="47">
        <v>566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566</v>
      </c>
      <c r="O56" s="48">
        <f t="shared" si="7"/>
        <v>0.0198241742846135</v>
      </c>
      <c r="P56" s="9"/>
    </row>
    <row r="57" spans="1:16" ht="15">
      <c r="A57" s="12"/>
      <c r="B57" s="25">
        <v>348.41</v>
      </c>
      <c r="C57" s="39" t="s">
        <v>70</v>
      </c>
      <c r="D57" s="47">
        <v>0</v>
      </c>
      <c r="E57" s="47">
        <v>72424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72424</v>
      </c>
      <c r="O57" s="48">
        <f t="shared" si="7"/>
        <v>2.5366537074007915</v>
      </c>
      <c r="P57" s="9"/>
    </row>
    <row r="58" spans="1:16" ht="15">
      <c r="A58" s="12"/>
      <c r="B58" s="25">
        <v>348.42</v>
      </c>
      <c r="C58" s="39" t="s">
        <v>71</v>
      </c>
      <c r="D58" s="47">
        <v>0</v>
      </c>
      <c r="E58" s="47">
        <v>8751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8751</v>
      </c>
      <c r="O58" s="48">
        <f t="shared" si="7"/>
        <v>0.30650415046758434</v>
      </c>
      <c r="P58" s="9"/>
    </row>
    <row r="59" spans="1:16" ht="15">
      <c r="A59" s="12"/>
      <c r="B59" s="25">
        <v>348.43</v>
      </c>
      <c r="C59" s="39" t="s">
        <v>72</v>
      </c>
      <c r="D59" s="47">
        <v>0</v>
      </c>
      <c r="E59" s="47">
        <v>416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416</v>
      </c>
      <c r="O59" s="48">
        <f t="shared" si="7"/>
        <v>0.014570417848761865</v>
      </c>
      <c r="P59" s="9"/>
    </row>
    <row r="60" spans="1:16" ht="15">
      <c r="A60" s="12"/>
      <c r="B60" s="25">
        <v>348.48</v>
      </c>
      <c r="C60" s="39" t="s">
        <v>163</v>
      </c>
      <c r="D60" s="47">
        <v>0</v>
      </c>
      <c r="E60" s="47">
        <v>10641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10641</v>
      </c>
      <c r="O60" s="48">
        <f t="shared" si="7"/>
        <v>0.37270148155931493</v>
      </c>
      <c r="P60" s="9"/>
    </row>
    <row r="61" spans="1:16" ht="15">
      <c r="A61" s="12"/>
      <c r="B61" s="25">
        <v>348.52</v>
      </c>
      <c r="C61" s="39" t="s">
        <v>74</v>
      </c>
      <c r="D61" s="47">
        <v>0</v>
      </c>
      <c r="E61" s="47">
        <v>231210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231210</v>
      </c>
      <c r="O61" s="48">
        <f t="shared" si="7"/>
        <v>8.098140170221708</v>
      </c>
      <c r="P61" s="9"/>
    </row>
    <row r="62" spans="1:16" ht="15">
      <c r="A62" s="12"/>
      <c r="B62" s="25">
        <v>348.53</v>
      </c>
      <c r="C62" s="39" t="s">
        <v>75</v>
      </c>
      <c r="D62" s="47">
        <v>0</v>
      </c>
      <c r="E62" s="47">
        <v>352590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352590</v>
      </c>
      <c r="O62" s="48">
        <f t="shared" si="7"/>
        <v>12.34947987811285</v>
      </c>
      <c r="P62" s="9"/>
    </row>
    <row r="63" spans="1:16" ht="15">
      <c r="A63" s="12"/>
      <c r="B63" s="25">
        <v>348.62</v>
      </c>
      <c r="C63" s="39" t="s">
        <v>76</v>
      </c>
      <c r="D63" s="47">
        <v>0</v>
      </c>
      <c r="E63" s="47">
        <v>61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</v>
      </c>
      <c r="O63" s="48">
        <f t="shared" si="7"/>
        <v>0.002136527617246331</v>
      </c>
      <c r="P63" s="9"/>
    </row>
    <row r="64" spans="1:16" ht="15">
      <c r="A64" s="12"/>
      <c r="B64" s="25">
        <v>348.71</v>
      </c>
      <c r="C64" s="39" t="s">
        <v>77</v>
      </c>
      <c r="D64" s="47">
        <v>0</v>
      </c>
      <c r="E64" s="47">
        <v>18335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0" ref="N64:N83">SUM(D64:M64)</f>
        <v>18335</v>
      </c>
      <c r="O64" s="48">
        <f t="shared" si="7"/>
        <v>0.642184161675598</v>
      </c>
      <c r="P64" s="9"/>
    </row>
    <row r="65" spans="1:16" ht="15">
      <c r="A65" s="12"/>
      <c r="B65" s="25">
        <v>348.72</v>
      </c>
      <c r="C65" s="39" t="s">
        <v>78</v>
      </c>
      <c r="D65" s="47">
        <v>0</v>
      </c>
      <c r="E65" s="47">
        <v>1060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1060</v>
      </c>
      <c r="O65" s="48">
        <f t="shared" si="7"/>
        <v>0.03712654548001821</v>
      </c>
      <c r="P65" s="9"/>
    </row>
    <row r="66" spans="1:16" ht="15">
      <c r="A66" s="12"/>
      <c r="B66" s="25">
        <v>348.924</v>
      </c>
      <c r="C66" s="20" t="s">
        <v>164</v>
      </c>
      <c r="D66" s="47">
        <v>0</v>
      </c>
      <c r="E66" s="47">
        <v>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</v>
      </c>
      <c r="O66" s="48">
        <f t="shared" si="7"/>
        <v>0.0001751252145283878</v>
      </c>
      <c r="P66" s="9"/>
    </row>
    <row r="67" spans="1:16" ht="15.75">
      <c r="A67" s="29" t="s">
        <v>47</v>
      </c>
      <c r="B67" s="30"/>
      <c r="C67" s="31"/>
      <c r="D67" s="32">
        <f aca="true" t="shared" si="11" ref="D67:M67">SUM(D68:D72)</f>
        <v>154412</v>
      </c>
      <c r="E67" s="32">
        <f t="shared" si="11"/>
        <v>195042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349454</v>
      </c>
      <c r="O67" s="46">
        <f t="shared" si="7"/>
        <v>12.239641343560645</v>
      </c>
      <c r="P67" s="10"/>
    </row>
    <row r="68" spans="1:16" ht="15">
      <c r="A68" s="13"/>
      <c r="B68" s="40">
        <v>351.1</v>
      </c>
      <c r="C68" s="21" t="s">
        <v>80</v>
      </c>
      <c r="D68" s="47">
        <v>0</v>
      </c>
      <c r="E68" s="47">
        <v>16649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16649</v>
      </c>
      <c r="O68" s="48">
        <f t="shared" si="7"/>
        <v>0.5831319393366257</v>
      </c>
      <c r="P68" s="9"/>
    </row>
    <row r="69" spans="1:16" ht="15">
      <c r="A69" s="13"/>
      <c r="B69" s="40">
        <v>351.2</v>
      </c>
      <c r="C69" s="21" t="s">
        <v>81</v>
      </c>
      <c r="D69" s="47">
        <v>0</v>
      </c>
      <c r="E69" s="47">
        <v>222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222</v>
      </c>
      <c r="O69" s="48">
        <f aca="true" t="shared" si="12" ref="O69:O83">(N69/O$85)</f>
        <v>0.007775559525060418</v>
      </c>
      <c r="P69" s="9"/>
    </row>
    <row r="70" spans="1:16" ht="15">
      <c r="A70" s="13"/>
      <c r="B70" s="40">
        <v>351.5</v>
      </c>
      <c r="C70" s="21" t="s">
        <v>82</v>
      </c>
      <c r="D70" s="47">
        <v>154407</v>
      </c>
      <c r="E70" s="47">
        <v>128875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283282</v>
      </c>
      <c r="O70" s="48">
        <f t="shared" si="12"/>
        <v>9.92196420440615</v>
      </c>
      <c r="P70" s="9"/>
    </row>
    <row r="71" spans="1:16" ht="15">
      <c r="A71" s="13"/>
      <c r="B71" s="40">
        <v>352</v>
      </c>
      <c r="C71" s="21" t="s">
        <v>165</v>
      </c>
      <c r="D71" s="47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</v>
      </c>
      <c r="O71" s="48">
        <f t="shared" si="12"/>
        <v>0.0001751252145283878</v>
      </c>
      <c r="P71" s="9"/>
    </row>
    <row r="72" spans="1:16" ht="15">
      <c r="A72" s="13"/>
      <c r="B72" s="40">
        <v>359</v>
      </c>
      <c r="C72" s="21" t="s">
        <v>83</v>
      </c>
      <c r="D72" s="47">
        <v>0</v>
      </c>
      <c r="E72" s="47">
        <v>49296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49296</v>
      </c>
      <c r="O72" s="48">
        <f t="shared" si="12"/>
        <v>1.7265945150782809</v>
      </c>
      <c r="P72" s="9"/>
    </row>
    <row r="73" spans="1:16" ht="15.75">
      <c r="A73" s="29" t="s">
        <v>3</v>
      </c>
      <c r="B73" s="30"/>
      <c r="C73" s="31"/>
      <c r="D73" s="32">
        <f aca="true" t="shared" si="13" ref="D73:M73">SUM(D74:D79)</f>
        <v>257419</v>
      </c>
      <c r="E73" s="32">
        <f t="shared" si="13"/>
        <v>1320197</v>
      </c>
      <c r="F73" s="32">
        <f t="shared" si="13"/>
        <v>35905</v>
      </c>
      <c r="G73" s="32">
        <f t="shared" si="13"/>
        <v>24716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0"/>
        <v>1638237</v>
      </c>
      <c r="O73" s="46">
        <f t="shared" si="12"/>
        <v>57.37932121466849</v>
      </c>
      <c r="P73" s="10"/>
    </row>
    <row r="74" spans="1:16" ht="15">
      <c r="A74" s="12"/>
      <c r="B74" s="25">
        <v>361.1</v>
      </c>
      <c r="C74" s="20" t="s">
        <v>84</v>
      </c>
      <c r="D74" s="47">
        <v>195427</v>
      </c>
      <c r="E74" s="47">
        <v>329701</v>
      </c>
      <c r="F74" s="47">
        <v>35905</v>
      </c>
      <c r="G74" s="47">
        <v>24716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585749</v>
      </c>
      <c r="O74" s="48">
        <f t="shared" si="12"/>
        <v>20.515883856957725</v>
      </c>
      <c r="P74" s="9"/>
    </row>
    <row r="75" spans="1:16" ht="15">
      <c r="A75" s="12"/>
      <c r="B75" s="25">
        <v>362</v>
      </c>
      <c r="C75" s="20" t="s">
        <v>85</v>
      </c>
      <c r="D75" s="47">
        <v>36681</v>
      </c>
      <c r="E75" s="47">
        <v>5100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41781</v>
      </c>
      <c r="O75" s="48">
        <f t="shared" si="12"/>
        <v>1.4633813176421142</v>
      </c>
      <c r="P75" s="9"/>
    </row>
    <row r="76" spans="1:16" ht="15">
      <c r="A76" s="12"/>
      <c r="B76" s="25">
        <v>363.12</v>
      </c>
      <c r="C76" s="20" t="s">
        <v>117</v>
      </c>
      <c r="D76" s="47">
        <v>0</v>
      </c>
      <c r="E76" s="47">
        <v>693673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693673</v>
      </c>
      <c r="O76" s="48">
        <f t="shared" si="12"/>
        <v>24.29592658751007</v>
      </c>
      <c r="P76" s="9"/>
    </row>
    <row r="77" spans="1:16" ht="15">
      <c r="A77" s="12"/>
      <c r="B77" s="25">
        <v>364</v>
      </c>
      <c r="C77" s="20" t="s">
        <v>146</v>
      </c>
      <c r="D77" s="47">
        <v>0</v>
      </c>
      <c r="E77" s="47">
        <v>23449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23449</v>
      </c>
      <c r="O77" s="48">
        <f t="shared" si="12"/>
        <v>0.821302231095233</v>
      </c>
      <c r="P77" s="9"/>
    </row>
    <row r="78" spans="1:16" ht="15">
      <c r="A78" s="12"/>
      <c r="B78" s="25">
        <v>366</v>
      </c>
      <c r="C78" s="20" t="s">
        <v>88</v>
      </c>
      <c r="D78" s="47">
        <v>0</v>
      </c>
      <c r="E78" s="47">
        <v>15240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15240</v>
      </c>
      <c r="O78" s="48">
        <f t="shared" si="12"/>
        <v>0.533781653882526</v>
      </c>
      <c r="P78" s="9"/>
    </row>
    <row r="79" spans="1:16" ht="15">
      <c r="A79" s="12"/>
      <c r="B79" s="25">
        <v>369.9</v>
      </c>
      <c r="C79" s="20" t="s">
        <v>89</v>
      </c>
      <c r="D79" s="47">
        <v>25311</v>
      </c>
      <c r="E79" s="47">
        <v>253034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278345</v>
      </c>
      <c r="O79" s="48">
        <f t="shared" si="12"/>
        <v>9.74904556758082</v>
      </c>
      <c r="P79" s="9"/>
    </row>
    <row r="80" spans="1:16" ht="15.75">
      <c r="A80" s="29" t="s">
        <v>48</v>
      </c>
      <c r="B80" s="30"/>
      <c r="C80" s="31"/>
      <c r="D80" s="32">
        <f aca="true" t="shared" si="14" ref="D80:M80">SUM(D81:D82)</f>
        <v>565963</v>
      </c>
      <c r="E80" s="32">
        <f t="shared" si="14"/>
        <v>9847127</v>
      </c>
      <c r="F80" s="32">
        <f t="shared" si="14"/>
        <v>0</v>
      </c>
      <c r="G80" s="32">
        <f t="shared" si="14"/>
        <v>300000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0"/>
        <v>10713090</v>
      </c>
      <c r="O80" s="46">
        <f t="shared" si="12"/>
        <v>375.2264369023852</v>
      </c>
      <c r="P80" s="9"/>
    </row>
    <row r="81" spans="1:16" ht="15">
      <c r="A81" s="12"/>
      <c r="B81" s="25">
        <v>381</v>
      </c>
      <c r="C81" s="20" t="s">
        <v>90</v>
      </c>
      <c r="D81" s="47">
        <v>565963</v>
      </c>
      <c r="E81" s="47">
        <v>9232127</v>
      </c>
      <c r="F81" s="47">
        <v>0</v>
      </c>
      <c r="G81" s="47">
        <v>300000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10098090</v>
      </c>
      <c r="O81" s="48">
        <f t="shared" si="12"/>
        <v>353.6860355153935</v>
      </c>
      <c r="P81" s="9"/>
    </row>
    <row r="82" spans="1:16" ht="15.75" thickBot="1">
      <c r="A82" s="12"/>
      <c r="B82" s="25">
        <v>383</v>
      </c>
      <c r="C82" s="20" t="s">
        <v>166</v>
      </c>
      <c r="D82" s="47">
        <v>0</v>
      </c>
      <c r="E82" s="47">
        <v>615000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615000</v>
      </c>
      <c r="O82" s="48">
        <f t="shared" si="12"/>
        <v>21.5404013869917</v>
      </c>
      <c r="P82" s="9"/>
    </row>
    <row r="83" spans="1:119" ht="16.5" thickBot="1">
      <c r="A83" s="14" t="s">
        <v>64</v>
      </c>
      <c r="B83" s="23"/>
      <c r="C83" s="22"/>
      <c r="D83" s="15">
        <f aca="true" t="shared" si="15" ref="D83:M83">SUM(D5,D12,D14,D38,D67,D73,D80)</f>
        <v>8255155</v>
      </c>
      <c r="E83" s="15">
        <f t="shared" si="15"/>
        <v>27833078</v>
      </c>
      <c r="F83" s="15">
        <f t="shared" si="15"/>
        <v>35905</v>
      </c>
      <c r="G83" s="15">
        <f t="shared" si="15"/>
        <v>542595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0"/>
        <v>36666733</v>
      </c>
      <c r="O83" s="38">
        <f t="shared" si="12"/>
        <v>1284.2538965360231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167</v>
      </c>
      <c r="M85" s="49"/>
      <c r="N85" s="49"/>
      <c r="O85" s="44">
        <v>28551</v>
      </c>
    </row>
    <row r="86" spans="1:15" ht="15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9103594</v>
      </c>
      <c r="E5" s="27">
        <f t="shared" si="0"/>
        <v>3329555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12433149</v>
      </c>
      <c r="O5" s="33">
        <f aca="true" t="shared" si="2" ref="O5:O36">(N5/O$91)</f>
        <v>432.83373368146215</v>
      </c>
      <c r="P5" s="6"/>
    </row>
    <row r="6" spans="1:16" ht="15">
      <c r="A6" s="12"/>
      <c r="B6" s="25">
        <v>311</v>
      </c>
      <c r="C6" s="20" t="s">
        <v>2</v>
      </c>
      <c r="D6" s="47">
        <v>6393780</v>
      </c>
      <c r="E6" s="47">
        <v>2015708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8409488</v>
      </c>
      <c r="O6" s="48">
        <f t="shared" si="2"/>
        <v>292.7585030461271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129936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129936</v>
      </c>
      <c r="O7" s="48">
        <f t="shared" si="2"/>
        <v>4.523446475195822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156032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156032</v>
      </c>
      <c r="O8" s="48">
        <f t="shared" si="2"/>
        <v>5.431923411662315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1027879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1027879</v>
      </c>
      <c r="O9" s="48">
        <f t="shared" si="2"/>
        <v>35.78342906875544</v>
      </c>
      <c r="P9" s="9"/>
    </row>
    <row r="10" spans="1:16" ht="15">
      <c r="A10" s="12"/>
      <c r="B10" s="25">
        <v>312.6</v>
      </c>
      <c r="C10" s="20" t="s">
        <v>13</v>
      </c>
      <c r="D10" s="47">
        <v>2677468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2677468</v>
      </c>
      <c r="O10" s="48">
        <f t="shared" si="2"/>
        <v>93.21037423846823</v>
      </c>
      <c r="P10" s="9"/>
    </row>
    <row r="11" spans="1:16" ht="15">
      <c r="A11" s="12"/>
      <c r="B11" s="25">
        <v>315</v>
      </c>
      <c r="C11" s="20" t="s">
        <v>127</v>
      </c>
      <c r="D11" s="47">
        <v>32346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32346</v>
      </c>
      <c r="O11" s="48">
        <f t="shared" si="2"/>
        <v>1.1260574412532638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161256</v>
      </c>
      <c r="E12" s="32">
        <f t="shared" si="3"/>
        <v>688493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849749</v>
      </c>
      <c r="O12" s="46">
        <f t="shared" si="2"/>
        <v>29.582210617928634</v>
      </c>
      <c r="P12" s="10"/>
    </row>
    <row r="13" spans="1:16" ht="15">
      <c r="A13" s="12"/>
      <c r="B13" s="25">
        <v>322</v>
      </c>
      <c r="C13" s="20" t="s">
        <v>0</v>
      </c>
      <c r="D13" s="47">
        <v>153308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153308</v>
      </c>
      <c r="O13" s="48">
        <f t="shared" si="2"/>
        <v>5.337093124456048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688493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688493</v>
      </c>
      <c r="O14" s="48">
        <f t="shared" si="2"/>
        <v>23.968424717145343</v>
      </c>
      <c r="P14" s="9"/>
    </row>
    <row r="15" spans="1:16" ht="15">
      <c r="A15" s="12"/>
      <c r="B15" s="25">
        <v>329</v>
      </c>
      <c r="C15" s="20" t="s">
        <v>17</v>
      </c>
      <c r="D15" s="47">
        <v>7948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7948</v>
      </c>
      <c r="O15" s="48">
        <f t="shared" si="2"/>
        <v>0.2766927763272411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SUM(D17:D40)</f>
        <v>3971299</v>
      </c>
      <c r="E16" s="32">
        <f t="shared" si="4"/>
        <v>7257433</v>
      </c>
      <c r="F16" s="32">
        <f t="shared" si="4"/>
        <v>0</v>
      </c>
      <c r="G16" s="32">
        <f t="shared" si="4"/>
        <v>651050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11879782</v>
      </c>
      <c r="O16" s="46">
        <f t="shared" si="2"/>
        <v>413.5694342906876</v>
      </c>
      <c r="P16" s="10"/>
    </row>
    <row r="17" spans="1:16" ht="15">
      <c r="A17" s="12"/>
      <c r="B17" s="25">
        <v>331.2</v>
      </c>
      <c r="C17" s="20" t="s">
        <v>19</v>
      </c>
      <c r="D17" s="47">
        <v>166960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166960</v>
      </c>
      <c r="O17" s="48">
        <f t="shared" si="2"/>
        <v>5.812358572671888</v>
      </c>
      <c r="P17" s="9"/>
    </row>
    <row r="18" spans="1:16" ht="15">
      <c r="A18" s="12"/>
      <c r="B18" s="25">
        <v>331.5</v>
      </c>
      <c r="C18" s="20" t="s">
        <v>21</v>
      </c>
      <c r="D18" s="47">
        <v>422141</v>
      </c>
      <c r="E18" s="47">
        <v>462137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884278</v>
      </c>
      <c r="O18" s="48">
        <f t="shared" si="2"/>
        <v>30.784264577893822</v>
      </c>
      <c r="P18" s="9"/>
    </row>
    <row r="19" spans="1:16" ht="15">
      <c r="A19" s="12"/>
      <c r="B19" s="25">
        <v>331.62</v>
      </c>
      <c r="C19" s="20" t="s">
        <v>197</v>
      </c>
      <c r="D19" s="47">
        <v>0</v>
      </c>
      <c r="E19" s="47">
        <v>1951286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1951286</v>
      </c>
      <c r="O19" s="48">
        <f t="shared" si="2"/>
        <v>67.92988685813751</v>
      </c>
      <c r="P19" s="9"/>
    </row>
    <row r="20" spans="1:16" ht="15">
      <c r="A20" s="12"/>
      <c r="B20" s="25">
        <v>331.65</v>
      </c>
      <c r="C20" s="20" t="s">
        <v>24</v>
      </c>
      <c r="D20" s="47">
        <v>344</v>
      </c>
      <c r="E20" s="47">
        <v>138459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138803</v>
      </c>
      <c r="O20" s="48">
        <f t="shared" si="2"/>
        <v>4.8321322889469105</v>
      </c>
      <c r="P20" s="9"/>
    </row>
    <row r="21" spans="1:16" ht="15">
      <c r="A21" s="12"/>
      <c r="B21" s="25">
        <v>331.9</v>
      </c>
      <c r="C21" s="20" t="s">
        <v>22</v>
      </c>
      <c r="D21" s="47">
        <v>42012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42012</v>
      </c>
      <c r="O21" s="48">
        <f t="shared" si="2"/>
        <v>1.4625587467362924</v>
      </c>
      <c r="P21" s="9"/>
    </row>
    <row r="22" spans="1:16" ht="15">
      <c r="A22" s="12"/>
      <c r="B22" s="25">
        <v>334.2</v>
      </c>
      <c r="C22" s="20" t="s">
        <v>23</v>
      </c>
      <c r="D22" s="47">
        <v>181472</v>
      </c>
      <c r="E22" s="47">
        <v>961172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1142644</v>
      </c>
      <c r="O22" s="48">
        <f t="shared" si="2"/>
        <v>39.77872932985205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90909</v>
      </c>
      <c r="O23" s="48">
        <f t="shared" si="2"/>
        <v>3.164804177545692</v>
      </c>
      <c r="P23" s="9"/>
    </row>
    <row r="24" spans="1:16" ht="15">
      <c r="A24" s="12"/>
      <c r="B24" s="25">
        <v>334.49</v>
      </c>
      <c r="C24" s="20" t="s">
        <v>26</v>
      </c>
      <c r="D24" s="47">
        <v>0</v>
      </c>
      <c r="E24" s="47">
        <v>885171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8">SUM(D24:M24)</f>
        <v>885171</v>
      </c>
      <c r="O24" s="48">
        <f t="shared" si="2"/>
        <v>30.815352480417754</v>
      </c>
      <c r="P24" s="9"/>
    </row>
    <row r="25" spans="1:16" ht="15">
      <c r="A25" s="12"/>
      <c r="B25" s="25">
        <v>334.5</v>
      </c>
      <c r="C25" s="20" t="s">
        <v>105</v>
      </c>
      <c r="D25" s="47">
        <v>8364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8364</v>
      </c>
      <c r="O25" s="48">
        <f t="shared" si="2"/>
        <v>0.29117493472584854</v>
      </c>
      <c r="P25" s="9"/>
    </row>
    <row r="26" spans="1:16" ht="15">
      <c r="A26" s="12"/>
      <c r="B26" s="25">
        <v>334.69</v>
      </c>
      <c r="C26" s="20" t="s">
        <v>27</v>
      </c>
      <c r="D26" s="47">
        <v>0</v>
      </c>
      <c r="E26" s="47">
        <v>34497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34497</v>
      </c>
      <c r="O26" s="48">
        <f t="shared" si="2"/>
        <v>1.2009399477806788</v>
      </c>
      <c r="P26" s="9"/>
    </row>
    <row r="27" spans="1:16" ht="15">
      <c r="A27" s="12"/>
      <c r="B27" s="25">
        <v>334.7</v>
      </c>
      <c r="C27" s="20" t="s">
        <v>28</v>
      </c>
      <c r="D27" s="47">
        <v>29633</v>
      </c>
      <c r="E27" s="47">
        <v>434542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464175</v>
      </c>
      <c r="O27" s="48">
        <f t="shared" si="2"/>
        <v>16.159268929503916</v>
      </c>
      <c r="P27" s="9"/>
    </row>
    <row r="28" spans="1:16" ht="15">
      <c r="A28" s="12"/>
      <c r="B28" s="25">
        <v>335.12</v>
      </c>
      <c r="C28" s="20" t="s">
        <v>128</v>
      </c>
      <c r="D28" s="47">
        <v>575728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575728</v>
      </c>
      <c r="O28" s="48">
        <f t="shared" si="2"/>
        <v>20.042750217580505</v>
      </c>
      <c r="P28" s="9"/>
    </row>
    <row r="29" spans="1:16" ht="15">
      <c r="A29" s="12"/>
      <c r="B29" s="25">
        <v>335.13</v>
      </c>
      <c r="C29" s="20" t="s">
        <v>129</v>
      </c>
      <c r="D29" s="47">
        <v>24815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24815</v>
      </c>
      <c r="O29" s="48">
        <f t="shared" si="2"/>
        <v>0.863881636205396</v>
      </c>
      <c r="P29" s="9"/>
    </row>
    <row r="30" spans="1:16" ht="15">
      <c r="A30" s="12"/>
      <c r="B30" s="25">
        <v>335.14</v>
      </c>
      <c r="C30" s="20" t="s">
        <v>130</v>
      </c>
      <c r="D30" s="47">
        <v>11521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11521</v>
      </c>
      <c r="O30" s="48">
        <f t="shared" si="2"/>
        <v>0.40107919930374236</v>
      </c>
      <c r="P30" s="9"/>
    </row>
    <row r="31" spans="1:16" ht="15">
      <c r="A31" s="12"/>
      <c r="B31" s="25">
        <v>335.15</v>
      </c>
      <c r="C31" s="20" t="s">
        <v>131</v>
      </c>
      <c r="D31" s="47">
        <v>2767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2767</v>
      </c>
      <c r="O31" s="48">
        <f t="shared" si="2"/>
        <v>0.09632724107919931</v>
      </c>
      <c r="P31" s="9"/>
    </row>
    <row r="32" spans="1:16" ht="15">
      <c r="A32" s="12"/>
      <c r="B32" s="25">
        <v>335.16</v>
      </c>
      <c r="C32" s="20" t="s">
        <v>132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7.771975630983464</v>
      </c>
      <c r="P32" s="9"/>
    </row>
    <row r="33" spans="1:16" ht="15">
      <c r="A33" s="12"/>
      <c r="B33" s="25">
        <v>335.18</v>
      </c>
      <c r="C33" s="20" t="s">
        <v>133</v>
      </c>
      <c r="D33" s="47">
        <v>1343607</v>
      </c>
      <c r="E33" s="47">
        <v>845369</v>
      </c>
      <c r="F33" s="47">
        <v>0</v>
      </c>
      <c r="G33" s="47">
        <v>651050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2840026</v>
      </c>
      <c r="O33" s="48">
        <f t="shared" si="2"/>
        <v>98.8694865100087</v>
      </c>
      <c r="P33" s="9"/>
    </row>
    <row r="34" spans="1:16" ht="15">
      <c r="A34" s="12"/>
      <c r="B34" s="25">
        <v>335.19</v>
      </c>
      <c r="C34" s="20" t="s">
        <v>134</v>
      </c>
      <c r="D34" s="47">
        <v>915787</v>
      </c>
      <c r="E34" s="47">
        <v>14154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929941</v>
      </c>
      <c r="O34" s="48">
        <f t="shared" si="2"/>
        <v>32.373925152306356</v>
      </c>
      <c r="P34" s="9"/>
    </row>
    <row r="35" spans="1:16" ht="15">
      <c r="A35" s="12"/>
      <c r="B35" s="25">
        <v>335.22</v>
      </c>
      <c r="C35" s="20" t="s">
        <v>35</v>
      </c>
      <c r="D35" s="47">
        <v>0</v>
      </c>
      <c r="E35" s="47">
        <v>179327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179327</v>
      </c>
      <c r="O35" s="48">
        <f t="shared" si="2"/>
        <v>6.242889469103568</v>
      </c>
      <c r="P35" s="9"/>
    </row>
    <row r="36" spans="1:16" ht="15">
      <c r="A36" s="12"/>
      <c r="B36" s="25">
        <v>335.34</v>
      </c>
      <c r="C36" s="20" t="s">
        <v>198</v>
      </c>
      <c r="D36" s="47">
        <v>0</v>
      </c>
      <c r="E36" s="47">
        <v>100000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100000</v>
      </c>
      <c r="O36" s="48">
        <f t="shared" si="2"/>
        <v>3.4812880765883376</v>
      </c>
      <c r="P36" s="9"/>
    </row>
    <row r="37" spans="1:16" ht="15">
      <c r="A37" s="12"/>
      <c r="B37" s="25">
        <v>335.49</v>
      </c>
      <c r="C37" s="20" t="s">
        <v>36</v>
      </c>
      <c r="D37" s="47">
        <v>0</v>
      </c>
      <c r="E37" s="47">
        <v>715874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715874</v>
      </c>
      <c r="O37" s="48">
        <f aca="true" t="shared" si="6" ref="O37:O68">(N37/O$91)</f>
        <v>24.921636205395995</v>
      </c>
      <c r="P37" s="9"/>
    </row>
    <row r="38" spans="1:16" ht="15">
      <c r="A38" s="12"/>
      <c r="B38" s="25">
        <v>335.5</v>
      </c>
      <c r="C38" s="20" t="s">
        <v>37</v>
      </c>
      <c r="D38" s="47">
        <v>0</v>
      </c>
      <c r="E38" s="47">
        <v>430536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430536</v>
      </c>
      <c r="O38" s="48">
        <f t="shared" si="6"/>
        <v>14.988198433420365</v>
      </c>
      <c r="P38" s="9"/>
    </row>
    <row r="39" spans="1:16" ht="15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14000</v>
      </c>
      <c r="O39" s="48">
        <f t="shared" si="6"/>
        <v>0.48738033072236725</v>
      </c>
      <c r="P39" s="9"/>
    </row>
    <row r="40" spans="1:16" ht="15">
      <c r="A40" s="12"/>
      <c r="B40" s="25">
        <v>339</v>
      </c>
      <c r="C40" s="20" t="s">
        <v>41</v>
      </c>
      <c r="D40" s="47">
        <v>22898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22898</v>
      </c>
      <c r="O40" s="48">
        <f t="shared" si="6"/>
        <v>0.7971453437771976</v>
      </c>
      <c r="P40" s="9"/>
    </row>
    <row r="41" spans="1:16" ht="15.75">
      <c r="A41" s="29" t="s">
        <v>46</v>
      </c>
      <c r="B41" s="30"/>
      <c r="C41" s="31"/>
      <c r="D41" s="32">
        <f aca="true" t="shared" si="7" ref="D41:M41">SUM(D42:D71)</f>
        <v>1002547</v>
      </c>
      <c r="E41" s="32">
        <f t="shared" si="7"/>
        <v>4728040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5730587</v>
      </c>
      <c r="O41" s="46">
        <f t="shared" si="6"/>
        <v>199.49824194952132</v>
      </c>
      <c r="P41" s="10"/>
    </row>
    <row r="42" spans="1:16" ht="15">
      <c r="A42" s="12"/>
      <c r="B42" s="25">
        <v>341.1</v>
      </c>
      <c r="C42" s="20" t="s">
        <v>135</v>
      </c>
      <c r="D42" s="47">
        <v>71015</v>
      </c>
      <c r="E42" s="47">
        <v>32994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104009</v>
      </c>
      <c r="O42" s="48">
        <f t="shared" si="6"/>
        <v>3.620852915578764</v>
      </c>
      <c r="P42" s="9"/>
    </row>
    <row r="43" spans="1:16" ht="15">
      <c r="A43" s="12"/>
      <c r="B43" s="25">
        <v>341.15</v>
      </c>
      <c r="C43" s="20" t="s">
        <v>136</v>
      </c>
      <c r="D43" s="47">
        <v>0</v>
      </c>
      <c r="E43" s="47">
        <v>41885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71">SUM(D43:M43)</f>
        <v>41885</v>
      </c>
      <c r="O43" s="48">
        <f t="shared" si="6"/>
        <v>1.4581375108790253</v>
      </c>
      <c r="P43" s="9"/>
    </row>
    <row r="44" spans="1:16" ht="15">
      <c r="A44" s="12"/>
      <c r="B44" s="25">
        <v>341.51</v>
      </c>
      <c r="C44" s="20" t="s">
        <v>137</v>
      </c>
      <c r="D44" s="47">
        <v>745824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745824</v>
      </c>
      <c r="O44" s="48">
        <f t="shared" si="6"/>
        <v>25.964281984334203</v>
      </c>
      <c r="P44" s="9"/>
    </row>
    <row r="45" spans="1:16" ht="15">
      <c r="A45" s="12"/>
      <c r="B45" s="25">
        <v>341.52</v>
      </c>
      <c r="C45" s="20" t="s">
        <v>138</v>
      </c>
      <c r="D45" s="47">
        <v>0</v>
      </c>
      <c r="E45" s="47">
        <v>36481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36481</v>
      </c>
      <c r="O45" s="48">
        <f t="shared" si="6"/>
        <v>1.2700087032201914</v>
      </c>
      <c r="P45" s="9"/>
    </row>
    <row r="46" spans="1:16" ht="15">
      <c r="A46" s="12"/>
      <c r="B46" s="25">
        <v>341.56</v>
      </c>
      <c r="C46" s="20" t="s">
        <v>139</v>
      </c>
      <c r="D46" s="47">
        <v>15290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15290</v>
      </c>
      <c r="O46" s="48">
        <f t="shared" si="6"/>
        <v>0.5322889469103569</v>
      </c>
      <c r="P46" s="9"/>
    </row>
    <row r="47" spans="1:16" ht="15">
      <c r="A47" s="12"/>
      <c r="B47" s="25">
        <v>341.9</v>
      </c>
      <c r="C47" s="20" t="s">
        <v>140</v>
      </c>
      <c r="D47" s="47">
        <v>80795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80795</v>
      </c>
      <c r="O47" s="48">
        <f t="shared" si="6"/>
        <v>2.8127067014795473</v>
      </c>
      <c r="P47" s="9"/>
    </row>
    <row r="48" spans="1:16" ht="15">
      <c r="A48" s="12"/>
      <c r="B48" s="25">
        <v>342.1</v>
      </c>
      <c r="C48" s="20" t="s">
        <v>141</v>
      </c>
      <c r="D48" s="47">
        <v>58250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58250</v>
      </c>
      <c r="O48" s="48">
        <f t="shared" si="6"/>
        <v>2.0278503046127065</v>
      </c>
      <c r="P48" s="9"/>
    </row>
    <row r="49" spans="1:16" ht="15">
      <c r="A49" s="12"/>
      <c r="B49" s="25">
        <v>342.3</v>
      </c>
      <c r="C49" s="20" t="s">
        <v>56</v>
      </c>
      <c r="D49" s="47">
        <v>0</v>
      </c>
      <c r="E49" s="47">
        <v>1055748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1055748</v>
      </c>
      <c r="O49" s="48">
        <f t="shared" si="6"/>
        <v>36.75362924281984</v>
      </c>
      <c r="P49" s="9"/>
    </row>
    <row r="50" spans="1:16" ht="15">
      <c r="A50" s="12"/>
      <c r="B50" s="25">
        <v>342.5</v>
      </c>
      <c r="C50" s="20" t="s">
        <v>58</v>
      </c>
      <c r="D50" s="47">
        <v>31373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31373</v>
      </c>
      <c r="O50" s="48">
        <f t="shared" si="6"/>
        <v>1.0921845082680592</v>
      </c>
      <c r="P50" s="9"/>
    </row>
    <row r="51" spans="1:16" ht="15">
      <c r="A51" s="12"/>
      <c r="B51" s="25">
        <v>342.6</v>
      </c>
      <c r="C51" s="20" t="s">
        <v>59</v>
      </c>
      <c r="D51" s="47">
        <v>0</v>
      </c>
      <c r="E51" s="47">
        <v>2223492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2223492</v>
      </c>
      <c r="O51" s="48">
        <f t="shared" si="6"/>
        <v>77.40616187989556</v>
      </c>
      <c r="P51" s="9"/>
    </row>
    <row r="52" spans="1:16" ht="15">
      <c r="A52" s="12"/>
      <c r="B52" s="25">
        <v>342.9</v>
      </c>
      <c r="C52" s="20" t="s">
        <v>60</v>
      </c>
      <c r="D52" s="47">
        <v>0</v>
      </c>
      <c r="E52" s="47">
        <v>141487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141487</v>
      </c>
      <c r="O52" s="48">
        <f t="shared" si="6"/>
        <v>4.925570060922541</v>
      </c>
      <c r="P52" s="9"/>
    </row>
    <row r="53" spans="1:16" ht="15">
      <c r="A53" s="12"/>
      <c r="B53" s="25">
        <v>343.4</v>
      </c>
      <c r="C53" s="20" t="s">
        <v>61</v>
      </c>
      <c r="D53" s="47">
        <v>0</v>
      </c>
      <c r="E53" s="47">
        <v>228596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228596</v>
      </c>
      <c r="O53" s="48">
        <f t="shared" si="6"/>
        <v>7.958085291557876</v>
      </c>
      <c r="P53" s="9"/>
    </row>
    <row r="54" spans="1:16" ht="15">
      <c r="A54" s="12"/>
      <c r="B54" s="25">
        <v>344.9</v>
      </c>
      <c r="C54" s="20" t="s">
        <v>142</v>
      </c>
      <c r="D54" s="47">
        <v>0</v>
      </c>
      <c r="E54" s="47">
        <v>307496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307496</v>
      </c>
      <c r="O54" s="48">
        <f t="shared" si="6"/>
        <v>10.704821583986075</v>
      </c>
      <c r="P54" s="9"/>
    </row>
    <row r="55" spans="1:16" ht="15">
      <c r="A55" s="12"/>
      <c r="B55" s="25">
        <v>348.12</v>
      </c>
      <c r="C55" s="20" t="s">
        <v>178</v>
      </c>
      <c r="D55" s="47">
        <v>0</v>
      </c>
      <c r="E55" s="47">
        <v>13616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9" ref="N55:N69">SUM(D55:M55)</f>
        <v>13616</v>
      </c>
      <c r="O55" s="48">
        <f t="shared" si="6"/>
        <v>0.47401218450826804</v>
      </c>
      <c r="P55" s="9"/>
    </row>
    <row r="56" spans="1:16" ht="15">
      <c r="A56" s="12"/>
      <c r="B56" s="25">
        <v>348.13</v>
      </c>
      <c r="C56" s="20" t="s">
        <v>179</v>
      </c>
      <c r="D56" s="47">
        <v>0</v>
      </c>
      <c r="E56" s="47">
        <v>13211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13211</v>
      </c>
      <c r="O56" s="48">
        <f t="shared" si="6"/>
        <v>0.45991296779808527</v>
      </c>
      <c r="P56" s="9"/>
    </row>
    <row r="57" spans="1:16" ht="15">
      <c r="A57" s="12"/>
      <c r="B57" s="25">
        <v>348.22</v>
      </c>
      <c r="C57" s="20" t="s">
        <v>152</v>
      </c>
      <c r="D57" s="47">
        <v>0</v>
      </c>
      <c r="E57" s="47">
        <v>8021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8021</v>
      </c>
      <c r="O57" s="48">
        <f t="shared" si="6"/>
        <v>0.27923411662315056</v>
      </c>
      <c r="P57" s="9"/>
    </row>
    <row r="58" spans="1:16" ht="15">
      <c r="A58" s="12"/>
      <c r="B58" s="25">
        <v>348.23</v>
      </c>
      <c r="C58" s="20" t="s">
        <v>180</v>
      </c>
      <c r="D58" s="47">
        <v>0</v>
      </c>
      <c r="E58" s="47">
        <v>43670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43670</v>
      </c>
      <c r="O58" s="48">
        <f t="shared" si="6"/>
        <v>1.520278503046127</v>
      </c>
      <c r="P58" s="9"/>
    </row>
    <row r="59" spans="1:16" ht="15">
      <c r="A59" s="12"/>
      <c r="B59" s="25">
        <v>348.31</v>
      </c>
      <c r="C59" s="20" t="s">
        <v>181</v>
      </c>
      <c r="D59" s="47">
        <v>0</v>
      </c>
      <c r="E59" s="47">
        <v>101015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101015</v>
      </c>
      <c r="O59" s="48">
        <f t="shared" si="6"/>
        <v>3.5166231505657093</v>
      </c>
      <c r="P59" s="9"/>
    </row>
    <row r="60" spans="1:16" ht="15">
      <c r="A60" s="12"/>
      <c r="B60" s="25">
        <v>348.32</v>
      </c>
      <c r="C60" s="20" t="s">
        <v>143</v>
      </c>
      <c r="D60" s="47">
        <v>0</v>
      </c>
      <c r="E60" s="47">
        <v>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</v>
      </c>
      <c r="O60" s="48">
        <f t="shared" si="6"/>
        <v>0.0020887728459530026</v>
      </c>
      <c r="P60" s="9"/>
    </row>
    <row r="61" spans="1:16" ht="15">
      <c r="A61" s="12"/>
      <c r="B61" s="25">
        <v>348.41</v>
      </c>
      <c r="C61" s="20" t="s">
        <v>182</v>
      </c>
      <c r="D61" s="47">
        <v>0</v>
      </c>
      <c r="E61" s="47">
        <v>54448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54448</v>
      </c>
      <c r="O61" s="48">
        <f t="shared" si="6"/>
        <v>1.895491731940818</v>
      </c>
      <c r="P61" s="9"/>
    </row>
    <row r="62" spans="1:16" ht="15">
      <c r="A62" s="12"/>
      <c r="B62" s="25">
        <v>348.42</v>
      </c>
      <c r="C62" s="20" t="s">
        <v>183</v>
      </c>
      <c r="D62" s="47">
        <v>0</v>
      </c>
      <c r="E62" s="47">
        <v>5944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5944</v>
      </c>
      <c r="O62" s="48">
        <f t="shared" si="6"/>
        <v>0.2069277632724108</v>
      </c>
      <c r="P62" s="9"/>
    </row>
    <row r="63" spans="1:16" ht="15">
      <c r="A63" s="12"/>
      <c r="B63" s="25">
        <v>348.48</v>
      </c>
      <c r="C63" s="20" t="s">
        <v>184</v>
      </c>
      <c r="D63" s="47">
        <v>0</v>
      </c>
      <c r="E63" s="47">
        <v>6947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6947</v>
      </c>
      <c r="O63" s="48">
        <f t="shared" si="6"/>
        <v>0.24184508268059182</v>
      </c>
      <c r="P63" s="9"/>
    </row>
    <row r="64" spans="1:16" ht="15">
      <c r="A64" s="12"/>
      <c r="B64" s="25">
        <v>348.52</v>
      </c>
      <c r="C64" s="20" t="s">
        <v>185</v>
      </c>
      <c r="D64" s="47">
        <v>0</v>
      </c>
      <c r="E64" s="47">
        <v>21712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21712</v>
      </c>
      <c r="O64" s="48">
        <f t="shared" si="6"/>
        <v>0.7558572671888599</v>
      </c>
      <c r="P64" s="9"/>
    </row>
    <row r="65" spans="1:16" ht="15">
      <c r="A65" s="12"/>
      <c r="B65" s="25">
        <v>348.53</v>
      </c>
      <c r="C65" s="20" t="s">
        <v>173</v>
      </c>
      <c r="D65" s="47">
        <v>0</v>
      </c>
      <c r="E65" s="47">
        <v>312661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312661</v>
      </c>
      <c r="O65" s="48">
        <f t="shared" si="6"/>
        <v>10.884630113141862</v>
      </c>
      <c r="P65" s="9"/>
    </row>
    <row r="66" spans="1:16" ht="15">
      <c r="A66" s="12"/>
      <c r="B66" s="25">
        <v>348.61</v>
      </c>
      <c r="C66" s="20" t="s">
        <v>186</v>
      </c>
      <c r="D66" s="47">
        <v>0</v>
      </c>
      <c r="E66" s="47">
        <v>2550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2550</v>
      </c>
      <c r="O66" s="48">
        <f t="shared" si="6"/>
        <v>0.08877284595300261</v>
      </c>
      <c r="P66" s="9"/>
    </row>
    <row r="67" spans="1:16" ht="15">
      <c r="A67" s="12"/>
      <c r="B67" s="25">
        <v>348.62</v>
      </c>
      <c r="C67" s="20" t="s">
        <v>187</v>
      </c>
      <c r="D67" s="47">
        <v>0</v>
      </c>
      <c r="E67" s="47">
        <v>83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83</v>
      </c>
      <c r="O67" s="48">
        <f t="shared" si="6"/>
        <v>0.00288946910356832</v>
      </c>
      <c r="P67" s="9"/>
    </row>
    <row r="68" spans="1:16" ht="15">
      <c r="A68" s="12"/>
      <c r="B68" s="25">
        <v>348.71</v>
      </c>
      <c r="C68" s="20" t="s">
        <v>188</v>
      </c>
      <c r="D68" s="47">
        <v>0</v>
      </c>
      <c r="E68" s="47">
        <v>18310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18310</v>
      </c>
      <c r="O68" s="48">
        <f t="shared" si="6"/>
        <v>0.6374238468233246</v>
      </c>
      <c r="P68" s="9"/>
    </row>
    <row r="69" spans="1:16" ht="15">
      <c r="A69" s="12"/>
      <c r="B69" s="25">
        <v>348.72</v>
      </c>
      <c r="C69" s="20" t="s">
        <v>189</v>
      </c>
      <c r="D69" s="47">
        <v>0</v>
      </c>
      <c r="E69" s="47">
        <v>813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813</v>
      </c>
      <c r="O69" s="48">
        <f aca="true" t="shared" si="10" ref="O69:O89">(N69/O$91)</f>
        <v>0.028302872062663187</v>
      </c>
      <c r="P69" s="9"/>
    </row>
    <row r="70" spans="1:16" ht="15">
      <c r="A70" s="12"/>
      <c r="B70" s="25">
        <v>348.85</v>
      </c>
      <c r="C70" s="20" t="s">
        <v>174</v>
      </c>
      <c r="D70" s="47">
        <v>0</v>
      </c>
      <c r="E70" s="47">
        <v>25144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25144</v>
      </c>
      <c r="O70" s="48">
        <f t="shared" si="10"/>
        <v>0.8753350739773716</v>
      </c>
      <c r="P70" s="9"/>
    </row>
    <row r="71" spans="1:16" ht="15">
      <c r="A71" s="12"/>
      <c r="B71" s="25">
        <v>348.921</v>
      </c>
      <c r="C71" s="20" t="s">
        <v>144</v>
      </c>
      <c r="D71" s="47">
        <v>0</v>
      </c>
      <c r="E71" s="47">
        <v>31656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31656</v>
      </c>
      <c r="O71" s="48">
        <f t="shared" si="10"/>
        <v>1.1020365535248042</v>
      </c>
      <c r="P71" s="9"/>
    </row>
    <row r="72" spans="1:16" ht="15.75">
      <c r="A72" s="29" t="s">
        <v>47</v>
      </c>
      <c r="B72" s="30"/>
      <c r="C72" s="31"/>
      <c r="D72" s="32">
        <f aca="true" t="shared" si="11" ref="D72:M72">SUM(D73:D77)</f>
        <v>110512</v>
      </c>
      <c r="E72" s="32">
        <f t="shared" si="11"/>
        <v>255988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 aca="true" t="shared" si="12" ref="N72:N79">SUM(D72:M72)</f>
        <v>366500</v>
      </c>
      <c r="O72" s="46">
        <f t="shared" si="10"/>
        <v>12.758920800696258</v>
      </c>
      <c r="P72" s="10"/>
    </row>
    <row r="73" spans="1:16" ht="15">
      <c r="A73" s="13"/>
      <c r="B73" s="40">
        <v>351.1</v>
      </c>
      <c r="C73" s="21" t="s">
        <v>80</v>
      </c>
      <c r="D73" s="47">
        <v>0</v>
      </c>
      <c r="E73" s="47">
        <v>39713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39713</v>
      </c>
      <c r="O73" s="48">
        <f t="shared" si="10"/>
        <v>1.3825239338555266</v>
      </c>
      <c r="P73" s="9"/>
    </row>
    <row r="74" spans="1:16" ht="15">
      <c r="A74" s="13"/>
      <c r="B74" s="40">
        <v>351.2</v>
      </c>
      <c r="C74" s="21" t="s">
        <v>81</v>
      </c>
      <c r="D74" s="47">
        <v>0</v>
      </c>
      <c r="E74" s="47">
        <v>16479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16479</v>
      </c>
      <c r="O74" s="48">
        <f t="shared" si="10"/>
        <v>0.5736814621409921</v>
      </c>
      <c r="P74" s="9"/>
    </row>
    <row r="75" spans="1:16" ht="15">
      <c r="A75" s="13"/>
      <c r="B75" s="40">
        <v>351.5</v>
      </c>
      <c r="C75" s="21" t="s">
        <v>82</v>
      </c>
      <c r="D75" s="47">
        <v>110512</v>
      </c>
      <c r="E75" s="47">
        <v>186721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297233</v>
      </c>
      <c r="O75" s="48">
        <f t="shared" si="10"/>
        <v>10.347536988685814</v>
      </c>
      <c r="P75" s="9"/>
    </row>
    <row r="76" spans="1:16" ht="15">
      <c r="A76" s="13"/>
      <c r="B76" s="40">
        <v>355</v>
      </c>
      <c r="C76" s="21" t="s">
        <v>199</v>
      </c>
      <c r="D76" s="47">
        <v>0</v>
      </c>
      <c r="E76" s="47">
        <v>4200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4200</v>
      </c>
      <c r="O76" s="48">
        <f t="shared" si="10"/>
        <v>0.1462140992167102</v>
      </c>
      <c r="P76" s="9"/>
    </row>
    <row r="77" spans="1:16" ht="15">
      <c r="A77" s="13"/>
      <c r="B77" s="40">
        <v>359</v>
      </c>
      <c r="C77" s="21" t="s">
        <v>83</v>
      </c>
      <c r="D77" s="47">
        <v>0</v>
      </c>
      <c r="E77" s="47">
        <v>8875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8875</v>
      </c>
      <c r="O77" s="48">
        <f t="shared" si="10"/>
        <v>0.308964316797215</v>
      </c>
      <c r="P77" s="9"/>
    </row>
    <row r="78" spans="1:16" ht="15.75">
      <c r="A78" s="29" t="s">
        <v>3</v>
      </c>
      <c r="B78" s="30"/>
      <c r="C78" s="31"/>
      <c r="D78" s="32">
        <f aca="true" t="shared" si="13" ref="D78:M78">SUM(D79:D86)</f>
        <v>358725</v>
      </c>
      <c r="E78" s="32">
        <f t="shared" si="13"/>
        <v>461136</v>
      </c>
      <c r="F78" s="32">
        <f t="shared" si="13"/>
        <v>0</v>
      </c>
      <c r="G78" s="32">
        <f t="shared" si="13"/>
        <v>90180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2"/>
        <v>910041</v>
      </c>
      <c r="O78" s="46">
        <f t="shared" si="10"/>
        <v>31.681148825065275</v>
      </c>
      <c r="P78" s="10"/>
    </row>
    <row r="79" spans="1:16" ht="15">
      <c r="A79" s="12"/>
      <c r="B79" s="25">
        <v>361.1</v>
      </c>
      <c r="C79" s="20" t="s">
        <v>84</v>
      </c>
      <c r="D79" s="47">
        <v>24089</v>
      </c>
      <c r="E79" s="47">
        <v>52984</v>
      </c>
      <c r="F79" s="47">
        <v>0</v>
      </c>
      <c r="G79" s="47">
        <v>892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77965</v>
      </c>
      <c r="O79" s="48">
        <f t="shared" si="10"/>
        <v>2.7141862489120974</v>
      </c>
      <c r="P79" s="9"/>
    </row>
    <row r="80" spans="1:16" ht="15">
      <c r="A80" s="12"/>
      <c r="B80" s="25">
        <v>361.3</v>
      </c>
      <c r="C80" s="20" t="s">
        <v>102</v>
      </c>
      <c r="D80" s="47">
        <v>63505</v>
      </c>
      <c r="E80" s="47">
        <v>139612</v>
      </c>
      <c r="F80" s="47">
        <v>0</v>
      </c>
      <c r="G80" s="47">
        <v>89288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aca="true" t="shared" si="14" ref="N80:N86">SUM(D80:M80)</f>
        <v>292405</v>
      </c>
      <c r="O80" s="48">
        <f t="shared" si="10"/>
        <v>10.179460400348129</v>
      </c>
      <c r="P80" s="9"/>
    </row>
    <row r="81" spans="1:16" ht="15">
      <c r="A81" s="12"/>
      <c r="B81" s="25">
        <v>362</v>
      </c>
      <c r="C81" s="20" t="s">
        <v>85</v>
      </c>
      <c r="D81" s="47">
        <v>46599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46599</v>
      </c>
      <c r="O81" s="48">
        <f t="shared" si="10"/>
        <v>1.6222454308093994</v>
      </c>
      <c r="P81" s="9"/>
    </row>
    <row r="82" spans="1:16" ht="15">
      <c r="A82" s="12"/>
      <c r="B82" s="25">
        <v>364</v>
      </c>
      <c r="C82" s="20" t="s">
        <v>146</v>
      </c>
      <c r="D82" s="47">
        <v>0</v>
      </c>
      <c r="E82" s="47">
        <v>40026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40026</v>
      </c>
      <c r="O82" s="48">
        <f t="shared" si="10"/>
        <v>1.393420365535248</v>
      </c>
      <c r="P82" s="9"/>
    </row>
    <row r="83" spans="1:16" ht="15">
      <c r="A83" s="12"/>
      <c r="B83" s="25">
        <v>365</v>
      </c>
      <c r="C83" s="20" t="s">
        <v>147</v>
      </c>
      <c r="D83" s="47">
        <v>0</v>
      </c>
      <c r="E83" s="47">
        <v>35814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35814</v>
      </c>
      <c r="O83" s="48">
        <f t="shared" si="10"/>
        <v>1.2467885117493474</v>
      </c>
      <c r="P83" s="9"/>
    </row>
    <row r="84" spans="1:16" ht="15">
      <c r="A84" s="12"/>
      <c r="B84" s="25">
        <v>366</v>
      </c>
      <c r="C84" s="20" t="s">
        <v>88</v>
      </c>
      <c r="D84" s="47">
        <v>150000</v>
      </c>
      <c r="E84" s="47">
        <v>38267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188267</v>
      </c>
      <c r="O84" s="48">
        <f t="shared" si="10"/>
        <v>6.554116623150565</v>
      </c>
      <c r="P84" s="9"/>
    </row>
    <row r="85" spans="1:16" ht="15">
      <c r="A85" s="12"/>
      <c r="B85" s="25">
        <v>367</v>
      </c>
      <c r="C85" s="20" t="s">
        <v>192</v>
      </c>
      <c r="D85" s="47">
        <v>0</v>
      </c>
      <c r="E85" s="47">
        <v>5073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5073</v>
      </c>
      <c r="O85" s="48">
        <f t="shared" si="10"/>
        <v>0.17660574412532637</v>
      </c>
      <c r="P85" s="9"/>
    </row>
    <row r="86" spans="1:16" ht="15">
      <c r="A86" s="12"/>
      <c r="B86" s="25">
        <v>369.9</v>
      </c>
      <c r="C86" s="20" t="s">
        <v>89</v>
      </c>
      <c r="D86" s="47">
        <v>74532</v>
      </c>
      <c r="E86" s="47">
        <v>149360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223892</v>
      </c>
      <c r="O86" s="48">
        <f t="shared" si="10"/>
        <v>7.794325500435161</v>
      </c>
      <c r="P86" s="9"/>
    </row>
    <row r="87" spans="1:16" ht="15.75">
      <c r="A87" s="29" t="s">
        <v>48</v>
      </c>
      <c r="B87" s="30"/>
      <c r="C87" s="31"/>
      <c r="D87" s="32">
        <f aca="true" t="shared" si="15" ref="D87:M87">SUM(D88:D88)</f>
        <v>9498830</v>
      </c>
      <c r="E87" s="32">
        <f t="shared" si="15"/>
        <v>8780555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18279385</v>
      </c>
      <c r="O87" s="46">
        <f t="shared" si="10"/>
        <v>636.3580504786771</v>
      </c>
      <c r="P87" s="9"/>
    </row>
    <row r="88" spans="1:16" ht="15.75" thickBot="1">
      <c r="A88" s="12"/>
      <c r="B88" s="25">
        <v>381</v>
      </c>
      <c r="C88" s="20" t="s">
        <v>90</v>
      </c>
      <c r="D88" s="47">
        <v>9498830</v>
      </c>
      <c r="E88" s="47">
        <v>8780555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18279385</v>
      </c>
      <c r="O88" s="48">
        <f t="shared" si="10"/>
        <v>636.3580504786771</v>
      </c>
      <c r="P88" s="9"/>
    </row>
    <row r="89" spans="1:119" ht="16.5" thickBot="1">
      <c r="A89" s="14" t="s">
        <v>64</v>
      </c>
      <c r="B89" s="23"/>
      <c r="C89" s="22"/>
      <c r="D89" s="15">
        <f aca="true" t="shared" si="16" ref="D89:M89">SUM(D5,D12,D16,D41,D72,D78,D87)</f>
        <v>24206763</v>
      </c>
      <c r="E89" s="15">
        <f t="shared" si="16"/>
        <v>25501200</v>
      </c>
      <c r="F89" s="15">
        <f t="shared" si="16"/>
        <v>0</v>
      </c>
      <c r="G89" s="15">
        <f t="shared" si="16"/>
        <v>741230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>SUM(D89:M89)</f>
        <v>50449193</v>
      </c>
      <c r="O89" s="38">
        <f t="shared" si="10"/>
        <v>1756.2817406440383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200</v>
      </c>
      <c r="M91" s="49"/>
      <c r="N91" s="49"/>
      <c r="O91" s="44">
        <v>28725</v>
      </c>
    </row>
    <row r="92" spans="1:15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.75" customHeight="1" thickBot="1">
      <c r="A93" s="53" t="s">
        <v>109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8599129</v>
      </c>
      <c r="E5" s="27">
        <f t="shared" si="0"/>
        <v>3176416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11775545</v>
      </c>
      <c r="O5" s="33">
        <f aca="true" t="shared" si="2" ref="O5:O36">(N5/O$96)</f>
        <v>410.5552262743184</v>
      </c>
      <c r="P5" s="6"/>
    </row>
    <row r="6" spans="1:16" ht="15">
      <c r="A6" s="12"/>
      <c r="B6" s="25">
        <v>311</v>
      </c>
      <c r="C6" s="20" t="s">
        <v>2</v>
      </c>
      <c r="D6" s="47">
        <v>6166928</v>
      </c>
      <c r="E6" s="47">
        <v>1951687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8118615</v>
      </c>
      <c r="O6" s="48">
        <f t="shared" si="2"/>
        <v>283.05609790112266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149825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149825</v>
      </c>
      <c r="O7" s="48">
        <f t="shared" si="2"/>
        <v>5.223659437975036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136718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136718</v>
      </c>
      <c r="O8" s="48">
        <f t="shared" si="2"/>
        <v>4.766682937033679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938186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938186</v>
      </c>
      <c r="O9" s="48">
        <f t="shared" si="2"/>
        <v>32.70992259953978</v>
      </c>
      <c r="P9" s="9"/>
    </row>
    <row r="10" spans="1:16" ht="15">
      <c r="A10" s="12"/>
      <c r="B10" s="25">
        <v>312.6</v>
      </c>
      <c r="C10" s="20" t="s">
        <v>13</v>
      </c>
      <c r="D10" s="47">
        <v>2401534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2401534</v>
      </c>
      <c r="O10" s="48">
        <f t="shared" si="2"/>
        <v>83.7296562303884</v>
      </c>
      <c r="P10" s="9"/>
    </row>
    <row r="11" spans="1:16" ht="15">
      <c r="A11" s="12"/>
      <c r="B11" s="25">
        <v>315</v>
      </c>
      <c r="C11" s="20" t="s">
        <v>127</v>
      </c>
      <c r="D11" s="47">
        <v>30667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30667</v>
      </c>
      <c r="O11" s="48">
        <f t="shared" si="2"/>
        <v>1.0692071682588382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168547</v>
      </c>
      <c r="E12" s="32">
        <f t="shared" si="3"/>
        <v>685599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854146</v>
      </c>
      <c r="O12" s="46">
        <f t="shared" si="2"/>
        <v>29.779861934314205</v>
      </c>
      <c r="P12" s="10"/>
    </row>
    <row r="13" spans="1:16" ht="15">
      <c r="A13" s="12"/>
      <c r="B13" s="25">
        <v>322</v>
      </c>
      <c r="C13" s="20" t="s">
        <v>0</v>
      </c>
      <c r="D13" s="47">
        <v>157865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157865</v>
      </c>
      <c r="O13" s="48">
        <f t="shared" si="2"/>
        <v>5.50397461822746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678997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678997</v>
      </c>
      <c r="O14" s="48">
        <f t="shared" si="2"/>
        <v>23.673279408688376</v>
      </c>
      <c r="P14" s="9"/>
    </row>
    <row r="15" spans="1:16" ht="15">
      <c r="A15" s="12"/>
      <c r="B15" s="25">
        <v>329</v>
      </c>
      <c r="C15" s="20" t="s">
        <v>17</v>
      </c>
      <c r="D15" s="47">
        <v>10682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10682</v>
      </c>
      <c r="O15" s="48">
        <f t="shared" si="2"/>
        <v>0.3724287009274109</v>
      </c>
      <c r="P15" s="9"/>
    </row>
    <row r="16" spans="1:16" ht="15">
      <c r="A16" s="12"/>
      <c r="B16" s="25">
        <v>367</v>
      </c>
      <c r="C16" s="20" t="s">
        <v>192</v>
      </c>
      <c r="D16" s="47">
        <v>0</v>
      </c>
      <c r="E16" s="47">
        <v>6602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6602</v>
      </c>
      <c r="O16" s="48">
        <f t="shared" si="2"/>
        <v>0.23017920647095738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SUM(D18:D43)</f>
        <v>5944976</v>
      </c>
      <c r="E17" s="32">
        <f t="shared" si="4"/>
        <v>6257536</v>
      </c>
      <c r="F17" s="32">
        <f t="shared" si="4"/>
        <v>0</v>
      </c>
      <c r="G17" s="32">
        <f t="shared" si="4"/>
        <v>709448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12911960</v>
      </c>
      <c r="O17" s="46">
        <f t="shared" si="2"/>
        <v>450.1764172651837</v>
      </c>
      <c r="P17" s="10"/>
    </row>
    <row r="18" spans="1:16" ht="15">
      <c r="A18" s="12"/>
      <c r="B18" s="25">
        <v>331.2</v>
      </c>
      <c r="C18" s="20" t="s">
        <v>19</v>
      </c>
      <c r="D18" s="47">
        <v>225279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225279</v>
      </c>
      <c r="O18" s="48">
        <f t="shared" si="2"/>
        <v>7.854368593542989</v>
      </c>
      <c r="P18" s="9"/>
    </row>
    <row r="19" spans="1:16" ht="15">
      <c r="A19" s="12"/>
      <c r="B19" s="25">
        <v>331.39</v>
      </c>
      <c r="C19" s="20" t="s">
        <v>177</v>
      </c>
      <c r="D19" s="47">
        <v>1957741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1957741</v>
      </c>
      <c r="O19" s="48">
        <f t="shared" si="2"/>
        <v>68.2567812565372</v>
      </c>
      <c r="P19" s="9"/>
    </row>
    <row r="20" spans="1:16" ht="15">
      <c r="A20" s="12"/>
      <c r="B20" s="25">
        <v>331.5</v>
      </c>
      <c r="C20" s="20" t="s">
        <v>21</v>
      </c>
      <c r="D20" s="47">
        <v>297431</v>
      </c>
      <c r="E20" s="47">
        <v>40454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337885</v>
      </c>
      <c r="O20" s="48">
        <f t="shared" si="2"/>
        <v>11.780384910396764</v>
      </c>
      <c r="P20" s="9"/>
    </row>
    <row r="21" spans="1:16" ht="15">
      <c r="A21" s="12"/>
      <c r="B21" s="25">
        <v>331.65</v>
      </c>
      <c r="C21" s="20" t="s">
        <v>24</v>
      </c>
      <c r="D21" s="47">
        <v>0</v>
      </c>
      <c r="E21" s="47">
        <v>222881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222881</v>
      </c>
      <c r="O21" s="48">
        <f t="shared" si="2"/>
        <v>7.770762150477651</v>
      </c>
      <c r="P21" s="9"/>
    </row>
    <row r="22" spans="1:16" ht="15">
      <c r="A22" s="12"/>
      <c r="B22" s="25">
        <v>331.9</v>
      </c>
      <c r="C22" s="20" t="s">
        <v>22</v>
      </c>
      <c r="D22" s="47">
        <v>30233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30233</v>
      </c>
      <c r="O22" s="48">
        <f t="shared" si="2"/>
        <v>1.0540757269367547</v>
      </c>
      <c r="P22" s="9"/>
    </row>
    <row r="23" spans="1:16" ht="15">
      <c r="A23" s="12"/>
      <c r="B23" s="25">
        <v>334.2</v>
      </c>
      <c r="C23" s="20" t="s">
        <v>23</v>
      </c>
      <c r="D23" s="47">
        <v>167212</v>
      </c>
      <c r="E23" s="47">
        <v>47421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214633</v>
      </c>
      <c r="O23" s="48">
        <f t="shared" si="2"/>
        <v>7.483195035213723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3.169548845966111</v>
      </c>
      <c r="P24" s="9"/>
    </row>
    <row r="25" spans="1:16" ht="15">
      <c r="A25" s="12"/>
      <c r="B25" s="25">
        <v>334.49</v>
      </c>
      <c r="C25" s="20" t="s">
        <v>26</v>
      </c>
      <c r="D25" s="47">
        <v>0</v>
      </c>
      <c r="E25" s="47">
        <v>2813721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39">SUM(D25:M25)</f>
        <v>2813721</v>
      </c>
      <c r="O25" s="48">
        <f t="shared" si="2"/>
        <v>98.10058573321247</v>
      </c>
      <c r="P25" s="9"/>
    </row>
    <row r="26" spans="1:16" ht="15">
      <c r="A26" s="12"/>
      <c r="B26" s="25">
        <v>334.5</v>
      </c>
      <c r="C26" s="20" t="s">
        <v>105</v>
      </c>
      <c r="D26" s="47">
        <v>45849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45849</v>
      </c>
      <c r="O26" s="48">
        <f t="shared" si="2"/>
        <v>1.5985286939543966</v>
      </c>
      <c r="P26" s="9"/>
    </row>
    <row r="27" spans="1:16" ht="15">
      <c r="A27" s="12"/>
      <c r="B27" s="25">
        <v>334.62</v>
      </c>
      <c r="C27" s="20" t="s">
        <v>100</v>
      </c>
      <c r="D27" s="47">
        <v>0</v>
      </c>
      <c r="E27" s="47">
        <v>10000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10000</v>
      </c>
      <c r="O27" s="48">
        <f t="shared" si="2"/>
        <v>0.34865072170699396</v>
      </c>
      <c r="P27" s="9"/>
    </row>
    <row r="28" spans="1:16" ht="15">
      <c r="A28" s="12"/>
      <c r="B28" s="25">
        <v>334.69</v>
      </c>
      <c r="C28" s="20" t="s">
        <v>27</v>
      </c>
      <c r="D28" s="47">
        <v>0</v>
      </c>
      <c r="E28" s="47">
        <v>34481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34481</v>
      </c>
      <c r="O28" s="48">
        <f t="shared" si="2"/>
        <v>1.2021825535178858</v>
      </c>
      <c r="P28" s="9"/>
    </row>
    <row r="29" spans="1:16" ht="15">
      <c r="A29" s="12"/>
      <c r="B29" s="25">
        <v>334.7</v>
      </c>
      <c r="C29" s="20" t="s">
        <v>28</v>
      </c>
      <c r="D29" s="47">
        <v>39166</v>
      </c>
      <c r="E29" s="47">
        <v>448316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487482</v>
      </c>
      <c r="O29" s="48">
        <f t="shared" si="2"/>
        <v>16.996095111916883</v>
      </c>
      <c r="P29" s="9"/>
    </row>
    <row r="30" spans="1:16" ht="15">
      <c r="A30" s="12"/>
      <c r="B30" s="25">
        <v>335.12</v>
      </c>
      <c r="C30" s="20" t="s">
        <v>128</v>
      </c>
      <c r="D30" s="47">
        <v>625310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625310</v>
      </c>
      <c r="O30" s="48">
        <f t="shared" si="2"/>
        <v>21.80147827906004</v>
      </c>
      <c r="P30" s="9"/>
    </row>
    <row r="31" spans="1:16" ht="15">
      <c r="A31" s="12"/>
      <c r="B31" s="25">
        <v>335.13</v>
      </c>
      <c r="C31" s="20" t="s">
        <v>129</v>
      </c>
      <c r="D31" s="47">
        <v>20479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20479</v>
      </c>
      <c r="O31" s="48">
        <f t="shared" si="2"/>
        <v>0.7140018129837529</v>
      </c>
      <c r="P31" s="9"/>
    </row>
    <row r="32" spans="1:16" ht="15">
      <c r="A32" s="12"/>
      <c r="B32" s="25">
        <v>335.14</v>
      </c>
      <c r="C32" s="20" t="s">
        <v>130</v>
      </c>
      <c r="D32" s="47">
        <v>11528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11528</v>
      </c>
      <c r="O32" s="48">
        <f t="shared" si="2"/>
        <v>0.4019245519838226</v>
      </c>
      <c r="P32" s="9"/>
    </row>
    <row r="33" spans="1:16" ht="15">
      <c r="A33" s="12"/>
      <c r="B33" s="25">
        <v>335.15</v>
      </c>
      <c r="C33" s="20" t="s">
        <v>131</v>
      </c>
      <c r="D33" s="47">
        <v>2922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2922</v>
      </c>
      <c r="O33" s="48">
        <f t="shared" si="2"/>
        <v>0.10187574088278363</v>
      </c>
      <c r="P33" s="9"/>
    </row>
    <row r="34" spans="1:16" ht="15">
      <c r="A34" s="12"/>
      <c r="B34" s="25">
        <v>335.16</v>
      </c>
      <c r="C34" s="20" t="s">
        <v>132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7.783627362108639</v>
      </c>
      <c r="P34" s="9"/>
    </row>
    <row r="35" spans="1:16" ht="15">
      <c r="A35" s="12"/>
      <c r="B35" s="25">
        <v>335.18</v>
      </c>
      <c r="C35" s="20" t="s">
        <v>133</v>
      </c>
      <c r="D35" s="47">
        <v>1184830</v>
      </c>
      <c r="E35" s="47">
        <v>885394</v>
      </c>
      <c r="F35" s="47">
        <v>0</v>
      </c>
      <c r="G35" s="47">
        <v>709448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2779672</v>
      </c>
      <c r="O35" s="48">
        <f t="shared" si="2"/>
        <v>96.91346489087232</v>
      </c>
      <c r="P35" s="9"/>
    </row>
    <row r="36" spans="1:16" ht="15">
      <c r="A36" s="12"/>
      <c r="B36" s="25">
        <v>335.19</v>
      </c>
      <c r="C36" s="20" t="s">
        <v>134</v>
      </c>
      <c r="D36" s="47">
        <v>878101</v>
      </c>
      <c r="E36" s="47">
        <v>27709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905810</v>
      </c>
      <c r="O36" s="48">
        <f t="shared" si="2"/>
        <v>31.581131022941218</v>
      </c>
      <c r="P36" s="9"/>
    </row>
    <row r="37" spans="1:16" ht="15">
      <c r="A37" s="12"/>
      <c r="B37" s="25">
        <v>335.22</v>
      </c>
      <c r="C37" s="20" t="s">
        <v>35</v>
      </c>
      <c r="D37" s="47">
        <v>0</v>
      </c>
      <c r="E37" s="47">
        <v>407312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407312</v>
      </c>
      <c r="O37" s="48">
        <f aca="true" t="shared" si="6" ref="O37:O68">(N37/O$96)</f>
        <v>14.20096227599191</v>
      </c>
      <c r="P37" s="9"/>
    </row>
    <row r="38" spans="1:16" ht="15">
      <c r="A38" s="12"/>
      <c r="B38" s="25">
        <v>335.49</v>
      </c>
      <c r="C38" s="20" t="s">
        <v>36</v>
      </c>
      <c r="D38" s="47">
        <v>0</v>
      </c>
      <c r="E38" s="47">
        <v>884831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884831</v>
      </c>
      <c r="O38" s="48">
        <f t="shared" si="6"/>
        <v>30.849696673872113</v>
      </c>
      <c r="P38" s="9"/>
    </row>
    <row r="39" spans="1:16" ht="15">
      <c r="A39" s="12"/>
      <c r="B39" s="25">
        <v>335.5</v>
      </c>
      <c r="C39" s="20" t="s">
        <v>37</v>
      </c>
      <c r="D39" s="47">
        <v>0</v>
      </c>
      <c r="E39" s="47">
        <v>230107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230107</v>
      </c>
      <c r="O39" s="48">
        <f t="shared" si="6"/>
        <v>8.022697161983125</v>
      </c>
      <c r="P39" s="9"/>
    </row>
    <row r="40" spans="1:16" ht="15">
      <c r="A40" s="12"/>
      <c r="B40" s="25">
        <v>337.2</v>
      </c>
      <c r="C40" s="20" t="s">
        <v>39</v>
      </c>
      <c r="D40" s="47">
        <v>212712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7" ref="N40:N45">SUM(D40:M40)</f>
        <v>212712</v>
      </c>
      <c r="O40" s="48">
        <f t="shared" si="6"/>
        <v>7.41621923157381</v>
      </c>
      <c r="P40" s="9"/>
    </row>
    <row r="41" spans="1:16" ht="15">
      <c r="A41" s="12"/>
      <c r="B41" s="25">
        <v>337.3</v>
      </c>
      <c r="C41" s="20" t="s">
        <v>193</v>
      </c>
      <c r="D41" s="47">
        <v>0</v>
      </c>
      <c r="E41" s="47">
        <v>100000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100000</v>
      </c>
      <c r="O41" s="48">
        <f t="shared" si="6"/>
        <v>3.4865072170699394</v>
      </c>
      <c r="P41" s="9"/>
    </row>
    <row r="42" spans="1:16" ht="15">
      <c r="A42" s="12"/>
      <c r="B42" s="25">
        <v>337.7</v>
      </c>
      <c r="C42" s="20" t="s">
        <v>40</v>
      </c>
      <c r="D42" s="47">
        <v>0</v>
      </c>
      <c r="E42" s="47">
        <v>14000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14000</v>
      </c>
      <c r="O42" s="48">
        <f t="shared" si="6"/>
        <v>0.4881110103897915</v>
      </c>
      <c r="P42" s="9"/>
    </row>
    <row r="43" spans="1:16" ht="15">
      <c r="A43" s="12"/>
      <c r="B43" s="25">
        <v>339</v>
      </c>
      <c r="C43" s="20" t="s">
        <v>41</v>
      </c>
      <c r="D43" s="47">
        <v>22933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22933</v>
      </c>
      <c r="O43" s="48">
        <f t="shared" si="6"/>
        <v>0.7995607000906492</v>
      </c>
      <c r="P43" s="9"/>
    </row>
    <row r="44" spans="1:16" ht="15.75">
      <c r="A44" s="29" t="s">
        <v>46</v>
      </c>
      <c r="B44" s="30"/>
      <c r="C44" s="31"/>
      <c r="D44" s="32">
        <f aca="true" t="shared" si="8" ref="D44:M44">SUM(D45:D77)</f>
        <v>995921</v>
      </c>
      <c r="E44" s="32">
        <f t="shared" si="8"/>
        <v>4658020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7"/>
        <v>5653941</v>
      </c>
      <c r="O44" s="46">
        <f t="shared" si="6"/>
        <v>197.1250610138763</v>
      </c>
      <c r="P44" s="10"/>
    </row>
    <row r="45" spans="1:16" ht="15">
      <c r="A45" s="12"/>
      <c r="B45" s="25">
        <v>341.1</v>
      </c>
      <c r="C45" s="20" t="s">
        <v>135</v>
      </c>
      <c r="D45" s="47">
        <v>68784</v>
      </c>
      <c r="E45" s="47">
        <v>31696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100480</v>
      </c>
      <c r="O45" s="48">
        <f t="shared" si="6"/>
        <v>3.503242451711875</v>
      </c>
      <c r="P45" s="9"/>
    </row>
    <row r="46" spans="1:16" ht="15">
      <c r="A46" s="12"/>
      <c r="B46" s="25">
        <v>341.15</v>
      </c>
      <c r="C46" s="20" t="s">
        <v>136</v>
      </c>
      <c r="D46" s="47">
        <v>0</v>
      </c>
      <c r="E46" s="47">
        <v>40381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77">SUM(D46:M46)</f>
        <v>40381</v>
      </c>
      <c r="O46" s="48">
        <f t="shared" si="6"/>
        <v>1.407886479325012</v>
      </c>
      <c r="P46" s="9"/>
    </row>
    <row r="47" spans="1:16" ht="15">
      <c r="A47" s="12"/>
      <c r="B47" s="25">
        <v>341.51</v>
      </c>
      <c r="C47" s="20" t="s">
        <v>137</v>
      </c>
      <c r="D47" s="47">
        <v>723648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723648</v>
      </c>
      <c r="O47" s="48">
        <f t="shared" si="6"/>
        <v>25.230039746182275</v>
      </c>
      <c r="P47" s="9"/>
    </row>
    <row r="48" spans="1:16" ht="15">
      <c r="A48" s="12"/>
      <c r="B48" s="25">
        <v>341.52</v>
      </c>
      <c r="C48" s="20" t="s">
        <v>138</v>
      </c>
      <c r="D48" s="47">
        <v>0</v>
      </c>
      <c r="E48" s="47">
        <v>39576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39576</v>
      </c>
      <c r="O48" s="48">
        <f t="shared" si="6"/>
        <v>1.3798200962275993</v>
      </c>
      <c r="P48" s="9"/>
    </row>
    <row r="49" spans="1:16" ht="15">
      <c r="A49" s="12"/>
      <c r="B49" s="25">
        <v>341.56</v>
      </c>
      <c r="C49" s="20" t="s">
        <v>139</v>
      </c>
      <c r="D49" s="47">
        <v>12841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12841</v>
      </c>
      <c r="O49" s="48">
        <f t="shared" si="6"/>
        <v>0.44770239174395093</v>
      </c>
      <c r="P49" s="9"/>
    </row>
    <row r="50" spans="1:16" ht="15">
      <c r="A50" s="12"/>
      <c r="B50" s="25">
        <v>341.9</v>
      </c>
      <c r="C50" s="20" t="s">
        <v>140</v>
      </c>
      <c r="D50" s="47">
        <v>104128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104128</v>
      </c>
      <c r="O50" s="48">
        <f t="shared" si="6"/>
        <v>3.6304302349905866</v>
      </c>
      <c r="P50" s="9"/>
    </row>
    <row r="51" spans="1:16" ht="15">
      <c r="A51" s="12"/>
      <c r="B51" s="25">
        <v>342.1</v>
      </c>
      <c r="C51" s="20" t="s">
        <v>141</v>
      </c>
      <c r="D51" s="47">
        <v>1334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1334</v>
      </c>
      <c r="O51" s="48">
        <f t="shared" si="6"/>
        <v>0.046510006275712994</v>
      </c>
      <c r="P51" s="9"/>
    </row>
    <row r="52" spans="1:16" ht="15">
      <c r="A52" s="12"/>
      <c r="B52" s="25">
        <v>342.3</v>
      </c>
      <c r="C52" s="20" t="s">
        <v>56</v>
      </c>
      <c r="D52" s="47">
        <v>0</v>
      </c>
      <c r="E52" s="47">
        <v>1006931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1006931</v>
      </c>
      <c r="O52" s="48">
        <f t="shared" si="6"/>
        <v>35.10672198591451</v>
      </c>
      <c r="P52" s="9"/>
    </row>
    <row r="53" spans="1:16" ht="15">
      <c r="A53" s="12"/>
      <c r="B53" s="25">
        <v>342.5</v>
      </c>
      <c r="C53" s="20" t="s">
        <v>58</v>
      </c>
      <c r="D53" s="47">
        <v>11642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11642</v>
      </c>
      <c r="O53" s="48">
        <f t="shared" si="6"/>
        <v>0.40589917021128236</v>
      </c>
      <c r="P53" s="9"/>
    </row>
    <row r="54" spans="1:16" ht="15">
      <c r="A54" s="12"/>
      <c r="B54" s="25">
        <v>342.6</v>
      </c>
      <c r="C54" s="20" t="s">
        <v>59</v>
      </c>
      <c r="D54" s="47">
        <v>0</v>
      </c>
      <c r="E54" s="47">
        <v>1763647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1763647</v>
      </c>
      <c r="O54" s="48">
        <f t="shared" si="6"/>
        <v>61.48967993863747</v>
      </c>
      <c r="P54" s="9"/>
    </row>
    <row r="55" spans="1:16" ht="15">
      <c r="A55" s="12"/>
      <c r="B55" s="25">
        <v>342.9</v>
      </c>
      <c r="C55" s="20" t="s">
        <v>60</v>
      </c>
      <c r="D55" s="47">
        <v>0</v>
      </c>
      <c r="E55" s="47">
        <v>499385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499385</v>
      </c>
      <c r="O55" s="48">
        <f t="shared" si="6"/>
        <v>17.411094065964715</v>
      </c>
      <c r="P55" s="9"/>
    </row>
    <row r="56" spans="1:16" ht="15">
      <c r="A56" s="12"/>
      <c r="B56" s="25">
        <v>343.4</v>
      </c>
      <c r="C56" s="20" t="s">
        <v>61</v>
      </c>
      <c r="D56" s="47">
        <v>0</v>
      </c>
      <c r="E56" s="47">
        <v>217063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217063</v>
      </c>
      <c r="O56" s="48">
        <f t="shared" si="6"/>
        <v>7.5679171605885225</v>
      </c>
      <c r="P56" s="9"/>
    </row>
    <row r="57" spans="1:16" ht="15">
      <c r="A57" s="12"/>
      <c r="B57" s="25">
        <v>343.9</v>
      </c>
      <c r="C57" s="20" t="s">
        <v>62</v>
      </c>
      <c r="D57" s="47">
        <v>0</v>
      </c>
      <c r="E57" s="47">
        <v>4334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4334</v>
      </c>
      <c r="O57" s="48">
        <f t="shared" si="6"/>
        <v>0.15110522278781116</v>
      </c>
      <c r="P57" s="9"/>
    </row>
    <row r="58" spans="1:16" ht="15">
      <c r="A58" s="12"/>
      <c r="B58" s="25">
        <v>344.9</v>
      </c>
      <c r="C58" s="20" t="s">
        <v>142</v>
      </c>
      <c r="D58" s="47">
        <v>0</v>
      </c>
      <c r="E58" s="47">
        <v>386670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386670</v>
      </c>
      <c r="O58" s="48">
        <f t="shared" si="6"/>
        <v>13.481277456244335</v>
      </c>
      <c r="P58" s="9"/>
    </row>
    <row r="59" spans="1:16" ht="15">
      <c r="A59" s="12"/>
      <c r="B59" s="25">
        <v>346.4</v>
      </c>
      <c r="C59" s="20" t="s">
        <v>114</v>
      </c>
      <c r="D59" s="47">
        <v>15300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15300</v>
      </c>
      <c r="O59" s="48">
        <f t="shared" si="6"/>
        <v>0.5334356042117007</v>
      </c>
      <c r="P59" s="9"/>
    </row>
    <row r="60" spans="1:16" ht="15">
      <c r="A60" s="12"/>
      <c r="B60" s="25">
        <v>348.12</v>
      </c>
      <c r="C60" s="20" t="s">
        <v>178</v>
      </c>
      <c r="D60" s="47">
        <v>0</v>
      </c>
      <c r="E60" s="47">
        <v>16501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10" ref="N60:N75">SUM(D60:M60)</f>
        <v>16501</v>
      </c>
      <c r="O60" s="48">
        <f t="shared" si="6"/>
        <v>0.5753085558887107</v>
      </c>
      <c r="P60" s="9"/>
    </row>
    <row r="61" spans="1:16" ht="15">
      <c r="A61" s="12"/>
      <c r="B61" s="25">
        <v>348.13</v>
      </c>
      <c r="C61" s="20" t="s">
        <v>179</v>
      </c>
      <c r="D61" s="47">
        <v>0</v>
      </c>
      <c r="E61" s="47">
        <v>16057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16057</v>
      </c>
      <c r="O61" s="48">
        <f t="shared" si="6"/>
        <v>0.5598284638449201</v>
      </c>
      <c r="P61" s="9"/>
    </row>
    <row r="62" spans="1:16" ht="15">
      <c r="A62" s="12"/>
      <c r="B62" s="25">
        <v>348.22</v>
      </c>
      <c r="C62" s="20" t="s">
        <v>152</v>
      </c>
      <c r="D62" s="47">
        <v>58244</v>
      </c>
      <c r="E62" s="47">
        <v>3318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61562</v>
      </c>
      <c r="O62" s="48">
        <f t="shared" si="6"/>
        <v>2.146363572972596</v>
      </c>
      <c r="P62" s="9"/>
    </row>
    <row r="63" spans="1:16" ht="15">
      <c r="A63" s="12"/>
      <c r="B63" s="25">
        <v>348.23</v>
      </c>
      <c r="C63" s="20" t="s">
        <v>180</v>
      </c>
      <c r="D63" s="47">
        <v>0</v>
      </c>
      <c r="E63" s="47">
        <v>41593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41593</v>
      </c>
      <c r="O63" s="48">
        <f t="shared" si="6"/>
        <v>1.4501429467959</v>
      </c>
      <c r="P63" s="9"/>
    </row>
    <row r="64" spans="1:16" ht="15">
      <c r="A64" s="12"/>
      <c r="B64" s="25">
        <v>348.31</v>
      </c>
      <c r="C64" s="20" t="s">
        <v>181</v>
      </c>
      <c r="D64" s="47">
        <v>0</v>
      </c>
      <c r="E64" s="47">
        <v>127550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127550</v>
      </c>
      <c r="O64" s="48">
        <f t="shared" si="6"/>
        <v>4.447039955372707</v>
      </c>
      <c r="P64" s="9"/>
    </row>
    <row r="65" spans="1:16" ht="15">
      <c r="A65" s="12"/>
      <c r="B65" s="25">
        <v>348.32</v>
      </c>
      <c r="C65" s="20" t="s">
        <v>143</v>
      </c>
      <c r="D65" s="47">
        <v>0</v>
      </c>
      <c r="E65" s="47">
        <v>215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215</v>
      </c>
      <c r="O65" s="48">
        <f t="shared" si="6"/>
        <v>0.007495990516700369</v>
      </c>
      <c r="P65" s="9"/>
    </row>
    <row r="66" spans="1:16" ht="15">
      <c r="A66" s="12"/>
      <c r="B66" s="25">
        <v>348.41</v>
      </c>
      <c r="C66" s="20" t="s">
        <v>182</v>
      </c>
      <c r="D66" s="47">
        <v>0</v>
      </c>
      <c r="E66" s="47">
        <v>66723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66723</v>
      </c>
      <c r="O66" s="48">
        <f t="shared" si="6"/>
        <v>2.3263022104455757</v>
      </c>
      <c r="P66" s="9"/>
    </row>
    <row r="67" spans="1:16" ht="15">
      <c r="A67" s="12"/>
      <c r="B67" s="25">
        <v>348.42</v>
      </c>
      <c r="C67" s="20" t="s">
        <v>183</v>
      </c>
      <c r="D67" s="47">
        <v>0</v>
      </c>
      <c r="E67" s="47">
        <v>10427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10427</v>
      </c>
      <c r="O67" s="48">
        <f t="shared" si="6"/>
        <v>0.36353810752388255</v>
      </c>
      <c r="P67" s="9"/>
    </row>
    <row r="68" spans="1:16" ht="15">
      <c r="A68" s="12"/>
      <c r="B68" s="25">
        <v>348.43</v>
      </c>
      <c r="C68" s="20" t="s">
        <v>194</v>
      </c>
      <c r="D68" s="47">
        <v>0</v>
      </c>
      <c r="E68" s="47">
        <v>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</v>
      </c>
      <c r="O68" s="48">
        <f t="shared" si="6"/>
        <v>0.0019873091137298654</v>
      </c>
      <c r="P68" s="9"/>
    </row>
    <row r="69" spans="1:16" ht="15">
      <c r="A69" s="12"/>
      <c r="B69" s="25">
        <v>348.48</v>
      </c>
      <c r="C69" s="20" t="s">
        <v>184</v>
      </c>
      <c r="D69" s="47">
        <v>0</v>
      </c>
      <c r="E69" s="47">
        <v>6985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6985</v>
      </c>
      <c r="O69" s="48">
        <f aca="true" t="shared" si="11" ref="O69:O94">(N69/O$96)</f>
        <v>0.24353252911233525</v>
      </c>
      <c r="P69" s="9"/>
    </row>
    <row r="70" spans="1:16" ht="15">
      <c r="A70" s="12"/>
      <c r="B70" s="25">
        <v>348.52</v>
      </c>
      <c r="C70" s="20" t="s">
        <v>185</v>
      </c>
      <c r="D70" s="47">
        <v>0</v>
      </c>
      <c r="E70" s="47">
        <v>24626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24626</v>
      </c>
      <c r="O70" s="48">
        <f t="shared" si="11"/>
        <v>0.8585872672756433</v>
      </c>
      <c r="P70" s="9"/>
    </row>
    <row r="71" spans="1:16" ht="15">
      <c r="A71" s="12"/>
      <c r="B71" s="25">
        <v>348.53</v>
      </c>
      <c r="C71" s="20" t="s">
        <v>173</v>
      </c>
      <c r="D71" s="47">
        <v>0</v>
      </c>
      <c r="E71" s="47">
        <v>322803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322803</v>
      </c>
      <c r="O71" s="48">
        <f t="shared" si="11"/>
        <v>11.254549891918277</v>
      </c>
      <c r="P71" s="9"/>
    </row>
    <row r="72" spans="1:16" ht="15">
      <c r="A72" s="12"/>
      <c r="B72" s="25">
        <v>348.61</v>
      </c>
      <c r="C72" s="20" t="s">
        <v>186</v>
      </c>
      <c r="D72" s="47">
        <v>0</v>
      </c>
      <c r="E72" s="47">
        <v>3050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3050</v>
      </c>
      <c r="O72" s="48">
        <f t="shared" si="11"/>
        <v>0.10633847012063315</v>
      </c>
      <c r="P72" s="9"/>
    </row>
    <row r="73" spans="1:16" ht="15">
      <c r="A73" s="12"/>
      <c r="B73" s="25">
        <v>348.62</v>
      </c>
      <c r="C73" s="20" t="s">
        <v>187</v>
      </c>
      <c r="D73" s="47">
        <v>0</v>
      </c>
      <c r="E73" s="47">
        <v>116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116</v>
      </c>
      <c r="O73" s="48">
        <f t="shared" si="11"/>
        <v>0.0040443483718011295</v>
      </c>
      <c r="P73" s="9"/>
    </row>
    <row r="74" spans="1:16" ht="15">
      <c r="A74" s="12"/>
      <c r="B74" s="25">
        <v>348.71</v>
      </c>
      <c r="C74" s="20" t="s">
        <v>188</v>
      </c>
      <c r="D74" s="47">
        <v>0</v>
      </c>
      <c r="E74" s="47">
        <v>18594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18594</v>
      </c>
      <c r="O74" s="48">
        <f t="shared" si="11"/>
        <v>0.6482811519419845</v>
      </c>
      <c r="P74" s="9"/>
    </row>
    <row r="75" spans="1:16" ht="15">
      <c r="A75" s="12"/>
      <c r="B75" s="25">
        <v>348.72</v>
      </c>
      <c r="C75" s="20" t="s">
        <v>189</v>
      </c>
      <c r="D75" s="47">
        <v>0</v>
      </c>
      <c r="E75" s="47">
        <v>326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326</v>
      </c>
      <c r="O75" s="48">
        <f t="shared" si="11"/>
        <v>0.011366013527648003</v>
      </c>
      <c r="P75" s="9"/>
    </row>
    <row r="76" spans="1:16" ht="15">
      <c r="A76" s="12"/>
      <c r="B76" s="25">
        <v>348.85</v>
      </c>
      <c r="C76" s="20" t="s">
        <v>174</v>
      </c>
      <c r="D76" s="47">
        <v>0</v>
      </c>
      <c r="E76" s="47">
        <v>-24095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-24095</v>
      </c>
      <c r="O76" s="48">
        <f t="shared" si="11"/>
        <v>-0.8400739139530019</v>
      </c>
      <c r="P76" s="9"/>
    </row>
    <row r="77" spans="1:16" ht="15">
      <c r="A77" s="12"/>
      <c r="B77" s="25">
        <v>348.921</v>
      </c>
      <c r="C77" s="20" t="s">
        <v>144</v>
      </c>
      <c r="D77" s="47">
        <v>0</v>
      </c>
      <c r="E77" s="47">
        <v>33491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33491</v>
      </c>
      <c r="O77" s="48">
        <f t="shared" si="11"/>
        <v>1.1676661320688935</v>
      </c>
      <c r="P77" s="9"/>
    </row>
    <row r="78" spans="1:16" ht="15.75">
      <c r="A78" s="29" t="s">
        <v>47</v>
      </c>
      <c r="B78" s="30"/>
      <c r="C78" s="31"/>
      <c r="D78" s="32">
        <f aca="true" t="shared" si="12" ref="D78:M78">SUM(D79:D82)</f>
        <v>111971</v>
      </c>
      <c r="E78" s="32">
        <f t="shared" si="12"/>
        <v>237385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aca="true" t="shared" si="13" ref="N78:N84">SUM(D78:M78)</f>
        <v>349356</v>
      </c>
      <c r="O78" s="46">
        <f t="shared" si="11"/>
        <v>12.180322153266857</v>
      </c>
      <c r="P78" s="10"/>
    </row>
    <row r="79" spans="1:16" ht="15">
      <c r="A79" s="13"/>
      <c r="B79" s="40">
        <v>351.1</v>
      </c>
      <c r="C79" s="21" t="s">
        <v>80</v>
      </c>
      <c r="D79" s="47">
        <v>0</v>
      </c>
      <c r="E79" s="47">
        <v>14802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14802</v>
      </c>
      <c r="O79" s="48">
        <f t="shared" si="11"/>
        <v>0.5160727982706924</v>
      </c>
      <c r="P79" s="9"/>
    </row>
    <row r="80" spans="1:16" ht="15">
      <c r="A80" s="13"/>
      <c r="B80" s="40">
        <v>351.2</v>
      </c>
      <c r="C80" s="21" t="s">
        <v>81</v>
      </c>
      <c r="D80" s="47">
        <v>0</v>
      </c>
      <c r="E80" s="47">
        <v>21951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21951</v>
      </c>
      <c r="O80" s="48">
        <f t="shared" si="11"/>
        <v>0.7653231992190224</v>
      </c>
      <c r="P80" s="9"/>
    </row>
    <row r="81" spans="1:16" ht="15">
      <c r="A81" s="13"/>
      <c r="B81" s="40">
        <v>351.4</v>
      </c>
      <c r="C81" s="21" t="s">
        <v>116</v>
      </c>
      <c r="D81" s="47">
        <v>0</v>
      </c>
      <c r="E81" s="47">
        <v>3228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3228</v>
      </c>
      <c r="O81" s="48">
        <f t="shared" si="11"/>
        <v>0.11254445296701764</v>
      </c>
      <c r="P81" s="9"/>
    </row>
    <row r="82" spans="1:16" ht="15">
      <c r="A82" s="13"/>
      <c r="B82" s="40">
        <v>351.5</v>
      </c>
      <c r="C82" s="21" t="s">
        <v>82</v>
      </c>
      <c r="D82" s="47">
        <v>111971</v>
      </c>
      <c r="E82" s="47">
        <v>197404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309375</v>
      </c>
      <c r="O82" s="48">
        <f t="shared" si="11"/>
        <v>10.786381702810125</v>
      </c>
      <c r="P82" s="9"/>
    </row>
    <row r="83" spans="1:16" ht="15.75">
      <c r="A83" s="29" t="s">
        <v>3</v>
      </c>
      <c r="B83" s="30"/>
      <c r="C83" s="31"/>
      <c r="D83" s="32">
        <f aca="true" t="shared" si="14" ref="D83:M83">SUM(D84:D90)</f>
        <v>291860</v>
      </c>
      <c r="E83" s="32">
        <f t="shared" si="14"/>
        <v>588031</v>
      </c>
      <c r="F83" s="32">
        <f t="shared" si="14"/>
        <v>0</v>
      </c>
      <c r="G83" s="32">
        <f t="shared" si="14"/>
        <v>182776</v>
      </c>
      <c r="H83" s="32">
        <f t="shared" si="14"/>
        <v>0</v>
      </c>
      <c r="I83" s="32">
        <f t="shared" si="14"/>
        <v>0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3"/>
        <v>1062667</v>
      </c>
      <c r="O83" s="46">
        <f t="shared" si="11"/>
        <v>37.04996164842061</v>
      </c>
      <c r="P83" s="10"/>
    </row>
    <row r="84" spans="1:16" ht="15">
      <c r="A84" s="12"/>
      <c r="B84" s="25">
        <v>361.1</v>
      </c>
      <c r="C84" s="20" t="s">
        <v>84</v>
      </c>
      <c r="D84" s="47">
        <v>64703</v>
      </c>
      <c r="E84" s="47">
        <v>57024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121727</v>
      </c>
      <c r="O84" s="48">
        <f t="shared" si="11"/>
        <v>4.244020640122725</v>
      </c>
      <c r="P84" s="9"/>
    </row>
    <row r="85" spans="1:16" ht="15">
      <c r="A85" s="12"/>
      <c r="B85" s="25">
        <v>361.3</v>
      </c>
      <c r="C85" s="20" t="s">
        <v>102</v>
      </c>
      <c r="D85" s="47">
        <v>87653</v>
      </c>
      <c r="E85" s="47">
        <v>133317</v>
      </c>
      <c r="F85" s="47">
        <v>0</v>
      </c>
      <c r="G85" s="47">
        <v>182776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aca="true" t="shared" si="15" ref="N85:N90">SUM(D85:M85)</f>
        <v>403746</v>
      </c>
      <c r="O85" s="48">
        <f t="shared" si="11"/>
        <v>14.076633428631197</v>
      </c>
      <c r="P85" s="9"/>
    </row>
    <row r="86" spans="1:16" ht="15">
      <c r="A86" s="12"/>
      <c r="B86" s="25">
        <v>362</v>
      </c>
      <c r="C86" s="20" t="s">
        <v>85</v>
      </c>
      <c r="D86" s="47">
        <v>28644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28644</v>
      </c>
      <c r="O86" s="48">
        <f t="shared" si="11"/>
        <v>0.9986751272575134</v>
      </c>
      <c r="P86" s="9"/>
    </row>
    <row r="87" spans="1:16" ht="15">
      <c r="A87" s="12"/>
      <c r="B87" s="25">
        <v>364</v>
      </c>
      <c r="C87" s="20" t="s">
        <v>146</v>
      </c>
      <c r="D87" s="47">
        <v>4095</v>
      </c>
      <c r="E87" s="47">
        <v>70000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74095</v>
      </c>
      <c r="O87" s="48">
        <f t="shared" si="11"/>
        <v>2.5833275224879717</v>
      </c>
      <c r="P87" s="9"/>
    </row>
    <row r="88" spans="1:16" ht="15">
      <c r="A88" s="12"/>
      <c r="B88" s="25">
        <v>365</v>
      </c>
      <c r="C88" s="20" t="s">
        <v>147</v>
      </c>
      <c r="D88" s="47">
        <v>0</v>
      </c>
      <c r="E88" s="47">
        <v>43635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43635</v>
      </c>
      <c r="O88" s="48">
        <f t="shared" si="11"/>
        <v>1.521337424168468</v>
      </c>
      <c r="P88" s="9"/>
    </row>
    <row r="89" spans="1:16" ht="15">
      <c r="A89" s="12"/>
      <c r="B89" s="25">
        <v>366</v>
      </c>
      <c r="C89" s="20" t="s">
        <v>88</v>
      </c>
      <c r="D89" s="47">
        <v>749</v>
      </c>
      <c r="E89" s="47">
        <v>104091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104840</v>
      </c>
      <c r="O89" s="48">
        <f t="shared" si="11"/>
        <v>3.655254166376124</v>
      </c>
      <c r="P89" s="9"/>
    </row>
    <row r="90" spans="1:16" ht="15">
      <c r="A90" s="12"/>
      <c r="B90" s="25">
        <v>369.9</v>
      </c>
      <c r="C90" s="20" t="s">
        <v>89</v>
      </c>
      <c r="D90" s="47">
        <v>106016</v>
      </c>
      <c r="E90" s="47">
        <v>179964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285980</v>
      </c>
      <c r="O90" s="48">
        <f t="shared" si="11"/>
        <v>9.970713339376612</v>
      </c>
      <c r="P90" s="9"/>
    </row>
    <row r="91" spans="1:16" ht="15.75">
      <c r="A91" s="29" t="s">
        <v>48</v>
      </c>
      <c r="B91" s="30"/>
      <c r="C91" s="31"/>
      <c r="D91" s="32">
        <f aca="true" t="shared" si="16" ref="D91:M91">SUM(D92:D93)</f>
        <v>7352007</v>
      </c>
      <c r="E91" s="32">
        <f t="shared" si="16"/>
        <v>6911345</v>
      </c>
      <c r="F91" s="32">
        <f t="shared" si="16"/>
        <v>0</v>
      </c>
      <c r="G91" s="32">
        <f t="shared" si="16"/>
        <v>297720</v>
      </c>
      <c r="H91" s="32">
        <f t="shared" si="16"/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>SUM(D91:M91)</f>
        <v>14561072</v>
      </c>
      <c r="O91" s="46">
        <f t="shared" si="11"/>
        <v>507.67282616275014</v>
      </c>
      <c r="P91" s="9"/>
    </row>
    <row r="92" spans="1:16" ht="15">
      <c r="A92" s="12"/>
      <c r="B92" s="25">
        <v>381</v>
      </c>
      <c r="C92" s="20" t="s">
        <v>90</v>
      </c>
      <c r="D92" s="47">
        <v>7352007</v>
      </c>
      <c r="E92" s="47">
        <v>6911345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14263352</v>
      </c>
      <c r="O92" s="48">
        <f t="shared" si="11"/>
        <v>497.29279687608954</v>
      </c>
      <c r="P92" s="9"/>
    </row>
    <row r="93" spans="1:16" ht="15.75" thickBot="1">
      <c r="A93" s="12"/>
      <c r="B93" s="25">
        <v>384</v>
      </c>
      <c r="C93" s="20" t="s">
        <v>124</v>
      </c>
      <c r="D93" s="47">
        <v>0</v>
      </c>
      <c r="E93" s="47">
        <v>0</v>
      </c>
      <c r="F93" s="47">
        <v>0</v>
      </c>
      <c r="G93" s="47">
        <v>297720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297720</v>
      </c>
      <c r="O93" s="48">
        <f t="shared" si="11"/>
        <v>10.380029286660623</v>
      </c>
      <c r="P93" s="9"/>
    </row>
    <row r="94" spans="1:119" ht="16.5" thickBot="1">
      <c r="A94" s="14" t="s">
        <v>64</v>
      </c>
      <c r="B94" s="23"/>
      <c r="C94" s="22"/>
      <c r="D94" s="15">
        <f aca="true" t="shared" si="17" ref="D94:M94">SUM(D5,D12,D17,D44,D78,D83,D91)</f>
        <v>23464411</v>
      </c>
      <c r="E94" s="15">
        <f t="shared" si="17"/>
        <v>22514332</v>
      </c>
      <c r="F94" s="15">
        <f t="shared" si="17"/>
        <v>0</v>
      </c>
      <c r="G94" s="15">
        <f t="shared" si="17"/>
        <v>1189944</v>
      </c>
      <c r="H94" s="15">
        <f t="shared" si="17"/>
        <v>0</v>
      </c>
      <c r="I94" s="15">
        <f t="shared" si="17"/>
        <v>0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>SUM(D94:M94)</f>
        <v>47168687</v>
      </c>
      <c r="O94" s="38">
        <f t="shared" si="11"/>
        <v>1644.5396764521302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195</v>
      </c>
      <c r="M96" s="49"/>
      <c r="N96" s="49"/>
      <c r="O96" s="44">
        <v>28682</v>
      </c>
    </row>
    <row r="97" spans="1:15" ht="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109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8408019</v>
      </c>
      <c r="E5" s="27">
        <f t="shared" si="0"/>
        <v>2797381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11205400</v>
      </c>
      <c r="O5" s="33">
        <f aca="true" t="shared" si="2" ref="O5:O36">(N5/O$88)</f>
        <v>399.3798339095413</v>
      </c>
      <c r="P5" s="6"/>
    </row>
    <row r="6" spans="1:16" ht="15">
      <c r="A6" s="12"/>
      <c r="B6" s="25">
        <v>311</v>
      </c>
      <c r="C6" s="20" t="s">
        <v>2</v>
      </c>
      <c r="D6" s="47">
        <v>5944979</v>
      </c>
      <c r="E6" s="47">
        <v>1881441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7826420</v>
      </c>
      <c r="O6" s="48">
        <f t="shared" si="2"/>
        <v>278.94714331539365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179277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179277</v>
      </c>
      <c r="O7" s="48">
        <f t="shared" si="2"/>
        <v>6.389742310296896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28665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28665</v>
      </c>
      <c r="O8" s="48">
        <f t="shared" si="2"/>
        <v>1.021670171436718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707998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707998</v>
      </c>
      <c r="O9" s="48">
        <f t="shared" si="2"/>
        <v>25.234273086930177</v>
      </c>
      <c r="P9" s="9"/>
    </row>
    <row r="10" spans="1:16" ht="15">
      <c r="A10" s="12"/>
      <c r="B10" s="25">
        <v>312.6</v>
      </c>
      <c r="C10" s="20" t="s">
        <v>13</v>
      </c>
      <c r="D10" s="47">
        <v>2426611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2426611</v>
      </c>
      <c r="O10" s="48">
        <f t="shared" si="2"/>
        <v>86.48861246747693</v>
      </c>
      <c r="P10" s="9"/>
    </row>
    <row r="11" spans="1:16" ht="15">
      <c r="A11" s="12"/>
      <c r="B11" s="25">
        <v>315</v>
      </c>
      <c r="C11" s="20" t="s">
        <v>127</v>
      </c>
      <c r="D11" s="47">
        <v>36429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36429</v>
      </c>
      <c r="O11" s="48">
        <f t="shared" si="2"/>
        <v>1.2983925580069144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220178</v>
      </c>
      <c r="E12" s="32">
        <f t="shared" si="3"/>
        <v>675007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895185</v>
      </c>
      <c r="O12" s="46">
        <f t="shared" si="2"/>
        <v>31.90594147628043</v>
      </c>
      <c r="P12" s="10"/>
    </row>
    <row r="13" spans="1:16" ht="15">
      <c r="A13" s="12"/>
      <c r="B13" s="25">
        <v>322</v>
      </c>
      <c r="C13" s="20" t="s">
        <v>0</v>
      </c>
      <c r="D13" s="47">
        <v>103190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103190</v>
      </c>
      <c r="O13" s="48">
        <f t="shared" si="2"/>
        <v>3.6778700502548385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675007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675007</v>
      </c>
      <c r="O14" s="48">
        <f t="shared" si="2"/>
        <v>24.058416794382865</v>
      </c>
      <c r="P14" s="9"/>
    </row>
    <row r="15" spans="1:16" ht="15">
      <c r="A15" s="12"/>
      <c r="B15" s="25">
        <v>329</v>
      </c>
      <c r="C15" s="20" t="s">
        <v>17</v>
      </c>
      <c r="D15" s="47">
        <v>116988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116988</v>
      </c>
      <c r="O15" s="48">
        <f t="shared" si="2"/>
        <v>4.169654631642727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SUM(D17:D39)</f>
        <v>3700596</v>
      </c>
      <c r="E16" s="32">
        <f t="shared" si="4"/>
        <v>4317695</v>
      </c>
      <c r="F16" s="32">
        <f t="shared" si="4"/>
        <v>0</v>
      </c>
      <c r="G16" s="32">
        <f t="shared" si="4"/>
        <v>723411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8741702</v>
      </c>
      <c r="O16" s="46">
        <f t="shared" si="2"/>
        <v>311.5693766261539</v>
      </c>
      <c r="P16" s="10"/>
    </row>
    <row r="17" spans="1:16" ht="15">
      <c r="A17" s="12"/>
      <c r="B17" s="25">
        <v>331.2</v>
      </c>
      <c r="C17" s="20" t="s">
        <v>19</v>
      </c>
      <c r="D17" s="47">
        <v>72732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72732</v>
      </c>
      <c r="O17" s="48">
        <f t="shared" si="2"/>
        <v>2.5922942581174038</v>
      </c>
      <c r="P17" s="9"/>
    </row>
    <row r="18" spans="1:16" ht="15">
      <c r="A18" s="12"/>
      <c r="B18" s="25">
        <v>331.39</v>
      </c>
      <c r="C18" s="20" t="s">
        <v>177</v>
      </c>
      <c r="D18" s="47">
        <v>527784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527784</v>
      </c>
      <c r="O18" s="48">
        <f t="shared" si="2"/>
        <v>18.81113447624479</v>
      </c>
      <c r="P18" s="9"/>
    </row>
    <row r="19" spans="1:16" ht="15">
      <c r="A19" s="12"/>
      <c r="B19" s="25">
        <v>331.5</v>
      </c>
      <c r="C19" s="20" t="s">
        <v>21</v>
      </c>
      <c r="D19" s="47">
        <v>44337</v>
      </c>
      <c r="E19" s="47">
        <v>5000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49337</v>
      </c>
      <c r="O19" s="48">
        <f t="shared" si="2"/>
        <v>1.758456000285134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130940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130940</v>
      </c>
      <c r="O20" s="48">
        <f t="shared" si="2"/>
        <v>4.666928039348469</v>
      </c>
      <c r="P20" s="9"/>
    </row>
    <row r="21" spans="1:16" ht="15">
      <c r="A21" s="12"/>
      <c r="B21" s="25">
        <v>331.9</v>
      </c>
      <c r="C21" s="20" t="s">
        <v>22</v>
      </c>
      <c r="D21" s="47">
        <v>95505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95505</v>
      </c>
      <c r="O21" s="48">
        <f t="shared" si="2"/>
        <v>3.403963360302242</v>
      </c>
      <c r="P21" s="9"/>
    </row>
    <row r="22" spans="1:16" ht="15">
      <c r="A22" s="12"/>
      <c r="B22" s="25">
        <v>334.2</v>
      </c>
      <c r="C22" s="20" t="s">
        <v>23</v>
      </c>
      <c r="D22" s="47">
        <v>0</v>
      </c>
      <c r="E22" s="47">
        <v>93283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93283</v>
      </c>
      <c r="O22" s="48">
        <f t="shared" si="2"/>
        <v>3.324767437716078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230000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230000</v>
      </c>
      <c r="O23" s="48">
        <f t="shared" si="2"/>
        <v>8.197597747442705</v>
      </c>
      <c r="P23" s="9"/>
    </row>
    <row r="24" spans="1:16" ht="15">
      <c r="A24" s="12"/>
      <c r="B24" s="25">
        <v>334.49</v>
      </c>
      <c r="C24" s="20" t="s">
        <v>26</v>
      </c>
      <c r="D24" s="47">
        <v>0</v>
      </c>
      <c r="E24" s="47">
        <v>1006098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7">SUM(D24:M24)</f>
        <v>1006098</v>
      </c>
      <c r="O24" s="48">
        <f t="shared" si="2"/>
        <v>35.85907260220266</v>
      </c>
      <c r="P24" s="9"/>
    </row>
    <row r="25" spans="1:16" ht="15">
      <c r="A25" s="12"/>
      <c r="B25" s="25">
        <v>334.5</v>
      </c>
      <c r="C25" s="20" t="s">
        <v>105</v>
      </c>
      <c r="D25" s="47">
        <v>66384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66384</v>
      </c>
      <c r="O25" s="48">
        <f t="shared" si="2"/>
        <v>2.3660405602879853</v>
      </c>
      <c r="P25" s="9"/>
    </row>
    <row r="26" spans="1:16" ht="15">
      <c r="A26" s="12"/>
      <c r="B26" s="25">
        <v>334.69</v>
      </c>
      <c r="C26" s="20" t="s">
        <v>27</v>
      </c>
      <c r="D26" s="47">
        <v>0</v>
      </c>
      <c r="E26" s="47">
        <v>123377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123377</v>
      </c>
      <c r="O26" s="48">
        <f t="shared" si="2"/>
        <v>4.397369640374951</v>
      </c>
      <c r="P26" s="9"/>
    </row>
    <row r="27" spans="1:16" ht="15">
      <c r="A27" s="12"/>
      <c r="B27" s="25">
        <v>334.7</v>
      </c>
      <c r="C27" s="20" t="s">
        <v>28</v>
      </c>
      <c r="D27" s="47">
        <v>19971</v>
      </c>
      <c r="E27" s="47">
        <v>396907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416878</v>
      </c>
      <c r="O27" s="48">
        <f t="shared" si="2"/>
        <v>14.858252842427914</v>
      </c>
      <c r="P27" s="9"/>
    </row>
    <row r="28" spans="1:16" ht="15">
      <c r="A28" s="12"/>
      <c r="B28" s="25">
        <v>335.12</v>
      </c>
      <c r="C28" s="20" t="s">
        <v>128</v>
      </c>
      <c r="D28" s="47">
        <v>599683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599683</v>
      </c>
      <c r="O28" s="48">
        <f t="shared" si="2"/>
        <v>21.373739173824713</v>
      </c>
      <c r="P28" s="9"/>
    </row>
    <row r="29" spans="1:16" ht="15">
      <c r="A29" s="12"/>
      <c r="B29" s="25">
        <v>335.13</v>
      </c>
      <c r="C29" s="20" t="s">
        <v>129</v>
      </c>
      <c r="D29" s="47">
        <v>16428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16428</v>
      </c>
      <c r="O29" s="48">
        <f t="shared" si="2"/>
        <v>0.5855223295434294</v>
      </c>
      <c r="P29" s="9"/>
    </row>
    <row r="30" spans="1:16" ht="15">
      <c r="A30" s="12"/>
      <c r="B30" s="25">
        <v>335.14</v>
      </c>
      <c r="C30" s="20" t="s">
        <v>130</v>
      </c>
      <c r="D30" s="47">
        <v>10222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10222</v>
      </c>
      <c r="O30" s="48">
        <f t="shared" si="2"/>
        <v>0.3643297572798232</v>
      </c>
      <c r="P30" s="9"/>
    </row>
    <row r="31" spans="1:16" ht="15">
      <c r="A31" s="12"/>
      <c r="B31" s="25">
        <v>335.15</v>
      </c>
      <c r="C31" s="20" t="s">
        <v>131</v>
      </c>
      <c r="D31" s="47">
        <v>4578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4578</v>
      </c>
      <c r="O31" s="48">
        <f t="shared" si="2"/>
        <v>0.16316783690344655</v>
      </c>
      <c r="P31" s="9"/>
    </row>
    <row r="32" spans="1:16" ht="15">
      <c r="A32" s="12"/>
      <c r="B32" s="25">
        <v>335.16</v>
      </c>
      <c r="C32" s="20" t="s">
        <v>132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7.957016074419931</v>
      </c>
      <c r="P32" s="9"/>
    </row>
    <row r="33" spans="1:16" ht="15">
      <c r="A33" s="12"/>
      <c r="B33" s="25">
        <v>335.18</v>
      </c>
      <c r="C33" s="20" t="s">
        <v>133</v>
      </c>
      <c r="D33" s="47">
        <v>1157678</v>
      </c>
      <c r="E33" s="47">
        <v>834266</v>
      </c>
      <c r="F33" s="47">
        <v>0</v>
      </c>
      <c r="G33" s="47">
        <v>723411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2715355</v>
      </c>
      <c r="O33" s="48">
        <f t="shared" si="2"/>
        <v>96.77994796307517</v>
      </c>
      <c r="P33" s="9"/>
    </row>
    <row r="34" spans="1:16" ht="15">
      <c r="A34" s="12"/>
      <c r="B34" s="25">
        <v>335.19</v>
      </c>
      <c r="C34" s="20" t="s">
        <v>134</v>
      </c>
      <c r="D34" s="47">
        <v>839102</v>
      </c>
      <c r="E34" s="47">
        <v>32372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871474</v>
      </c>
      <c r="O34" s="48">
        <f t="shared" si="2"/>
        <v>31.06084043197776</v>
      </c>
      <c r="P34" s="9"/>
    </row>
    <row r="35" spans="1:16" ht="15">
      <c r="A35" s="12"/>
      <c r="B35" s="25">
        <v>335.22</v>
      </c>
      <c r="C35" s="20" t="s">
        <v>35</v>
      </c>
      <c r="D35" s="47">
        <v>0</v>
      </c>
      <c r="E35" s="47">
        <v>241220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241220</v>
      </c>
      <c r="O35" s="48">
        <f t="shared" si="2"/>
        <v>8.597497950600562</v>
      </c>
      <c r="P35" s="9"/>
    </row>
    <row r="36" spans="1:16" ht="15">
      <c r="A36" s="12"/>
      <c r="B36" s="25">
        <v>335.49</v>
      </c>
      <c r="C36" s="20" t="s">
        <v>36</v>
      </c>
      <c r="D36" s="47">
        <v>0</v>
      </c>
      <c r="E36" s="47">
        <v>780869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780869</v>
      </c>
      <c r="O36" s="48">
        <f t="shared" si="2"/>
        <v>27.831521545425385</v>
      </c>
      <c r="P36" s="9"/>
    </row>
    <row r="37" spans="1:16" ht="15">
      <c r="A37" s="12"/>
      <c r="B37" s="25">
        <v>335.5</v>
      </c>
      <c r="C37" s="20" t="s">
        <v>37</v>
      </c>
      <c r="D37" s="47">
        <v>0</v>
      </c>
      <c r="E37" s="47">
        <v>429363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429363</v>
      </c>
      <c r="O37" s="48">
        <f aca="true" t="shared" si="6" ref="O37:O68">(N37/O$88)</f>
        <v>15.303239833196706</v>
      </c>
      <c r="P37" s="9"/>
    </row>
    <row r="38" spans="1:16" ht="15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0.49898421071390386</v>
      </c>
      <c r="P38" s="9"/>
    </row>
    <row r="39" spans="1:16" ht="15">
      <c r="A39" s="12"/>
      <c r="B39" s="25">
        <v>339</v>
      </c>
      <c r="C39" s="20" t="s">
        <v>41</v>
      </c>
      <c r="D39" s="47">
        <v>22942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22942</v>
      </c>
      <c r="O39" s="48">
        <f t="shared" si="6"/>
        <v>0.8176925544427416</v>
      </c>
      <c r="P39" s="9"/>
    </row>
    <row r="40" spans="1:16" ht="15.75">
      <c r="A40" s="29" t="s">
        <v>46</v>
      </c>
      <c r="B40" s="30"/>
      <c r="C40" s="31"/>
      <c r="D40" s="32">
        <f aca="true" t="shared" si="7" ref="D40:M40">SUM(D41:D70)</f>
        <v>978664</v>
      </c>
      <c r="E40" s="32">
        <f t="shared" si="7"/>
        <v>4251962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5230626</v>
      </c>
      <c r="O40" s="46">
        <f t="shared" si="6"/>
        <v>186.42855615354458</v>
      </c>
      <c r="P40" s="10"/>
    </row>
    <row r="41" spans="1:16" ht="15">
      <c r="A41" s="12"/>
      <c r="B41" s="25">
        <v>341.1</v>
      </c>
      <c r="C41" s="20" t="s">
        <v>135</v>
      </c>
      <c r="D41" s="47">
        <v>64058</v>
      </c>
      <c r="E41" s="47">
        <v>29518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93576</v>
      </c>
      <c r="O41" s="48">
        <f t="shared" si="6"/>
        <v>3.335210464411733</v>
      </c>
      <c r="P41" s="9"/>
    </row>
    <row r="42" spans="1:16" ht="15">
      <c r="A42" s="12"/>
      <c r="B42" s="25">
        <v>341.15</v>
      </c>
      <c r="C42" s="20" t="s">
        <v>136</v>
      </c>
      <c r="D42" s="47">
        <v>0</v>
      </c>
      <c r="E42" s="47">
        <v>37594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70">SUM(D42:M42)</f>
        <v>37594</v>
      </c>
      <c r="O42" s="48">
        <f t="shared" si="6"/>
        <v>1.3399151726841787</v>
      </c>
      <c r="P42" s="9"/>
    </row>
    <row r="43" spans="1:16" ht="15">
      <c r="A43" s="12"/>
      <c r="B43" s="25">
        <v>341.51</v>
      </c>
      <c r="C43" s="20" t="s">
        <v>137</v>
      </c>
      <c r="D43" s="47">
        <v>732731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732731</v>
      </c>
      <c r="O43" s="48">
        <f t="shared" si="6"/>
        <v>26.115799978614962</v>
      </c>
      <c r="P43" s="9"/>
    </row>
    <row r="44" spans="1:16" ht="15">
      <c r="A44" s="12"/>
      <c r="B44" s="25">
        <v>341.52</v>
      </c>
      <c r="C44" s="20" t="s">
        <v>138</v>
      </c>
      <c r="D44" s="47">
        <v>0</v>
      </c>
      <c r="E44" s="47">
        <v>34620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34620</v>
      </c>
      <c r="O44" s="48">
        <f t="shared" si="6"/>
        <v>1.2339166696368107</v>
      </c>
      <c r="P44" s="9"/>
    </row>
    <row r="45" spans="1:16" ht="15">
      <c r="A45" s="12"/>
      <c r="B45" s="25">
        <v>341.56</v>
      </c>
      <c r="C45" s="20" t="s">
        <v>139</v>
      </c>
      <c r="D45" s="47">
        <v>11660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11660</v>
      </c>
      <c r="O45" s="48">
        <f t="shared" si="6"/>
        <v>0.41558256406600846</v>
      </c>
      <c r="P45" s="9"/>
    </row>
    <row r="46" spans="1:16" ht="15">
      <c r="A46" s="12"/>
      <c r="B46" s="25">
        <v>341.8</v>
      </c>
      <c r="C46" s="20" t="s">
        <v>172</v>
      </c>
      <c r="D46" s="47">
        <v>738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738</v>
      </c>
      <c r="O46" s="48">
        <f t="shared" si="6"/>
        <v>0.026303596250490075</v>
      </c>
      <c r="P46" s="9"/>
    </row>
    <row r="47" spans="1:16" ht="15">
      <c r="A47" s="12"/>
      <c r="B47" s="25">
        <v>341.9</v>
      </c>
      <c r="C47" s="20" t="s">
        <v>140</v>
      </c>
      <c r="D47" s="47">
        <v>78119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78119</v>
      </c>
      <c r="O47" s="48">
        <f t="shared" si="6"/>
        <v>2.784296254054247</v>
      </c>
      <c r="P47" s="9"/>
    </row>
    <row r="48" spans="1:16" ht="15">
      <c r="A48" s="12"/>
      <c r="B48" s="25">
        <v>342.3</v>
      </c>
      <c r="C48" s="20" t="s">
        <v>56</v>
      </c>
      <c r="D48" s="47">
        <v>0</v>
      </c>
      <c r="E48" s="47">
        <v>965441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965441</v>
      </c>
      <c r="O48" s="48">
        <f t="shared" si="6"/>
        <v>34.40998681256015</v>
      </c>
      <c r="P48" s="9"/>
    </row>
    <row r="49" spans="1:16" ht="15">
      <c r="A49" s="12"/>
      <c r="B49" s="25">
        <v>342.5</v>
      </c>
      <c r="C49" s="20" t="s">
        <v>58</v>
      </c>
      <c r="D49" s="47">
        <v>17925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17925</v>
      </c>
      <c r="O49" s="48">
        <f t="shared" si="6"/>
        <v>0.6388779983604804</v>
      </c>
      <c r="P49" s="9"/>
    </row>
    <row r="50" spans="1:16" ht="15">
      <c r="A50" s="12"/>
      <c r="B50" s="25">
        <v>342.6</v>
      </c>
      <c r="C50" s="20" t="s">
        <v>59</v>
      </c>
      <c r="D50" s="47">
        <v>0</v>
      </c>
      <c r="E50" s="47">
        <v>1607942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1607942</v>
      </c>
      <c r="O50" s="48">
        <f t="shared" si="6"/>
        <v>57.309833553124</v>
      </c>
      <c r="P50" s="9"/>
    </row>
    <row r="51" spans="1:16" ht="15">
      <c r="A51" s="12"/>
      <c r="B51" s="25">
        <v>342.9</v>
      </c>
      <c r="C51" s="20" t="s">
        <v>60</v>
      </c>
      <c r="D51" s="47">
        <v>0</v>
      </c>
      <c r="E51" s="47">
        <v>209331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209331</v>
      </c>
      <c r="O51" s="48">
        <f t="shared" si="6"/>
        <v>7.4609188437823</v>
      </c>
      <c r="P51" s="9"/>
    </row>
    <row r="52" spans="1:16" ht="15">
      <c r="A52" s="12"/>
      <c r="B52" s="25">
        <v>343.4</v>
      </c>
      <c r="C52" s="20" t="s">
        <v>61</v>
      </c>
      <c r="D52" s="47">
        <v>0</v>
      </c>
      <c r="E52" s="47">
        <v>217255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217255</v>
      </c>
      <c r="O52" s="48">
        <f t="shared" si="6"/>
        <v>7.74334390704637</v>
      </c>
      <c r="P52" s="9"/>
    </row>
    <row r="53" spans="1:16" ht="15">
      <c r="A53" s="12"/>
      <c r="B53" s="25">
        <v>344.9</v>
      </c>
      <c r="C53" s="20" t="s">
        <v>142</v>
      </c>
      <c r="D53" s="47">
        <v>0</v>
      </c>
      <c r="E53" s="47">
        <v>387620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387620</v>
      </c>
      <c r="O53" s="48">
        <f t="shared" si="6"/>
        <v>13.81544712549453</v>
      </c>
      <c r="P53" s="9"/>
    </row>
    <row r="54" spans="1:16" ht="15">
      <c r="A54" s="12"/>
      <c r="B54" s="25">
        <v>346.4</v>
      </c>
      <c r="C54" s="20" t="s">
        <v>114</v>
      </c>
      <c r="D54" s="47">
        <v>13933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13933</v>
      </c>
      <c r="O54" s="48">
        <f t="shared" si="6"/>
        <v>0.49659621484834443</v>
      </c>
      <c r="P54" s="9"/>
    </row>
    <row r="55" spans="1:16" ht="15">
      <c r="A55" s="12"/>
      <c r="B55" s="25">
        <v>348.12</v>
      </c>
      <c r="C55" s="20" t="s">
        <v>178</v>
      </c>
      <c r="D55" s="47">
        <v>0</v>
      </c>
      <c r="E55" s="47">
        <v>16722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9" ref="N55:N69">SUM(D55:M55)</f>
        <v>16722</v>
      </c>
      <c r="O55" s="48">
        <f t="shared" si="6"/>
        <v>0.5960009979684214</v>
      </c>
      <c r="P55" s="9"/>
    </row>
    <row r="56" spans="1:16" ht="15">
      <c r="A56" s="12"/>
      <c r="B56" s="25">
        <v>348.13</v>
      </c>
      <c r="C56" s="20" t="s">
        <v>179</v>
      </c>
      <c r="D56" s="47">
        <v>0</v>
      </c>
      <c r="E56" s="47">
        <v>14626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14626</v>
      </c>
      <c r="O56" s="48">
        <f t="shared" si="6"/>
        <v>0.5212959332786827</v>
      </c>
      <c r="P56" s="9"/>
    </row>
    <row r="57" spans="1:16" ht="15">
      <c r="A57" s="12"/>
      <c r="B57" s="25">
        <v>348.22</v>
      </c>
      <c r="C57" s="20" t="s">
        <v>152</v>
      </c>
      <c r="D57" s="47">
        <v>59500</v>
      </c>
      <c r="E57" s="47">
        <v>7154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66654</v>
      </c>
      <c r="O57" s="48">
        <f t="shared" si="6"/>
        <v>2.3756638272088964</v>
      </c>
      <c r="P57" s="9"/>
    </row>
    <row r="58" spans="1:16" ht="15">
      <c r="A58" s="12"/>
      <c r="B58" s="25">
        <v>348.23</v>
      </c>
      <c r="C58" s="20" t="s">
        <v>180</v>
      </c>
      <c r="D58" s="47">
        <v>0</v>
      </c>
      <c r="E58" s="47">
        <v>44639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44639</v>
      </c>
      <c r="O58" s="48">
        <f t="shared" si="6"/>
        <v>1.5910111558612825</v>
      </c>
      <c r="P58" s="9"/>
    </row>
    <row r="59" spans="1:16" ht="15">
      <c r="A59" s="12"/>
      <c r="B59" s="25">
        <v>348.31</v>
      </c>
      <c r="C59" s="20" t="s">
        <v>181</v>
      </c>
      <c r="D59" s="47">
        <v>0</v>
      </c>
      <c r="E59" s="47">
        <v>122985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122985</v>
      </c>
      <c r="O59" s="48">
        <f t="shared" si="6"/>
        <v>4.383398082474962</v>
      </c>
      <c r="P59" s="9"/>
    </row>
    <row r="60" spans="1:16" ht="15">
      <c r="A60" s="12"/>
      <c r="B60" s="25">
        <v>348.32</v>
      </c>
      <c r="C60" s="20" t="s">
        <v>143</v>
      </c>
      <c r="D60" s="47">
        <v>0</v>
      </c>
      <c r="E60" s="47">
        <v>313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313</v>
      </c>
      <c r="O60" s="48">
        <f t="shared" si="6"/>
        <v>0.011155861282389422</v>
      </c>
      <c r="P60" s="9"/>
    </row>
    <row r="61" spans="1:16" ht="15">
      <c r="A61" s="12"/>
      <c r="B61" s="25">
        <v>348.41</v>
      </c>
      <c r="C61" s="20" t="s">
        <v>182</v>
      </c>
      <c r="D61" s="47">
        <v>0</v>
      </c>
      <c r="E61" s="47">
        <v>58933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58933</v>
      </c>
      <c r="O61" s="48">
        <f t="shared" si="6"/>
        <v>2.100474035000178</v>
      </c>
      <c r="P61" s="9"/>
    </row>
    <row r="62" spans="1:16" ht="15">
      <c r="A62" s="12"/>
      <c r="B62" s="25">
        <v>348.42</v>
      </c>
      <c r="C62" s="20" t="s">
        <v>183</v>
      </c>
      <c r="D62" s="47">
        <v>0</v>
      </c>
      <c r="E62" s="47">
        <v>11492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11492</v>
      </c>
      <c r="O62" s="48">
        <f t="shared" si="6"/>
        <v>0.4095947535374416</v>
      </c>
      <c r="P62" s="9"/>
    </row>
    <row r="63" spans="1:16" ht="15">
      <c r="A63" s="12"/>
      <c r="B63" s="25">
        <v>348.48</v>
      </c>
      <c r="C63" s="20" t="s">
        <v>184</v>
      </c>
      <c r="D63" s="47">
        <v>0</v>
      </c>
      <c r="E63" s="47">
        <v>6893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6893</v>
      </c>
      <c r="O63" s="48">
        <f t="shared" si="6"/>
        <v>0.2456784403179242</v>
      </c>
      <c r="P63" s="9"/>
    </row>
    <row r="64" spans="1:16" ht="15">
      <c r="A64" s="12"/>
      <c r="B64" s="25">
        <v>348.52</v>
      </c>
      <c r="C64" s="20" t="s">
        <v>185</v>
      </c>
      <c r="D64" s="47">
        <v>0</v>
      </c>
      <c r="E64" s="47">
        <v>29699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29699</v>
      </c>
      <c r="O64" s="48">
        <f t="shared" si="6"/>
        <v>1.0585237195708737</v>
      </c>
      <c r="P64" s="9"/>
    </row>
    <row r="65" spans="1:16" ht="15">
      <c r="A65" s="12"/>
      <c r="B65" s="25">
        <v>348.53</v>
      </c>
      <c r="C65" s="20" t="s">
        <v>173</v>
      </c>
      <c r="D65" s="47">
        <v>0</v>
      </c>
      <c r="E65" s="47">
        <v>395427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395427</v>
      </c>
      <c r="O65" s="48">
        <f t="shared" si="6"/>
        <v>14.093702106426203</v>
      </c>
      <c r="P65" s="9"/>
    </row>
    <row r="66" spans="1:16" ht="15">
      <c r="A66" s="12"/>
      <c r="B66" s="25">
        <v>348.61</v>
      </c>
      <c r="C66" s="20" t="s">
        <v>186</v>
      </c>
      <c r="D66" s="47">
        <v>0</v>
      </c>
      <c r="E66" s="47">
        <v>300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300</v>
      </c>
      <c r="O66" s="48">
        <f t="shared" si="6"/>
        <v>0.010692518801012225</v>
      </c>
      <c r="P66" s="9"/>
    </row>
    <row r="67" spans="1:16" ht="15">
      <c r="A67" s="12"/>
      <c r="B67" s="25">
        <v>348.62</v>
      </c>
      <c r="C67" s="20" t="s">
        <v>187</v>
      </c>
      <c r="D67" s="47">
        <v>0</v>
      </c>
      <c r="E67" s="47">
        <v>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72</v>
      </c>
      <c r="O67" s="48">
        <f t="shared" si="6"/>
        <v>0.002566204512242934</v>
      </c>
      <c r="P67" s="9"/>
    </row>
    <row r="68" spans="1:16" ht="15">
      <c r="A68" s="12"/>
      <c r="B68" s="25">
        <v>348.71</v>
      </c>
      <c r="C68" s="20" t="s">
        <v>188</v>
      </c>
      <c r="D68" s="47">
        <v>0</v>
      </c>
      <c r="E68" s="47">
        <v>20295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20295</v>
      </c>
      <c r="O68" s="48">
        <f t="shared" si="6"/>
        <v>0.723348896888477</v>
      </c>
      <c r="P68" s="9"/>
    </row>
    <row r="69" spans="1:16" ht="15">
      <c r="A69" s="12"/>
      <c r="B69" s="25">
        <v>348.72</v>
      </c>
      <c r="C69" s="20" t="s">
        <v>189</v>
      </c>
      <c r="D69" s="47">
        <v>0</v>
      </c>
      <c r="E69" s="47">
        <v>527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527</v>
      </c>
      <c r="O69" s="48">
        <f aca="true" t="shared" si="10" ref="O69:O86">(N69/O$88)</f>
        <v>0.018783191360444807</v>
      </c>
      <c r="P69" s="9"/>
    </row>
    <row r="70" spans="1:16" ht="15">
      <c r="A70" s="12"/>
      <c r="B70" s="25">
        <v>348.921</v>
      </c>
      <c r="C70" s="20" t="s">
        <v>144</v>
      </c>
      <c r="D70" s="47">
        <v>0</v>
      </c>
      <c r="E70" s="47">
        <v>32564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32564</v>
      </c>
      <c r="O70" s="48">
        <f t="shared" si="10"/>
        <v>1.1606372741205404</v>
      </c>
      <c r="P70" s="9"/>
    </row>
    <row r="71" spans="1:16" ht="15.75">
      <c r="A71" s="29" t="s">
        <v>47</v>
      </c>
      <c r="B71" s="30"/>
      <c r="C71" s="31"/>
      <c r="D71" s="32">
        <f aca="true" t="shared" si="11" ref="D71:M71">SUM(D72:D75)</f>
        <v>138441</v>
      </c>
      <c r="E71" s="32">
        <f t="shared" si="11"/>
        <v>261832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aca="true" t="shared" si="12" ref="N71:N77">SUM(D71:M71)</f>
        <v>400273</v>
      </c>
      <c r="O71" s="46">
        <f t="shared" si="10"/>
        <v>14.266421926791889</v>
      </c>
      <c r="P71" s="10"/>
    </row>
    <row r="72" spans="1:16" ht="15">
      <c r="A72" s="13"/>
      <c r="B72" s="40">
        <v>351.1</v>
      </c>
      <c r="C72" s="21" t="s">
        <v>80</v>
      </c>
      <c r="D72" s="47">
        <v>0</v>
      </c>
      <c r="E72" s="47">
        <v>2097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2097</v>
      </c>
      <c r="O72" s="48">
        <f t="shared" si="10"/>
        <v>0.07474070641907546</v>
      </c>
      <c r="P72" s="9"/>
    </row>
    <row r="73" spans="1:16" ht="15">
      <c r="A73" s="13"/>
      <c r="B73" s="40">
        <v>351.2</v>
      </c>
      <c r="C73" s="21" t="s">
        <v>81</v>
      </c>
      <c r="D73" s="47">
        <v>0</v>
      </c>
      <c r="E73" s="47">
        <v>16115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16115</v>
      </c>
      <c r="O73" s="48">
        <f t="shared" si="10"/>
        <v>0.57436646826104</v>
      </c>
      <c r="P73" s="9"/>
    </row>
    <row r="74" spans="1:16" ht="15">
      <c r="A74" s="13"/>
      <c r="B74" s="40">
        <v>351.5</v>
      </c>
      <c r="C74" s="21" t="s">
        <v>82</v>
      </c>
      <c r="D74" s="47">
        <v>138441</v>
      </c>
      <c r="E74" s="47">
        <v>231444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369885</v>
      </c>
      <c r="O74" s="48">
        <f t="shared" si="10"/>
        <v>13.183341055708024</v>
      </c>
      <c r="P74" s="9"/>
    </row>
    <row r="75" spans="1:16" ht="15">
      <c r="A75" s="13"/>
      <c r="B75" s="40">
        <v>359</v>
      </c>
      <c r="C75" s="21" t="s">
        <v>83</v>
      </c>
      <c r="D75" s="47">
        <v>0</v>
      </c>
      <c r="E75" s="47">
        <v>12176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12176</v>
      </c>
      <c r="O75" s="48">
        <f t="shared" si="10"/>
        <v>0.4339736964037495</v>
      </c>
      <c r="P75" s="9"/>
    </row>
    <row r="76" spans="1:16" ht="15.75">
      <c r="A76" s="29" t="s">
        <v>3</v>
      </c>
      <c r="B76" s="30"/>
      <c r="C76" s="31"/>
      <c r="D76" s="32">
        <f aca="true" t="shared" si="13" ref="D76:M76">SUM(D77:D83)</f>
        <v>196813</v>
      </c>
      <c r="E76" s="32">
        <f t="shared" si="13"/>
        <v>284173</v>
      </c>
      <c r="F76" s="32">
        <f t="shared" si="13"/>
        <v>0</v>
      </c>
      <c r="G76" s="32">
        <f t="shared" si="13"/>
        <v>21453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502439</v>
      </c>
      <c r="O76" s="46">
        <f t="shared" si="10"/>
        <v>17.907794846205938</v>
      </c>
      <c r="P76" s="10"/>
    </row>
    <row r="77" spans="1:16" ht="15">
      <c r="A77" s="12"/>
      <c r="B77" s="25">
        <v>361.1</v>
      </c>
      <c r="C77" s="20" t="s">
        <v>84</v>
      </c>
      <c r="D77" s="47">
        <v>55435</v>
      </c>
      <c r="E77" s="47">
        <v>37222</v>
      </c>
      <c r="F77" s="47">
        <v>0</v>
      </c>
      <c r="G77" s="47">
        <v>5711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98368</v>
      </c>
      <c r="O77" s="48">
        <f t="shared" si="10"/>
        <v>3.506005631393235</v>
      </c>
      <c r="P77" s="9"/>
    </row>
    <row r="78" spans="1:16" ht="15">
      <c r="A78" s="12"/>
      <c r="B78" s="25">
        <v>361.3</v>
      </c>
      <c r="C78" s="20" t="s">
        <v>102</v>
      </c>
      <c r="D78" s="47">
        <v>15637</v>
      </c>
      <c r="E78" s="47">
        <v>11482</v>
      </c>
      <c r="F78" s="47">
        <v>0</v>
      </c>
      <c r="G78" s="47">
        <v>15742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aca="true" t="shared" si="14" ref="N78:N83">SUM(D78:M78)</f>
        <v>42861</v>
      </c>
      <c r="O78" s="48">
        <f t="shared" si="10"/>
        <v>1.5276401611006165</v>
      </c>
      <c r="P78" s="9"/>
    </row>
    <row r="79" spans="1:16" ht="15">
      <c r="A79" s="12"/>
      <c r="B79" s="25">
        <v>362</v>
      </c>
      <c r="C79" s="20" t="s">
        <v>85</v>
      </c>
      <c r="D79" s="47">
        <v>28584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28584</v>
      </c>
      <c r="O79" s="48">
        <f t="shared" si="10"/>
        <v>1.0187831913604448</v>
      </c>
      <c r="P79" s="9"/>
    </row>
    <row r="80" spans="1:16" ht="15">
      <c r="A80" s="12"/>
      <c r="B80" s="25">
        <v>364</v>
      </c>
      <c r="C80" s="20" t="s">
        <v>146</v>
      </c>
      <c r="D80" s="47">
        <v>19786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19786</v>
      </c>
      <c r="O80" s="48">
        <f t="shared" si="10"/>
        <v>0.705207256656093</v>
      </c>
      <c r="P80" s="9"/>
    </row>
    <row r="81" spans="1:16" ht="15">
      <c r="A81" s="12"/>
      <c r="B81" s="25">
        <v>365</v>
      </c>
      <c r="C81" s="20" t="s">
        <v>147</v>
      </c>
      <c r="D81" s="47">
        <v>0</v>
      </c>
      <c r="E81" s="47">
        <v>40568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40568</v>
      </c>
      <c r="O81" s="48">
        <f t="shared" si="10"/>
        <v>1.4459136757315465</v>
      </c>
      <c r="P81" s="9"/>
    </row>
    <row r="82" spans="1:16" ht="15">
      <c r="A82" s="12"/>
      <c r="B82" s="25">
        <v>366</v>
      </c>
      <c r="C82" s="20" t="s">
        <v>88</v>
      </c>
      <c r="D82" s="47">
        <v>10637</v>
      </c>
      <c r="E82" s="47">
        <v>41438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52075</v>
      </c>
      <c r="O82" s="48">
        <f t="shared" si="10"/>
        <v>1.8560430552090388</v>
      </c>
      <c r="P82" s="9"/>
    </row>
    <row r="83" spans="1:16" ht="15">
      <c r="A83" s="12"/>
      <c r="B83" s="25">
        <v>369.9</v>
      </c>
      <c r="C83" s="20" t="s">
        <v>89</v>
      </c>
      <c r="D83" s="47">
        <v>66734</v>
      </c>
      <c r="E83" s="47">
        <v>153463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220197</v>
      </c>
      <c r="O83" s="48">
        <f t="shared" si="10"/>
        <v>7.848201874754963</v>
      </c>
      <c r="P83" s="9"/>
    </row>
    <row r="84" spans="1:16" ht="15.75">
      <c r="A84" s="29" t="s">
        <v>48</v>
      </c>
      <c r="B84" s="30"/>
      <c r="C84" s="31"/>
      <c r="D84" s="32">
        <f aca="true" t="shared" si="15" ref="D84:M84">SUM(D85:D85)</f>
        <v>6633117</v>
      </c>
      <c r="E84" s="32">
        <f t="shared" si="15"/>
        <v>6670705</v>
      </c>
      <c r="F84" s="32">
        <f t="shared" si="15"/>
        <v>0</v>
      </c>
      <c r="G84" s="32">
        <f t="shared" si="15"/>
        <v>134403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>SUM(D84:M84)</f>
        <v>13438225</v>
      </c>
      <c r="O84" s="46">
        <f t="shared" si="10"/>
        <v>478.96157821577503</v>
      </c>
      <c r="P84" s="9"/>
    </row>
    <row r="85" spans="1:16" ht="15.75" thickBot="1">
      <c r="A85" s="12"/>
      <c r="B85" s="25">
        <v>381</v>
      </c>
      <c r="C85" s="20" t="s">
        <v>90</v>
      </c>
      <c r="D85" s="47">
        <v>6633117</v>
      </c>
      <c r="E85" s="47">
        <v>6670705</v>
      </c>
      <c r="F85" s="47">
        <v>0</v>
      </c>
      <c r="G85" s="47">
        <v>134403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13438225</v>
      </c>
      <c r="O85" s="48">
        <f t="shared" si="10"/>
        <v>478.96157821577503</v>
      </c>
      <c r="P85" s="9"/>
    </row>
    <row r="86" spans="1:119" ht="16.5" thickBot="1">
      <c r="A86" s="14" t="s">
        <v>64</v>
      </c>
      <c r="B86" s="23"/>
      <c r="C86" s="22"/>
      <c r="D86" s="15">
        <f aca="true" t="shared" si="16" ref="D86:M86">SUM(D5,D12,D16,D40,D71,D76,D84)</f>
        <v>20275828</v>
      </c>
      <c r="E86" s="15">
        <f t="shared" si="16"/>
        <v>19258755</v>
      </c>
      <c r="F86" s="15">
        <f t="shared" si="16"/>
        <v>0</v>
      </c>
      <c r="G86" s="15">
        <f t="shared" si="16"/>
        <v>879267</v>
      </c>
      <c r="H86" s="15">
        <f t="shared" si="16"/>
        <v>0</v>
      </c>
      <c r="I86" s="15">
        <f t="shared" si="16"/>
        <v>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>SUM(D86:M86)</f>
        <v>40413850</v>
      </c>
      <c r="O86" s="38">
        <f t="shared" si="10"/>
        <v>1440.4195031542931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190</v>
      </c>
      <c r="M88" s="49"/>
      <c r="N88" s="49"/>
      <c r="O88" s="44">
        <v>28057</v>
      </c>
    </row>
    <row r="89" spans="1:15" ht="1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5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8214214</v>
      </c>
      <c r="E5" s="27">
        <f t="shared" si="0"/>
        <v>2721166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10935380</v>
      </c>
      <c r="O5" s="33">
        <f aca="true" t="shared" si="2" ref="O5:O36">(N5/O$74)</f>
        <v>395.6074090152666</v>
      </c>
      <c r="P5" s="6"/>
    </row>
    <row r="6" spans="1:16" ht="15">
      <c r="A6" s="12"/>
      <c r="B6" s="25">
        <v>311</v>
      </c>
      <c r="C6" s="20" t="s">
        <v>2</v>
      </c>
      <c r="D6" s="47">
        <v>5825495</v>
      </c>
      <c r="E6" s="47">
        <v>1843615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7669110</v>
      </c>
      <c r="O6" s="48">
        <f t="shared" si="2"/>
        <v>277.44410679400914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148164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148164</v>
      </c>
      <c r="O7" s="48">
        <f t="shared" si="2"/>
        <v>5.360104189277187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29700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29700</v>
      </c>
      <c r="O8" s="48">
        <f t="shared" si="2"/>
        <v>1.074451920989798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699687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699687</v>
      </c>
      <c r="O9" s="48">
        <f t="shared" si="2"/>
        <v>25.312459301063598</v>
      </c>
      <c r="P9" s="9"/>
    </row>
    <row r="10" spans="1:16" ht="15">
      <c r="A10" s="12"/>
      <c r="B10" s="25">
        <v>312.6</v>
      </c>
      <c r="C10" s="20" t="s">
        <v>13</v>
      </c>
      <c r="D10" s="47">
        <v>2344713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2344713</v>
      </c>
      <c r="O10" s="48">
        <f t="shared" si="2"/>
        <v>84.82428912524419</v>
      </c>
      <c r="P10" s="9"/>
    </row>
    <row r="11" spans="1:16" ht="15">
      <c r="A11" s="12"/>
      <c r="B11" s="25">
        <v>315</v>
      </c>
      <c r="C11" s="20" t="s">
        <v>127</v>
      </c>
      <c r="D11" s="47">
        <v>44006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44006</v>
      </c>
      <c r="O11" s="48">
        <f t="shared" si="2"/>
        <v>1.5919976846827293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97411</v>
      </c>
      <c r="E12" s="32">
        <f t="shared" si="3"/>
        <v>914966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1012377</v>
      </c>
      <c r="O12" s="46">
        <f t="shared" si="2"/>
        <v>36.62459301063599</v>
      </c>
      <c r="P12" s="10"/>
    </row>
    <row r="13" spans="1:16" ht="15">
      <c r="A13" s="12"/>
      <c r="B13" s="25">
        <v>322</v>
      </c>
      <c r="C13" s="20" t="s">
        <v>0</v>
      </c>
      <c r="D13" s="47">
        <v>86868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86868</v>
      </c>
      <c r="O13" s="48">
        <f t="shared" si="2"/>
        <v>3.142609073149555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684966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684966</v>
      </c>
      <c r="O14" s="48">
        <f t="shared" si="2"/>
        <v>24.779900151942694</v>
      </c>
      <c r="P14" s="9"/>
    </row>
    <row r="15" spans="1:16" ht="15">
      <c r="A15" s="12"/>
      <c r="B15" s="25">
        <v>329</v>
      </c>
      <c r="C15" s="20" t="s">
        <v>17</v>
      </c>
      <c r="D15" s="47">
        <v>10543</v>
      </c>
      <c r="E15" s="47">
        <v>230000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240543</v>
      </c>
      <c r="O15" s="48">
        <f t="shared" si="2"/>
        <v>8.702083785543739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SUM(D17:D37)</f>
        <v>3173895</v>
      </c>
      <c r="E16" s="32">
        <f t="shared" si="4"/>
        <v>4683457</v>
      </c>
      <c r="F16" s="32">
        <f t="shared" si="4"/>
        <v>0</v>
      </c>
      <c r="G16" s="32">
        <f t="shared" si="4"/>
        <v>766250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8623602</v>
      </c>
      <c r="O16" s="46">
        <f t="shared" si="2"/>
        <v>311.9746038636857</v>
      </c>
      <c r="P16" s="10"/>
    </row>
    <row r="17" spans="1:16" ht="15">
      <c r="A17" s="12"/>
      <c r="B17" s="25">
        <v>331.2</v>
      </c>
      <c r="C17" s="20" t="s">
        <v>19</v>
      </c>
      <c r="D17" s="47">
        <v>75897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75897</v>
      </c>
      <c r="O17" s="48">
        <f t="shared" si="2"/>
        <v>2.745713045365748</v>
      </c>
      <c r="P17" s="9"/>
    </row>
    <row r="18" spans="1:16" ht="15">
      <c r="A18" s="12"/>
      <c r="B18" s="25">
        <v>331.5</v>
      </c>
      <c r="C18" s="20" t="s">
        <v>21</v>
      </c>
      <c r="D18" s="47">
        <v>56677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56677</v>
      </c>
      <c r="O18" s="48">
        <f t="shared" si="2"/>
        <v>2.0503943274726866</v>
      </c>
      <c r="P18" s="9"/>
    </row>
    <row r="19" spans="1:16" ht="15">
      <c r="A19" s="12"/>
      <c r="B19" s="25">
        <v>331.65</v>
      </c>
      <c r="C19" s="20" t="s">
        <v>24</v>
      </c>
      <c r="D19" s="47">
        <v>0</v>
      </c>
      <c r="E19" s="47">
        <v>148517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148517</v>
      </c>
      <c r="O19" s="48">
        <f t="shared" si="2"/>
        <v>5.372874611099052</v>
      </c>
      <c r="P19" s="9"/>
    </row>
    <row r="20" spans="1:16" ht="15">
      <c r="A20" s="12"/>
      <c r="B20" s="25">
        <v>331.9</v>
      </c>
      <c r="C20" s="20" t="s">
        <v>22</v>
      </c>
      <c r="D20" s="47">
        <v>24215</v>
      </c>
      <c r="E20" s="47">
        <v>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24224</v>
      </c>
      <c r="O20" s="48">
        <f t="shared" si="2"/>
        <v>0.8763475870052818</v>
      </c>
      <c r="P20" s="9"/>
    </row>
    <row r="21" spans="1:16" ht="15">
      <c r="A21" s="12"/>
      <c r="B21" s="25">
        <v>334.49</v>
      </c>
      <c r="C21" s="20" t="s">
        <v>26</v>
      </c>
      <c r="D21" s="47">
        <v>0</v>
      </c>
      <c r="E21" s="47">
        <v>1190750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5">SUM(D21:M21)</f>
        <v>1190750</v>
      </c>
      <c r="O21" s="48">
        <f t="shared" si="2"/>
        <v>43.077563128572464</v>
      </c>
      <c r="P21" s="9"/>
    </row>
    <row r="22" spans="1:16" ht="15">
      <c r="A22" s="12"/>
      <c r="B22" s="25">
        <v>334.5</v>
      </c>
      <c r="C22" s="20" t="s">
        <v>105</v>
      </c>
      <c r="D22" s="47">
        <v>106543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106543</v>
      </c>
      <c r="O22" s="48">
        <f t="shared" si="2"/>
        <v>3.8543882497648507</v>
      </c>
      <c r="P22" s="9"/>
    </row>
    <row r="23" spans="1:16" ht="15">
      <c r="A23" s="12"/>
      <c r="B23" s="25">
        <v>334.62</v>
      </c>
      <c r="C23" s="20" t="s">
        <v>100</v>
      </c>
      <c r="D23" s="47">
        <v>1831</v>
      </c>
      <c r="E23" s="47">
        <v>57200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59031</v>
      </c>
      <c r="O23" s="48">
        <f t="shared" si="2"/>
        <v>2.135554590840026</v>
      </c>
      <c r="P23" s="9"/>
    </row>
    <row r="24" spans="1:16" ht="15">
      <c r="A24" s="12"/>
      <c r="B24" s="25">
        <v>334.69</v>
      </c>
      <c r="C24" s="20" t="s">
        <v>27</v>
      </c>
      <c r="D24" s="47">
        <v>0</v>
      </c>
      <c r="E24" s="47">
        <v>121241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121241</v>
      </c>
      <c r="O24" s="48">
        <f t="shared" si="2"/>
        <v>4.386115331741553</v>
      </c>
      <c r="P24" s="9"/>
    </row>
    <row r="25" spans="1:16" ht="15">
      <c r="A25" s="12"/>
      <c r="B25" s="25">
        <v>334.7</v>
      </c>
      <c r="C25" s="20" t="s">
        <v>28</v>
      </c>
      <c r="D25" s="47">
        <v>125172</v>
      </c>
      <c r="E25" s="47">
        <v>323291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448463</v>
      </c>
      <c r="O25" s="48">
        <f t="shared" si="2"/>
        <v>16.223970769119457</v>
      </c>
      <c r="P25" s="9"/>
    </row>
    <row r="26" spans="1:16" ht="15">
      <c r="A26" s="12"/>
      <c r="B26" s="25">
        <v>335.12</v>
      </c>
      <c r="C26" s="20" t="s">
        <v>128</v>
      </c>
      <c r="D26" s="47">
        <v>577888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577888</v>
      </c>
      <c r="O26" s="48">
        <f t="shared" si="2"/>
        <v>20.906157296867086</v>
      </c>
      <c r="P26" s="9"/>
    </row>
    <row r="27" spans="1:16" ht="15">
      <c r="A27" s="12"/>
      <c r="B27" s="25">
        <v>335.13</v>
      </c>
      <c r="C27" s="20" t="s">
        <v>129</v>
      </c>
      <c r="D27" s="47">
        <v>15660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15660</v>
      </c>
      <c r="O27" s="48">
        <f t="shared" si="2"/>
        <v>0.5665291947037118</v>
      </c>
      <c r="P27" s="9"/>
    </row>
    <row r="28" spans="1:16" ht="15">
      <c r="A28" s="12"/>
      <c r="B28" s="25">
        <v>335.14</v>
      </c>
      <c r="C28" s="20" t="s">
        <v>130</v>
      </c>
      <c r="D28" s="47">
        <v>9621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9621</v>
      </c>
      <c r="O28" s="48">
        <f t="shared" si="2"/>
        <v>0.3480573041024528</v>
      </c>
      <c r="P28" s="9"/>
    </row>
    <row r="29" spans="1:16" ht="15">
      <c r="A29" s="12"/>
      <c r="B29" s="25">
        <v>335.15</v>
      </c>
      <c r="C29" s="20" t="s">
        <v>131</v>
      </c>
      <c r="D29" s="47">
        <v>3078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3078</v>
      </c>
      <c r="O29" s="48">
        <f t="shared" si="2"/>
        <v>0.11135228999348817</v>
      </c>
      <c r="P29" s="9"/>
    </row>
    <row r="30" spans="1:16" ht="15">
      <c r="A30" s="12"/>
      <c r="B30" s="25">
        <v>335.16</v>
      </c>
      <c r="C30" s="20" t="s">
        <v>132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8.076477823601765</v>
      </c>
      <c r="P30" s="9"/>
    </row>
    <row r="31" spans="1:16" ht="15">
      <c r="A31" s="12"/>
      <c r="B31" s="25">
        <v>335.18</v>
      </c>
      <c r="C31" s="20" t="s">
        <v>133</v>
      </c>
      <c r="D31" s="47">
        <v>1125578</v>
      </c>
      <c r="E31" s="47">
        <v>740505</v>
      </c>
      <c r="F31" s="47">
        <v>0</v>
      </c>
      <c r="G31" s="47">
        <v>766250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2632333</v>
      </c>
      <c r="O31" s="48">
        <f t="shared" si="2"/>
        <v>95.22946964763766</v>
      </c>
      <c r="P31" s="9"/>
    </row>
    <row r="32" spans="1:16" ht="15">
      <c r="A32" s="12"/>
      <c r="B32" s="25">
        <v>335.19</v>
      </c>
      <c r="C32" s="20" t="s">
        <v>134</v>
      </c>
      <c r="D32" s="47">
        <v>805510</v>
      </c>
      <c r="E32" s="47">
        <v>100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805610</v>
      </c>
      <c r="O32" s="48">
        <f t="shared" si="2"/>
        <v>29.144417914767384</v>
      </c>
      <c r="P32" s="9"/>
    </row>
    <row r="33" spans="1:16" ht="15">
      <c r="A33" s="12"/>
      <c r="B33" s="25">
        <v>335.22</v>
      </c>
      <c r="C33" s="20" t="s">
        <v>35</v>
      </c>
      <c r="D33" s="47">
        <v>0</v>
      </c>
      <c r="E33" s="47">
        <v>248821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248821</v>
      </c>
      <c r="O33" s="48">
        <f t="shared" si="2"/>
        <v>9.001555603791331</v>
      </c>
      <c r="P33" s="9"/>
    </row>
    <row r="34" spans="1:16" ht="15">
      <c r="A34" s="12"/>
      <c r="B34" s="25">
        <v>335.49</v>
      </c>
      <c r="C34" s="20" t="s">
        <v>36</v>
      </c>
      <c r="D34" s="47">
        <v>0</v>
      </c>
      <c r="E34" s="47">
        <v>775875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775875</v>
      </c>
      <c r="O34" s="48">
        <f t="shared" si="2"/>
        <v>28.068699804645107</v>
      </c>
      <c r="P34" s="9"/>
    </row>
    <row r="35" spans="1:16" ht="15">
      <c r="A35" s="12"/>
      <c r="B35" s="25">
        <v>335.5</v>
      </c>
      <c r="C35" s="20" t="s">
        <v>37</v>
      </c>
      <c r="D35" s="47">
        <v>0</v>
      </c>
      <c r="E35" s="47">
        <v>1063148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1063148</v>
      </c>
      <c r="O35" s="48">
        <f t="shared" si="2"/>
        <v>38.46132696621084</v>
      </c>
      <c r="P35" s="9"/>
    </row>
    <row r="36" spans="1:16" ht="15">
      <c r="A36" s="12"/>
      <c r="B36" s="25">
        <v>337.7</v>
      </c>
      <c r="C36" s="20" t="s">
        <v>40</v>
      </c>
      <c r="D36" s="47">
        <v>0</v>
      </c>
      <c r="E36" s="47">
        <v>14000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14000</v>
      </c>
      <c r="O36" s="48">
        <f t="shared" si="2"/>
        <v>0.5064756529918241</v>
      </c>
      <c r="P36" s="9"/>
    </row>
    <row r="37" spans="1:16" ht="15">
      <c r="A37" s="12"/>
      <c r="B37" s="25">
        <v>339</v>
      </c>
      <c r="C37" s="20" t="s">
        <v>41</v>
      </c>
      <c r="D37" s="47">
        <v>22975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22975</v>
      </c>
      <c r="O37" s="48">
        <f aca="true" t="shared" si="6" ref="O37:O68">(N37/O$74)</f>
        <v>0.8311627233919398</v>
      </c>
      <c r="P37" s="9"/>
    </row>
    <row r="38" spans="1:16" ht="15.75">
      <c r="A38" s="29" t="s">
        <v>46</v>
      </c>
      <c r="B38" s="30"/>
      <c r="C38" s="31"/>
      <c r="D38" s="32">
        <f aca="true" t="shared" si="7" ref="D38:M38">SUM(D39:D58)</f>
        <v>944295</v>
      </c>
      <c r="E38" s="32">
        <f t="shared" si="7"/>
        <v>3682046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4626341</v>
      </c>
      <c r="O38" s="46">
        <f t="shared" si="6"/>
        <v>167.36636278127486</v>
      </c>
      <c r="P38" s="10"/>
    </row>
    <row r="39" spans="1:16" ht="15">
      <c r="A39" s="12"/>
      <c r="B39" s="25">
        <v>341.1</v>
      </c>
      <c r="C39" s="20" t="s">
        <v>135</v>
      </c>
      <c r="D39" s="47">
        <v>61094</v>
      </c>
      <c r="E39" s="47">
        <v>27930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89024</v>
      </c>
      <c r="O39" s="48">
        <f t="shared" si="6"/>
        <v>3.220606323710296</v>
      </c>
      <c r="P39" s="9"/>
    </row>
    <row r="40" spans="1:16" ht="15">
      <c r="A40" s="12"/>
      <c r="B40" s="25">
        <v>341.15</v>
      </c>
      <c r="C40" s="20" t="s">
        <v>136</v>
      </c>
      <c r="D40" s="47">
        <v>0</v>
      </c>
      <c r="E40" s="47">
        <v>35745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8">SUM(D40:M40)</f>
        <v>35745</v>
      </c>
      <c r="O40" s="48">
        <f t="shared" si="6"/>
        <v>1.2931408725851965</v>
      </c>
      <c r="P40" s="9"/>
    </row>
    <row r="41" spans="1:16" ht="15">
      <c r="A41" s="12"/>
      <c r="B41" s="25">
        <v>341.51</v>
      </c>
      <c r="C41" s="20" t="s">
        <v>137</v>
      </c>
      <c r="D41" s="47">
        <v>711678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711678</v>
      </c>
      <c r="O41" s="48">
        <f t="shared" si="6"/>
        <v>25.746255697851097</v>
      </c>
      <c r="P41" s="9"/>
    </row>
    <row r="42" spans="1:16" ht="15">
      <c r="A42" s="12"/>
      <c r="B42" s="25">
        <v>341.52</v>
      </c>
      <c r="C42" s="20" t="s">
        <v>138</v>
      </c>
      <c r="D42" s="47">
        <v>0</v>
      </c>
      <c r="E42" s="47">
        <v>37140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37140</v>
      </c>
      <c r="O42" s="48">
        <f t="shared" si="6"/>
        <v>1.343607553722596</v>
      </c>
      <c r="P42" s="9"/>
    </row>
    <row r="43" spans="1:16" ht="15">
      <c r="A43" s="12"/>
      <c r="B43" s="25">
        <v>341.56</v>
      </c>
      <c r="C43" s="20" t="s">
        <v>139</v>
      </c>
      <c r="D43" s="47">
        <v>12328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12328</v>
      </c>
      <c r="O43" s="48">
        <f t="shared" si="6"/>
        <v>0.4459879892916576</v>
      </c>
      <c r="P43" s="9"/>
    </row>
    <row r="44" spans="1:16" ht="15">
      <c r="A44" s="12"/>
      <c r="B44" s="25">
        <v>341.8</v>
      </c>
      <c r="C44" s="20" t="s">
        <v>172</v>
      </c>
      <c r="D44" s="47">
        <v>29095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29095</v>
      </c>
      <c r="O44" s="48">
        <f t="shared" si="6"/>
        <v>1.05256493741408</v>
      </c>
      <c r="P44" s="9"/>
    </row>
    <row r="45" spans="1:16" ht="15">
      <c r="A45" s="12"/>
      <c r="B45" s="25">
        <v>341.9</v>
      </c>
      <c r="C45" s="20" t="s">
        <v>140</v>
      </c>
      <c r="D45" s="47">
        <v>32364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32364</v>
      </c>
      <c r="O45" s="48">
        <f t="shared" si="6"/>
        <v>1.170827002387671</v>
      </c>
      <c r="P45" s="9"/>
    </row>
    <row r="46" spans="1:16" ht="15">
      <c r="A46" s="12"/>
      <c r="B46" s="25">
        <v>342.3</v>
      </c>
      <c r="C46" s="20" t="s">
        <v>56</v>
      </c>
      <c r="D46" s="47">
        <v>0</v>
      </c>
      <c r="E46" s="47">
        <v>523845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523845</v>
      </c>
      <c r="O46" s="48">
        <f t="shared" si="6"/>
        <v>18.951052745821578</v>
      </c>
      <c r="P46" s="9"/>
    </row>
    <row r="47" spans="1:16" ht="15">
      <c r="A47" s="12"/>
      <c r="B47" s="25">
        <v>342.5</v>
      </c>
      <c r="C47" s="20" t="s">
        <v>58</v>
      </c>
      <c r="D47" s="47">
        <v>23036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23036</v>
      </c>
      <c r="O47" s="48">
        <f t="shared" si="6"/>
        <v>0.8333695101656899</v>
      </c>
      <c r="P47" s="9"/>
    </row>
    <row r="48" spans="1:16" ht="15">
      <c r="A48" s="12"/>
      <c r="B48" s="25">
        <v>342.6</v>
      </c>
      <c r="C48" s="20" t="s">
        <v>59</v>
      </c>
      <c r="D48" s="47">
        <v>0</v>
      </c>
      <c r="E48" s="47">
        <v>1760856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1760856</v>
      </c>
      <c r="O48" s="48">
        <f t="shared" si="6"/>
        <v>63.70219231604081</v>
      </c>
      <c r="P48" s="9"/>
    </row>
    <row r="49" spans="1:16" ht="15">
      <c r="A49" s="12"/>
      <c r="B49" s="25">
        <v>342.9</v>
      </c>
      <c r="C49" s="20" t="s">
        <v>60</v>
      </c>
      <c r="D49" s="47">
        <v>0</v>
      </c>
      <c r="E49" s="47">
        <v>92000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92000</v>
      </c>
      <c r="O49" s="48">
        <f t="shared" si="6"/>
        <v>3.3282685768034153</v>
      </c>
      <c r="P49" s="9"/>
    </row>
    <row r="50" spans="1:16" ht="15">
      <c r="A50" s="12"/>
      <c r="B50" s="25">
        <v>343.4</v>
      </c>
      <c r="C50" s="20" t="s">
        <v>61</v>
      </c>
      <c r="D50" s="47">
        <v>0</v>
      </c>
      <c r="E50" s="47">
        <v>209189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209189</v>
      </c>
      <c r="O50" s="48">
        <f t="shared" si="6"/>
        <v>7.5677953838361915</v>
      </c>
      <c r="P50" s="9"/>
    </row>
    <row r="51" spans="1:16" ht="15">
      <c r="A51" s="12"/>
      <c r="B51" s="25">
        <v>343.9</v>
      </c>
      <c r="C51" s="20" t="s">
        <v>62</v>
      </c>
      <c r="D51" s="47">
        <v>0</v>
      </c>
      <c r="E51" s="47">
        <v>2703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2703</v>
      </c>
      <c r="O51" s="48">
        <f t="shared" si="6"/>
        <v>0.09778597785977859</v>
      </c>
      <c r="P51" s="9"/>
    </row>
    <row r="52" spans="1:16" ht="15">
      <c r="A52" s="12"/>
      <c r="B52" s="25">
        <v>344.9</v>
      </c>
      <c r="C52" s="20" t="s">
        <v>142</v>
      </c>
      <c r="D52" s="47">
        <v>0</v>
      </c>
      <c r="E52" s="47">
        <v>321542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321542</v>
      </c>
      <c r="O52" s="48">
        <f t="shared" si="6"/>
        <v>11.63237102959265</v>
      </c>
      <c r="P52" s="9"/>
    </row>
    <row r="53" spans="1:16" ht="15">
      <c r="A53" s="12"/>
      <c r="B53" s="25">
        <v>346.4</v>
      </c>
      <c r="C53" s="20" t="s">
        <v>114</v>
      </c>
      <c r="D53" s="47">
        <v>15200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15200</v>
      </c>
      <c r="O53" s="48">
        <f t="shared" si="6"/>
        <v>0.5498878518196947</v>
      </c>
      <c r="P53" s="9"/>
    </row>
    <row r="54" spans="1:16" ht="15">
      <c r="A54" s="12"/>
      <c r="B54" s="25">
        <v>348.22</v>
      </c>
      <c r="C54" s="20" t="s">
        <v>152</v>
      </c>
      <c r="D54" s="47">
        <v>59500</v>
      </c>
      <c r="E54" s="47">
        <v>2619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62119</v>
      </c>
      <c r="O54" s="48">
        <f t="shared" si="6"/>
        <v>2.2472686491570797</v>
      </c>
      <c r="P54" s="9"/>
    </row>
    <row r="55" spans="1:16" ht="15">
      <c r="A55" s="12"/>
      <c r="B55" s="25">
        <v>348.32</v>
      </c>
      <c r="C55" s="20" t="s">
        <v>143</v>
      </c>
      <c r="D55" s="47">
        <v>0</v>
      </c>
      <c r="E55" s="47">
        <v>516781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516781</v>
      </c>
      <c r="O55" s="48">
        <f t="shared" si="6"/>
        <v>18.695499602054845</v>
      </c>
      <c r="P55" s="9"/>
    </row>
    <row r="56" spans="1:16" ht="15">
      <c r="A56" s="12"/>
      <c r="B56" s="25">
        <v>348.53</v>
      </c>
      <c r="C56" s="20" t="s">
        <v>173</v>
      </c>
      <c r="D56" s="47">
        <v>0</v>
      </c>
      <c r="E56" s="47">
        <v>108099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108099</v>
      </c>
      <c r="O56" s="48">
        <f t="shared" si="6"/>
        <v>3.9106794009116563</v>
      </c>
      <c r="P56" s="9"/>
    </row>
    <row r="57" spans="1:16" ht="15">
      <c r="A57" s="12"/>
      <c r="B57" s="25">
        <v>348.85</v>
      </c>
      <c r="C57" s="20" t="s">
        <v>174</v>
      </c>
      <c r="D57" s="47">
        <v>0</v>
      </c>
      <c r="E57" s="47">
        <v>10788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10788</v>
      </c>
      <c r="O57" s="48">
        <f t="shared" si="6"/>
        <v>0.390275667462557</v>
      </c>
      <c r="P57" s="9"/>
    </row>
    <row r="58" spans="1:16" ht="15">
      <c r="A58" s="12"/>
      <c r="B58" s="25">
        <v>348.921</v>
      </c>
      <c r="C58" s="20" t="s">
        <v>144</v>
      </c>
      <c r="D58" s="47">
        <v>0</v>
      </c>
      <c r="E58" s="47">
        <v>32809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32809</v>
      </c>
      <c r="O58" s="48">
        <f t="shared" si="6"/>
        <v>1.1869256927863396</v>
      </c>
      <c r="P58" s="9"/>
    </row>
    <row r="59" spans="1:16" ht="15.75">
      <c r="A59" s="29" t="s">
        <v>47</v>
      </c>
      <c r="B59" s="30"/>
      <c r="C59" s="31"/>
      <c r="D59" s="32">
        <f aca="true" t="shared" si="9" ref="D59:M59">SUM(D60:D62)</f>
        <v>113210</v>
      </c>
      <c r="E59" s="32">
        <f t="shared" si="9"/>
        <v>249463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aca="true" t="shared" si="10" ref="N59:N72">SUM(D59:M59)</f>
        <v>362673</v>
      </c>
      <c r="O59" s="46">
        <f t="shared" si="6"/>
        <v>13.12036032125027</v>
      </c>
      <c r="P59" s="10"/>
    </row>
    <row r="60" spans="1:16" ht="15">
      <c r="A60" s="13"/>
      <c r="B60" s="40">
        <v>351.2</v>
      </c>
      <c r="C60" s="21" t="s">
        <v>81</v>
      </c>
      <c r="D60" s="47">
        <v>0</v>
      </c>
      <c r="E60" s="47">
        <v>15746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15746</v>
      </c>
      <c r="O60" s="48">
        <f t="shared" si="6"/>
        <v>0.5696404022863758</v>
      </c>
      <c r="P60" s="9"/>
    </row>
    <row r="61" spans="1:16" ht="15">
      <c r="A61" s="13"/>
      <c r="B61" s="40">
        <v>351.5</v>
      </c>
      <c r="C61" s="21" t="s">
        <v>82</v>
      </c>
      <c r="D61" s="47">
        <v>113210</v>
      </c>
      <c r="E61" s="47">
        <v>201838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315048</v>
      </c>
      <c r="O61" s="48">
        <f t="shared" si="6"/>
        <v>11.397438680269156</v>
      </c>
      <c r="P61" s="9"/>
    </row>
    <row r="62" spans="1:16" ht="15">
      <c r="A62" s="13"/>
      <c r="B62" s="40">
        <v>359</v>
      </c>
      <c r="C62" s="21" t="s">
        <v>83</v>
      </c>
      <c r="D62" s="47">
        <v>0</v>
      </c>
      <c r="E62" s="47">
        <v>31879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31879</v>
      </c>
      <c r="O62" s="48">
        <f t="shared" si="6"/>
        <v>1.15328123869474</v>
      </c>
      <c r="P62" s="9"/>
    </row>
    <row r="63" spans="1:16" ht="15.75">
      <c r="A63" s="29" t="s">
        <v>3</v>
      </c>
      <c r="B63" s="30"/>
      <c r="C63" s="31"/>
      <c r="D63" s="32">
        <f aca="true" t="shared" si="11" ref="D63:M63">SUM(D64:D69)</f>
        <v>163332</v>
      </c>
      <c r="E63" s="32">
        <f t="shared" si="11"/>
        <v>291297</v>
      </c>
      <c r="F63" s="32">
        <f t="shared" si="11"/>
        <v>0</v>
      </c>
      <c r="G63" s="32">
        <f t="shared" si="11"/>
        <v>109517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0"/>
        <v>564146</v>
      </c>
      <c r="O63" s="46">
        <f t="shared" si="6"/>
        <v>20.409015266623253</v>
      </c>
      <c r="P63" s="10"/>
    </row>
    <row r="64" spans="1:16" ht="15">
      <c r="A64" s="12"/>
      <c r="B64" s="25">
        <v>361.1</v>
      </c>
      <c r="C64" s="20" t="s">
        <v>84</v>
      </c>
      <c r="D64" s="47">
        <v>50304</v>
      </c>
      <c r="E64" s="47">
        <v>57273</v>
      </c>
      <c r="F64" s="47">
        <v>0</v>
      </c>
      <c r="G64" s="47">
        <v>34517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142094</v>
      </c>
      <c r="O64" s="48">
        <f t="shared" si="6"/>
        <v>5.140510816872875</v>
      </c>
      <c r="P64" s="9"/>
    </row>
    <row r="65" spans="1:16" ht="15">
      <c r="A65" s="12"/>
      <c r="B65" s="25">
        <v>362</v>
      </c>
      <c r="C65" s="20" t="s">
        <v>85</v>
      </c>
      <c r="D65" s="47">
        <v>44991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44991</v>
      </c>
      <c r="O65" s="48">
        <f t="shared" si="6"/>
        <v>1.6276318645539396</v>
      </c>
      <c r="P65" s="9"/>
    </row>
    <row r="66" spans="1:16" ht="15">
      <c r="A66" s="12"/>
      <c r="B66" s="25">
        <v>364</v>
      </c>
      <c r="C66" s="20" t="s">
        <v>146</v>
      </c>
      <c r="D66" s="47">
        <v>22519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22519</v>
      </c>
      <c r="O66" s="48">
        <f t="shared" si="6"/>
        <v>0.814666087837349</v>
      </c>
      <c r="P66" s="9"/>
    </row>
    <row r="67" spans="1:16" ht="15">
      <c r="A67" s="12"/>
      <c r="B67" s="25">
        <v>365</v>
      </c>
      <c r="C67" s="20" t="s">
        <v>147</v>
      </c>
      <c r="D67" s="47">
        <v>22</v>
      </c>
      <c r="E67" s="47">
        <v>32992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33014</v>
      </c>
      <c r="O67" s="48">
        <f t="shared" si="6"/>
        <v>1.1943419434194342</v>
      </c>
      <c r="P67" s="9"/>
    </row>
    <row r="68" spans="1:16" ht="15">
      <c r="A68" s="12"/>
      <c r="B68" s="25">
        <v>366</v>
      </c>
      <c r="C68" s="20" t="s">
        <v>88</v>
      </c>
      <c r="D68" s="47">
        <v>3059</v>
      </c>
      <c r="E68" s="47">
        <v>76635</v>
      </c>
      <c r="F68" s="47">
        <v>0</v>
      </c>
      <c r="G68" s="47">
        <v>75000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154694</v>
      </c>
      <c r="O68" s="48">
        <f t="shared" si="6"/>
        <v>5.596338904565516</v>
      </c>
      <c r="P68" s="9"/>
    </row>
    <row r="69" spans="1:16" ht="15">
      <c r="A69" s="12"/>
      <c r="B69" s="25">
        <v>369.9</v>
      </c>
      <c r="C69" s="20" t="s">
        <v>89</v>
      </c>
      <c r="D69" s="47">
        <v>42437</v>
      </c>
      <c r="E69" s="47">
        <v>124397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166834</v>
      </c>
      <c r="O69" s="48">
        <f>(N69/O$74)</f>
        <v>6.035525649374141</v>
      </c>
      <c r="P69" s="9"/>
    </row>
    <row r="70" spans="1:16" ht="15.75">
      <c r="A70" s="29" t="s">
        <v>48</v>
      </c>
      <c r="B70" s="30"/>
      <c r="C70" s="31"/>
      <c r="D70" s="32">
        <f aca="true" t="shared" si="12" ref="D70:M70">SUM(D71:D71)</f>
        <v>6007894</v>
      </c>
      <c r="E70" s="32">
        <f t="shared" si="12"/>
        <v>5844941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11852835</v>
      </c>
      <c r="O70" s="46">
        <f>(N70/O$74)</f>
        <v>428.79802474495335</v>
      </c>
      <c r="P70" s="9"/>
    </row>
    <row r="71" spans="1:16" ht="15.75" thickBot="1">
      <c r="A71" s="12"/>
      <c r="B71" s="25">
        <v>381</v>
      </c>
      <c r="C71" s="20" t="s">
        <v>90</v>
      </c>
      <c r="D71" s="47">
        <v>6007894</v>
      </c>
      <c r="E71" s="47">
        <v>5844941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11852835</v>
      </c>
      <c r="O71" s="48">
        <f>(N71/O$74)</f>
        <v>428.79802474495335</v>
      </c>
      <c r="P71" s="9"/>
    </row>
    <row r="72" spans="1:119" ht="16.5" thickBot="1">
      <c r="A72" s="14" t="s">
        <v>64</v>
      </c>
      <c r="B72" s="23"/>
      <c r="C72" s="22"/>
      <c r="D72" s="15">
        <f aca="true" t="shared" si="13" ref="D72:M72">SUM(D5,D12,D16,D38,D59,D63,D70)</f>
        <v>18714251</v>
      </c>
      <c r="E72" s="15">
        <f t="shared" si="13"/>
        <v>18387336</v>
      </c>
      <c r="F72" s="15">
        <f t="shared" si="13"/>
        <v>0</v>
      </c>
      <c r="G72" s="15">
        <f t="shared" si="13"/>
        <v>875767</v>
      </c>
      <c r="H72" s="15">
        <f t="shared" si="13"/>
        <v>0</v>
      </c>
      <c r="I72" s="15">
        <f t="shared" si="13"/>
        <v>0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37977354</v>
      </c>
      <c r="O72" s="38">
        <f>(N72/O$74)</f>
        <v>1373.90036900369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175</v>
      </c>
      <c r="M74" s="49"/>
      <c r="N74" s="49"/>
      <c r="O74" s="44">
        <v>27642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109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7959906</v>
      </c>
      <c r="E5" s="27">
        <f t="shared" si="0"/>
        <v>2623045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10582951</v>
      </c>
      <c r="O5" s="33">
        <f aca="true" t="shared" si="2" ref="O5:O36">(N5/O$75)</f>
        <v>385.67605685131196</v>
      </c>
      <c r="P5" s="6"/>
    </row>
    <row r="6" spans="1:16" ht="15">
      <c r="A6" s="12"/>
      <c r="B6" s="25">
        <v>311</v>
      </c>
      <c r="C6" s="20" t="s">
        <v>2</v>
      </c>
      <c r="D6" s="47">
        <v>5699936</v>
      </c>
      <c r="E6" s="47">
        <v>1803877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7503813</v>
      </c>
      <c r="O6" s="48">
        <f t="shared" si="2"/>
        <v>273.4625728862974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122443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122443</v>
      </c>
      <c r="O7" s="48">
        <f t="shared" si="2"/>
        <v>4.462208454810495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31145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31145</v>
      </c>
      <c r="O8" s="48">
        <f t="shared" si="2"/>
        <v>1.1350218658892128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665580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665580</v>
      </c>
      <c r="O9" s="48">
        <f t="shared" si="2"/>
        <v>24.255830903790088</v>
      </c>
      <c r="P9" s="9"/>
    </row>
    <row r="10" spans="1:16" ht="15">
      <c r="A10" s="12"/>
      <c r="B10" s="25">
        <v>312.6</v>
      </c>
      <c r="C10" s="20" t="s">
        <v>13</v>
      </c>
      <c r="D10" s="47">
        <v>2218380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2218380</v>
      </c>
      <c r="O10" s="48">
        <f t="shared" si="2"/>
        <v>80.84475218658892</v>
      </c>
      <c r="P10" s="9"/>
    </row>
    <row r="11" spans="1:16" ht="15">
      <c r="A11" s="12"/>
      <c r="B11" s="25">
        <v>315</v>
      </c>
      <c r="C11" s="20" t="s">
        <v>127</v>
      </c>
      <c r="D11" s="47">
        <v>41590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41590</v>
      </c>
      <c r="O11" s="48">
        <f t="shared" si="2"/>
        <v>1.5156705539358601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89342</v>
      </c>
      <c r="E12" s="32">
        <f t="shared" si="3"/>
        <v>755269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844611</v>
      </c>
      <c r="O12" s="46">
        <f t="shared" si="2"/>
        <v>30.780284256559767</v>
      </c>
      <c r="P12" s="10"/>
    </row>
    <row r="13" spans="1:16" ht="15">
      <c r="A13" s="12"/>
      <c r="B13" s="25">
        <v>322</v>
      </c>
      <c r="C13" s="20" t="s">
        <v>0</v>
      </c>
      <c r="D13" s="47">
        <v>79513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79513</v>
      </c>
      <c r="O13" s="48">
        <f t="shared" si="2"/>
        <v>2.897704081632653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680269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680269</v>
      </c>
      <c r="O14" s="48">
        <f t="shared" si="2"/>
        <v>24.791144314868806</v>
      </c>
      <c r="P14" s="9"/>
    </row>
    <row r="15" spans="1:16" ht="15">
      <c r="A15" s="12"/>
      <c r="B15" s="25">
        <v>329</v>
      </c>
      <c r="C15" s="20" t="s">
        <v>17</v>
      </c>
      <c r="D15" s="47">
        <v>9829</v>
      </c>
      <c r="E15" s="47">
        <v>75000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84829</v>
      </c>
      <c r="O15" s="48">
        <f t="shared" si="2"/>
        <v>3.091435860058309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SUM(D17:D39)</f>
        <v>3261073</v>
      </c>
      <c r="E16" s="32">
        <f t="shared" si="4"/>
        <v>5239991</v>
      </c>
      <c r="F16" s="32">
        <f t="shared" si="4"/>
        <v>0</v>
      </c>
      <c r="G16" s="32">
        <f t="shared" si="4"/>
        <v>693766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9194830</v>
      </c>
      <c r="O16" s="46">
        <f t="shared" si="2"/>
        <v>335.088556851312</v>
      </c>
      <c r="P16" s="10"/>
    </row>
    <row r="17" spans="1:16" ht="15">
      <c r="A17" s="12"/>
      <c r="B17" s="25">
        <v>331.1</v>
      </c>
      <c r="C17" s="20" t="s">
        <v>18</v>
      </c>
      <c r="D17" s="47">
        <v>30413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30413</v>
      </c>
      <c r="O17" s="48">
        <f t="shared" si="2"/>
        <v>1.1083454810495628</v>
      </c>
      <c r="P17" s="9"/>
    </row>
    <row r="18" spans="1:16" ht="15">
      <c r="A18" s="12"/>
      <c r="B18" s="25">
        <v>331.2</v>
      </c>
      <c r="C18" s="20" t="s">
        <v>19</v>
      </c>
      <c r="D18" s="47">
        <v>126333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126333</v>
      </c>
      <c r="O18" s="48">
        <f t="shared" si="2"/>
        <v>4.603972303206997</v>
      </c>
      <c r="P18" s="9"/>
    </row>
    <row r="19" spans="1:16" ht="15">
      <c r="A19" s="12"/>
      <c r="B19" s="25">
        <v>331.5</v>
      </c>
      <c r="C19" s="20" t="s">
        <v>21</v>
      </c>
      <c r="D19" s="47">
        <v>76551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76551</v>
      </c>
      <c r="O19" s="48">
        <f t="shared" si="2"/>
        <v>2.7897594752186587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142857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142857</v>
      </c>
      <c r="O20" s="48">
        <f t="shared" si="2"/>
        <v>5.20615889212828</v>
      </c>
      <c r="P20" s="9"/>
    </row>
    <row r="21" spans="1:16" ht="15">
      <c r="A21" s="12"/>
      <c r="B21" s="25">
        <v>334.34</v>
      </c>
      <c r="C21" s="20" t="s">
        <v>25</v>
      </c>
      <c r="D21" s="47">
        <v>155000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155000</v>
      </c>
      <c r="O21" s="48">
        <f t="shared" si="2"/>
        <v>5.64868804664723</v>
      </c>
      <c r="P21" s="9"/>
    </row>
    <row r="22" spans="1:16" ht="15">
      <c r="A22" s="12"/>
      <c r="B22" s="25">
        <v>334.49</v>
      </c>
      <c r="C22" s="20" t="s">
        <v>26</v>
      </c>
      <c r="D22" s="47">
        <v>0</v>
      </c>
      <c r="E22" s="47">
        <v>2312421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6">SUM(D22:M22)</f>
        <v>2312421</v>
      </c>
      <c r="O22" s="48">
        <f t="shared" si="2"/>
        <v>84.27190233236152</v>
      </c>
      <c r="P22" s="9"/>
    </row>
    <row r="23" spans="1:16" ht="15">
      <c r="A23" s="12"/>
      <c r="B23" s="25">
        <v>334.5</v>
      </c>
      <c r="C23" s="20" t="s">
        <v>105</v>
      </c>
      <c r="D23" s="47">
        <v>127573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127573</v>
      </c>
      <c r="O23" s="48">
        <f t="shared" si="2"/>
        <v>4.649161807580175</v>
      </c>
      <c r="P23" s="9"/>
    </row>
    <row r="24" spans="1:16" ht="15">
      <c r="A24" s="12"/>
      <c r="B24" s="25">
        <v>334.62</v>
      </c>
      <c r="C24" s="20" t="s">
        <v>100</v>
      </c>
      <c r="D24" s="47">
        <v>0</v>
      </c>
      <c r="E24" s="47">
        <v>124629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124629</v>
      </c>
      <c r="O24" s="48">
        <f t="shared" si="2"/>
        <v>4.541873177842565</v>
      </c>
      <c r="P24" s="9"/>
    </row>
    <row r="25" spans="1:16" ht="15">
      <c r="A25" s="12"/>
      <c r="B25" s="25">
        <v>334.69</v>
      </c>
      <c r="C25" s="20" t="s">
        <v>27</v>
      </c>
      <c r="D25" s="47">
        <v>0</v>
      </c>
      <c r="E25" s="47">
        <v>113351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113351</v>
      </c>
      <c r="O25" s="48">
        <f t="shared" si="2"/>
        <v>4.130867346938776</v>
      </c>
      <c r="P25" s="9"/>
    </row>
    <row r="26" spans="1:16" ht="15">
      <c r="A26" s="12"/>
      <c r="B26" s="25">
        <v>334.7</v>
      </c>
      <c r="C26" s="20" t="s">
        <v>28</v>
      </c>
      <c r="D26" s="47">
        <v>1705</v>
      </c>
      <c r="E26" s="47">
        <v>353876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355581</v>
      </c>
      <c r="O26" s="48">
        <f t="shared" si="2"/>
        <v>12.958491253644315</v>
      </c>
      <c r="P26" s="9"/>
    </row>
    <row r="27" spans="1:16" ht="15">
      <c r="A27" s="12"/>
      <c r="B27" s="25">
        <v>335.12</v>
      </c>
      <c r="C27" s="20" t="s">
        <v>128</v>
      </c>
      <c r="D27" s="47">
        <v>550382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550382</v>
      </c>
      <c r="O27" s="48">
        <f t="shared" si="2"/>
        <v>20.05765306122449</v>
      </c>
      <c r="P27" s="9"/>
    </row>
    <row r="28" spans="1:16" ht="15">
      <c r="A28" s="12"/>
      <c r="B28" s="25">
        <v>335.13</v>
      </c>
      <c r="C28" s="20" t="s">
        <v>129</v>
      </c>
      <c r="D28" s="47">
        <v>21920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21920</v>
      </c>
      <c r="O28" s="48">
        <f t="shared" si="2"/>
        <v>0.7988338192419825</v>
      </c>
      <c r="P28" s="9"/>
    </row>
    <row r="29" spans="1:16" ht="15">
      <c r="A29" s="12"/>
      <c r="B29" s="25">
        <v>335.14</v>
      </c>
      <c r="C29" s="20" t="s">
        <v>130</v>
      </c>
      <c r="D29" s="47">
        <v>9500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9500</v>
      </c>
      <c r="O29" s="48">
        <f t="shared" si="2"/>
        <v>0.3462099125364432</v>
      </c>
      <c r="P29" s="9"/>
    </row>
    <row r="30" spans="1:16" ht="15">
      <c r="A30" s="12"/>
      <c r="B30" s="25">
        <v>335.15</v>
      </c>
      <c r="C30" s="20" t="s">
        <v>131</v>
      </c>
      <c r="D30" s="47">
        <v>3726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3726</v>
      </c>
      <c r="O30" s="48">
        <f t="shared" si="2"/>
        <v>0.1357871720116618</v>
      </c>
      <c r="P30" s="9"/>
    </row>
    <row r="31" spans="1:16" ht="15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8.135932944606415</v>
      </c>
      <c r="P31" s="9"/>
    </row>
    <row r="32" spans="1:16" ht="15">
      <c r="A32" s="12"/>
      <c r="B32" s="25">
        <v>335.18</v>
      </c>
      <c r="C32" s="20" t="s">
        <v>133</v>
      </c>
      <c r="D32" s="47">
        <v>1089203</v>
      </c>
      <c r="E32" s="47">
        <v>754209</v>
      </c>
      <c r="F32" s="47">
        <v>0</v>
      </c>
      <c r="G32" s="47">
        <v>693766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2537178</v>
      </c>
      <c r="O32" s="48">
        <f t="shared" si="2"/>
        <v>92.46275510204082</v>
      </c>
      <c r="P32" s="9"/>
    </row>
    <row r="33" spans="1:16" ht="15">
      <c r="A33" s="12"/>
      <c r="B33" s="25">
        <v>335.19</v>
      </c>
      <c r="C33" s="20" t="s">
        <v>134</v>
      </c>
      <c r="D33" s="47">
        <v>789791</v>
      </c>
      <c r="E33" s="47">
        <v>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789811</v>
      </c>
      <c r="O33" s="48">
        <f t="shared" si="2"/>
        <v>28.78319970845481</v>
      </c>
      <c r="P33" s="9"/>
    </row>
    <row r="34" spans="1:16" ht="15">
      <c r="A34" s="12"/>
      <c r="B34" s="25">
        <v>335.22</v>
      </c>
      <c r="C34" s="20" t="s">
        <v>35</v>
      </c>
      <c r="D34" s="47">
        <v>0</v>
      </c>
      <c r="E34" s="47">
        <v>228498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228498</v>
      </c>
      <c r="O34" s="48">
        <f t="shared" si="2"/>
        <v>8.327186588921283</v>
      </c>
      <c r="P34" s="9"/>
    </row>
    <row r="35" spans="1:16" ht="15">
      <c r="A35" s="12"/>
      <c r="B35" s="25">
        <v>335.49</v>
      </c>
      <c r="C35" s="20" t="s">
        <v>36</v>
      </c>
      <c r="D35" s="47">
        <v>0</v>
      </c>
      <c r="E35" s="47">
        <v>744268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744268</v>
      </c>
      <c r="O35" s="48">
        <f t="shared" si="2"/>
        <v>27.1234693877551</v>
      </c>
      <c r="P35" s="9"/>
    </row>
    <row r="36" spans="1:16" ht="15">
      <c r="A36" s="12"/>
      <c r="B36" s="25">
        <v>335.5</v>
      </c>
      <c r="C36" s="20" t="s">
        <v>37</v>
      </c>
      <c r="D36" s="47">
        <v>0</v>
      </c>
      <c r="E36" s="47">
        <v>451862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451862</v>
      </c>
      <c r="O36" s="48">
        <f t="shared" si="2"/>
        <v>16.467274052478135</v>
      </c>
      <c r="P36" s="9"/>
    </row>
    <row r="37" spans="1:16" ht="15">
      <c r="A37" s="12"/>
      <c r="B37" s="25">
        <v>337.7</v>
      </c>
      <c r="C37" s="20" t="s">
        <v>40</v>
      </c>
      <c r="D37" s="47">
        <v>0</v>
      </c>
      <c r="E37" s="47">
        <v>14000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14000</v>
      </c>
      <c r="O37" s="48">
        <f aca="true" t="shared" si="6" ref="O37:O68">(N37/O$75)</f>
        <v>0.5102040816326531</v>
      </c>
      <c r="P37" s="9"/>
    </row>
    <row r="38" spans="1:16" ht="15">
      <c r="A38" s="12"/>
      <c r="B38" s="25">
        <v>338</v>
      </c>
      <c r="C38" s="20" t="s">
        <v>151</v>
      </c>
      <c r="D38" s="47">
        <v>37118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37118</v>
      </c>
      <c r="O38" s="48">
        <f t="shared" si="6"/>
        <v>1.3526967930029155</v>
      </c>
      <c r="P38" s="9"/>
    </row>
    <row r="39" spans="1:16" ht="15">
      <c r="A39" s="12"/>
      <c r="B39" s="25">
        <v>339</v>
      </c>
      <c r="C39" s="20" t="s">
        <v>41</v>
      </c>
      <c r="D39" s="47">
        <v>18608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18608</v>
      </c>
      <c r="O39" s="48">
        <f t="shared" si="6"/>
        <v>0.678134110787172</v>
      </c>
      <c r="P39" s="9"/>
    </row>
    <row r="40" spans="1:16" ht="15.75">
      <c r="A40" s="29" t="s">
        <v>46</v>
      </c>
      <c r="B40" s="30"/>
      <c r="C40" s="31"/>
      <c r="D40" s="32">
        <f aca="true" t="shared" si="7" ref="D40:M40">SUM(D41:D57)</f>
        <v>890422</v>
      </c>
      <c r="E40" s="32">
        <f t="shared" si="7"/>
        <v>3629928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4520350</v>
      </c>
      <c r="O40" s="46">
        <f t="shared" si="6"/>
        <v>164.73578717201167</v>
      </c>
      <c r="P40" s="10"/>
    </row>
    <row r="41" spans="1:16" ht="15">
      <c r="A41" s="12"/>
      <c r="B41" s="25">
        <v>341.1</v>
      </c>
      <c r="C41" s="20" t="s">
        <v>135</v>
      </c>
      <c r="D41" s="47">
        <v>62756</v>
      </c>
      <c r="E41" s="47">
        <v>28738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91494</v>
      </c>
      <c r="O41" s="48">
        <f t="shared" si="6"/>
        <v>3.3343294460641397</v>
      </c>
      <c r="P41" s="9"/>
    </row>
    <row r="42" spans="1:16" ht="15">
      <c r="A42" s="12"/>
      <c r="B42" s="25">
        <v>341.15</v>
      </c>
      <c r="C42" s="20" t="s">
        <v>136</v>
      </c>
      <c r="D42" s="47">
        <v>0</v>
      </c>
      <c r="E42" s="47">
        <v>36736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7">SUM(D42:M42)</f>
        <v>36736</v>
      </c>
      <c r="O42" s="48">
        <f t="shared" si="6"/>
        <v>1.3387755102040817</v>
      </c>
      <c r="P42" s="9"/>
    </row>
    <row r="43" spans="1:16" ht="15">
      <c r="A43" s="12"/>
      <c r="B43" s="25">
        <v>341.51</v>
      </c>
      <c r="C43" s="20" t="s">
        <v>137</v>
      </c>
      <c r="D43" s="47">
        <v>647855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647855</v>
      </c>
      <c r="O43" s="48">
        <f t="shared" si="6"/>
        <v>23.60987609329446</v>
      </c>
      <c r="P43" s="9"/>
    </row>
    <row r="44" spans="1:16" ht="15">
      <c r="A44" s="12"/>
      <c r="B44" s="25">
        <v>341.52</v>
      </c>
      <c r="C44" s="20" t="s">
        <v>138</v>
      </c>
      <c r="D44" s="47">
        <v>0</v>
      </c>
      <c r="E44" s="47">
        <v>28870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28870</v>
      </c>
      <c r="O44" s="48">
        <f t="shared" si="6"/>
        <v>1.0521137026239067</v>
      </c>
      <c r="P44" s="9"/>
    </row>
    <row r="45" spans="1:16" ht="15">
      <c r="A45" s="12"/>
      <c r="B45" s="25">
        <v>341.56</v>
      </c>
      <c r="C45" s="20" t="s">
        <v>139</v>
      </c>
      <c r="D45" s="47">
        <v>14368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14368</v>
      </c>
      <c r="O45" s="48">
        <f t="shared" si="6"/>
        <v>0.5236151603498542</v>
      </c>
      <c r="P45" s="9"/>
    </row>
    <row r="46" spans="1:16" ht="15">
      <c r="A46" s="12"/>
      <c r="B46" s="25">
        <v>341.9</v>
      </c>
      <c r="C46" s="20" t="s">
        <v>140</v>
      </c>
      <c r="D46" s="47">
        <v>49032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49032</v>
      </c>
      <c r="O46" s="48">
        <f t="shared" si="6"/>
        <v>1.7868804664723033</v>
      </c>
      <c r="P46" s="9"/>
    </row>
    <row r="47" spans="1:16" ht="15">
      <c r="A47" s="12"/>
      <c r="B47" s="25">
        <v>342.3</v>
      </c>
      <c r="C47" s="20" t="s">
        <v>56</v>
      </c>
      <c r="D47" s="47">
        <v>0</v>
      </c>
      <c r="E47" s="47">
        <v>593460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593460</v>
      </c>
      <c r="O47" s="48">
        <f t="shared" si="6"/>
        <v>21.627551020408163</v>
      </c>
      <c r="P47" s="9"/>
    </row>
    <row r="48" spans="1:16" ht="15">
      <c r="A48" s="12"/>
      <c r="B48" s="25">
        <v>342.5</v>
      </c>
      <c r="C48" s="20" t="s">
        <v>58</v>
      </c>
      <c r="D48" s="47">
        <v>41711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41711</v>
      </c>
      <c r="O48" s="48">
        <f t="shared" si="6"/>
        <v>1.5200801749271138</v>
      </c>
      <c r="P48" s="9"/>
    </row>
    <row r="49" spans="1:16" ht="15">
      <c r="A49" s="12"/>
      <c r="B49" s="25">
        <v>342.6</v>
      </c>
      <c r="C49" s="20" t="s">
        <v>59</v>
      </c>
      <c r="D49" s="47">
        <v>0</v>
      </c>
      <c r="E49" s="47">
        <v>1702410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1702410</v>
      </c>
      <c r="O49" s="48">
        <f t="shared" si="6"/>
        <v>62.04118075801749</v>
      </c>
      <c r="P49" s="9"/>
    </row>
    <row r="50" spans="1:16" ht="15">
      <c r="A50" s="12"/>
      <c r="B50" s="25">
        <v>342.9</v>
      </c>
      <c r="C50" s="20" t="s">
        <v>60</v>
      </c>
      <c r="D50" s="47">
        <v>0</v>
      </c>
      <c r="E50" s="47">
        <v>92000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92000</v>
      </c>
      <c r="O50" s="48">
        <f t="shared" si="6"/>
        <v>3.3527696793002915</v>
      </c>
      <c r="P50" s="9"/>
    </row>
    <row r="51" spans="1:16" ht="15">
      <c r="A51" s="12"/>
      <c r="B51" s="25">
        <v>343.4</v>
      </c>
      <c r="C51" s="20" t="s">
        <v>61</v>
      </c>
      <c r="D51" s="47">
        <v>0</v>
      </c>
      <c r="E51" s="47">
        <v>193537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193537</v>
      </c>
      <c r="O51" s="48">
        <f t="shared" si="6"/>
        <v>7.053097667638484</v>
      </c>
      <c r="P51" s="9"/>
    </row>
    <row r="52" spans="1:16" ht="15">
      <c r="A52" s="12"/>
      <c r="B52" s="25">
        <v>343.9</v>
      </c>
      <c r="C52" s="20" t="s">
        <v>62</v>
      </c>
      <c r="D52" s="47">
        <v>0</v>
      </c>
      <c r="E52" s="47">
        <v>2095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2095</v>
      </c>
      <c r="O52" s="48">
        <f t="shared" si="6"/>
        <v>0.07634839650145772</v>
      </c>
      <c r="P52" s="9"/>
    </row>
    <row r="53" spans="1:16" ht="15">
      <c r="A53" s="12"/>
      <c r="B53" s="25">
        <v>344.9</v>
      </c>
      <c r="C53" s="20" t="s">
        <v>142</v>
      </c>
      <c r="D53" s="47">
        <v>0</v>
      </c>
      <c r="E53" s="47">
        <v>296990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296990</v>
      </c>
      <c r="O53" s="48">
        <f t="shared" si="6"/>
        <v>10.823250728862973</v>
      </c>
      <c r="P53" s="9"/>
    </row>
    <row r="54" spans="1:16" ht="15">
      <c r="A54" s="12"/>
      <c r="B54" s="25">
        <v>346.4</v>
      </c>
      <c r="C54" s="20" t="s">
        <v>114</v>
      </c>
      <c r="D54" s="47">
        <v>15200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15200</v>
      </c>
      <c r="O54" s="48">
        <f t="shared" si="6"/>
        <v>0.5539358600583091</v>
      </c>
      <c r="P54" s="9"/>
    </row>
    <row r="55" spans="1:16" ht="15">
      <c r="A55" s="12"/>
      <c r="B55" s="25">
        <v>348.22</v>
      </c>
      <c r="C55" s="20" t="s">
        <v>152</v>
      </c>
      <c r="D55" s="47">
        <v>59500</v>
      </c>
      <c r="E55" s="47">
        <v>246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59746</v>
      </c>
      <c r="O55" s="48">
        <f t="shared" si="6"/>
        <v>2.177332361516035</v>
      </c>
      <c r="P55" s="9"/>
    </row>
    <row r="56" spans="1:16" ht="15">
      <c r="A56" s="12"/>
      <c r="B56" s="25">
        <v>348.32</v>
      </c>
      <c r="C56" s="20" t="s">
        <v>143</v>
      </c>
      <c r="D56" s="47">
        <v>0</v>
      </c>
      <c r="E56" s="47">
        <v>514069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514069</v>
      </c>
      <c r="O56" s="48">
        <f t="shared" si="6"/>
        <v>18.73429300291545</v>
      </c>
      <c r="P56" s="9"/>
    </row>
    <row r="57" spans="1:16" ht="15">
      <c r="A57" s="12"/>
      <c r="B57" s="25">
        <v>348.82</v>
      </c>
      <c r="C57" s="20" t="s">
        <v>169</v>
      </c>
      <c r="D57" s="47">
        <v>0</v>
      </c>
      <c r="E57" s="47">
        <v>140777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140777</v>
      </c>
      <c r="O57" s="48">
        <f t="shared" si="6"/>
        <v>5.130357142857143</v>
      </c>
      <c r="P57" s="9"/>
    </row>
    <row r="58" spans="1:16" ht="15.75">
      <c r="A58" s="29" t="s">
        <v>47</v>
      </c>
      <c r="B58" s="30"/>
      <c r="C58" s="31"/>
      <c r="D58" s="32">
        <f aca="true" t="shared" si="9" ref="D58:M58">SUM(D59:D61)</f>
        <v>117093</v>
      </c>
      <c r="E58" s="32">
        <f t="shared" si="9"/>
        <v>238229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aca="true" t="shared" si="10" ref="N58:N63">SUM(D58:M58)</f>
        <v>355322</v>
      </c>
      <c r="O58" s="46">
        <f t="shared" si="6"/>
        <v>12.94905247813411</v>
      </c>
      <c r="P58" s="10"/>
    </row>
    <row r="59" spans="1:16" ht="15">
      <c r="A59" s="13"/>
      <c r="B59" s="40">
        <v>351.2</v>
      </c>
      <c r="C59" s="21" t="s">
        <v>81</v>
      </c>
      <c r="D59" s="47">
        <v>0</v>
      </c>
      <c r="E59" s="47">
        <v>12712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12712</v>
      </c>
      <c r="O59" s="48">
        <f t="shared" si="6"/>
        <v>0.463265306122449</v>
      </c>
      <c r="P59" s="9"/>
    </row>
    <row r="60" spans="1:16" ht="15">
      <c r="A60" s="13"/>
      <c r="B60" s="40">
        <v>351.5</v>
      </c>
      <c r="C60" s="21" t="s">
        <v>82</v>
      </c>
      <c r="D60" s="47">
        <v>117093</v>
      </c>
      <c r="E60" s="47">
        <v>187903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304996</v>
      </c>
      <c r="O60" s="48">
        <f t="shared" si="6"/>
        <v>11.115014577259474</v>
      </c>
      <c r="P60" s="9"/>
    </row>
    <row r="61" spans="1:16" ht="15">
      <c r="A61" s="13"/>
      <c r="B61" s="40">
        <v>359</v>
      </c>
      <c r="C61" s="21" t="s">
        <v>83</v>
      </c>
      <c r="D61" s="47">
        <v>0</v>
      </c>
      <c r="E61" s="47">
        <v>37614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37614</v>
      </c>
      <c r="O61" s="48">
        <f t="shared" si="6"/>
        <v>1.3707725947521865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SUM(D63:D69)</f>
        <v>190034</v>
      </c>
      <c r="E62" s="32">
        <f t="shared" si="11"/>
        <v>360179</v>
      </c>
      <c r="F62" s="32">
        <f t="shared" si="11"/>
        <v>0</v>
      </c>
      <c r="G62" s="32">
        <f t="shared" si="11"/>
        <v>22569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572782</v>
      </c>
      <c r="O62" s="46">
        <f t="shared" si="6"/>
        <v>20.873979591836736</v>
      </c>
      <c r="P62" s="10"/>
    </row>
    <row r="63" spans="1:16" ht="15">
      <c r="A63" s="12"/>
      <c r="B63" s="25">
        <v>361.1</v>
      </c>
      <c r="C63" s="20" t="s">
        <v>84</v>
      </c>
      <c r="D63" s="47">
        <v>72469</v>
      </c>
      <c r="E63" s="47">
        <v>46861</v>
      </c>
      <c r="F63" s="47">
        <v>0</v>
      </c>
      <c r="G63" s="47">
        <v>2158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121488</v>
      </c>
      <c r="O63" s="48">
        <f t="shared" si="6"/>
        <v>4.427405247813411</v>
      </c>
      <c r="P63" s="9"/>
    </row>
    <row r="64" spans="1:16" ht="15">
      <c r="A64" s="12"/>
      <c r="B64" s="25">
        <v>361.3</v>
      </c>
      <c r="C64" s="20" t="s">
        <v>102</v>
      </c>
      <c r="D64" s="47">
        <v>0</v>
      </c>
      <c r="E64" s="47">
        <v>0</v>
      </c>
      <c r="F64" s="47">
        <v>0</v>
      </c>
      <c r="G64" s="47">
        <v>20411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2" ref="N64:N69">SUM(D64:M64)</f>
        <v>20411</v>
      </c>
      <c r="O64" s="48">
        <f t="shared" si="6"/>
        <v>0.7438411078717201</v>
      </c>
      <c r="P64" s="9"/>
    </row>
    <row r="65" spans="1:16" ht="15">
      <c r="A65" s="12"/>
      <c r="B65" s="25">
        <v>362</v>
      </c>
      <c r="C65" s="20" t="s">
        <v>85</v>
      </c>
      <c r="D65" s="47">
        <v>48482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48482</v>
      </c>
      <c r="O65" s="48">
        <f t="shared" si="6"/>
        <v>1.7668367346938776</v>
      </c>
      <c r="P65" s="9"/>
    </row>
    <row r="66" spans="1:16" ht="15">
      <c r="A66" s="12"/>
      <c r="B66" s="25">
        <v>364</v>
      </c>
      <c r="C66" s="20" t="s">
        <v>146</v>
      </c>
      <c r="D66" s="47">
        <v>396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396</v>
      </c>
      <c r="O66" s="48">
        <f t="shared" si="6"/>
        <v>0.014431486880466473</v>
      </c>
      <c r="P66" s="9"/>
    </row>
    <row r="67" spans="1:16" ht="15">
      <c r="A67" s="12"/>
      <c r="B67" s="25">
        <v>365</v>
      </c>
      <c r="C67" s="20" t="s">
        <v>147</v>
      </c>
      <c r="D67" s="47">
        <v>0</v>
      </c>
      <c r="E67" s="47">
        <v>22060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22060</v>
      </c>
      <c r="O67" s="48">
        <f t="shared" si="6"/>
        <v>0.8039358600583091</v>
      </c>
      <c r="P67" s="9"/>
    </row>
    <row r="68" spans="1:16" ht="15">
      <c r="A68" s="12"/>
      <c r="B68" s="25">
        <v>366</v>
      </c>
      <c r="C68" s="20" t="s">
        <v>88</v>
      </c>
      <c r="D68" s="47">
        <v>2557</v>
      </c>
      <c r="E68" s="47">
        <v>76837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79394</v>
      </c>
      <c r="O68" s="48">
        <f t="shared" si="6"/>
        <v>2.8933673469387755</v>
      </c>
      <c r="P68" s="9"/>
    </row>
    <row r="69" spans="1:16" ht="15">
      <c r="A69" s="12"/>
      <c r="B69" s="25">
        <v>369.9</v>
      </c>
      <c r="C69" s="20" t="s">
        <v>89</v>
      </c>
      <c r="D69" s="47">
        <v>66130</v>
      </c>
      <c r="E69" s="47">
        <v>214421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280551</v>
      </c>
      <c r="O69" s="48">
        <f>(N69/O$75)</f>
        <v>10.224161807580176</v>
      </c>
      <c r="P69" s="9"/>
    </row>
    <row r="70" spans="1:16" ht="15.75">
      <c r="A70" s="29" t="s">
        <v>48</v>
      </c>
      <c r="B70" s="30"/>
      <c r="C70" s="31"/>
      <c r="D70" s="32">
        <f aca="true" t="shared" si="13" ref="D70:M70">SUM(D71:D72)</f>
        <v>6091041</v>
      </c>
      <c r="E70" s="32">
        <f t="shared" si="13"/>
        <v>5475103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11566144</v>
      </c>
      <c r="O70" s="46">
        <f>(N70/O$75)</f>
        <v>421.5067055393586</v>
      </c>
      <c r="P70" s="9"/>
    </row>
    <row r="71" spans="1:16" ht="15">
      <c r="A71" s="12"/>
      <c r="B71" s="25">
        <v>381</v>
      </c>
      <c r="C71" s="20" t="s">
        <v>90</v>
      </c>
      <c r="D71" s="47">
        <v>5980884</v>
      </c>
      <c r="E71" s="47">
        <v>5475103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11455987</v>
      </c>
      <c r="O71" s="48">
        <f>(N71/O$75)</f>
        <v>417.49223760932944</v>
      </c>
      <c r="P71" s="9"/>
    </row>
    <row r="72" spans="1:16" ht="15.75" thickBot="1">
      <c r="A72" s="12"/>
      <c r="B72" s="25">
        <v>384</v>
      </c>
      <c r="C72" s="20" t="s">
        <v>124</v>
      </c>
      <c r="D72" s="47">
        <v>110157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110157</v>
      </c>
      <c r="O72" s="48">
        <f>(N72/O$75)</f>
        <v>4.014467930029155</v>
      </c>
      <c r="P72" s="9"/>
    </row>
    <row r="73" spans="1:119" ht="16.5" thickBot="1">
      <c r="A73" s="14" t="s">
        <v>64</v>
      </c>
      <c r="B73" s="23"/>
      <c r="C73" s="22"/>
      <c r="D73" s="15">
        <f aca="true" t="shared" si="14" ref="D73:M73">SUM(D5,D12,D16,D40,D58,D62,D70)</f>
        <v>18598911</v>
      </c>
      <c r="E73" s="15">
        <f t="shared" si="14"/>
        <v>18321744</v>
      </c>
      <c r="F73" s="15">
        <f t="shared" si="14"/>
        <v>0</v>
      </c>
      <c r="G73" s="15">
        <f t="shared" si="14"/>
        <v>716335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0</v>
      </c>
      <c r="N73" s="15">
        <f>SUM(D73:M73)</f>
        <v>37636990</v>
      </c>
      <c r="O73" s="38">
        <f>(N73/O$75)</f>
        <v>1371.6104227405249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170</v>
      </c>
      <c r="M75" s="49"/>
      <c r="N75" s="49"/>
      <c r="O75" s="44">
        <v>27440</v>
      </c>
    </row>
    <row r="76" spans="1:15" ht="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.75" customHeight="1" thickBot="1">
      <c r="A77" s="53" t="s">
        <v>109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7706016</v>
      </c>
      <c r="E5" s="27">
        <f t="shared" si="0"/>
        <v>2517449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10223465</v>
      </c>
      <c r="O5" s="33">
        <f aca="true" t="shared" si="2" ref="O5:O36">(N5/O$71)</f>
        <v>374.3487733430978</v>
      </c>
      <c r="P5" s="6"/>
    </row>
    <row r="6" spans="1:16" ht="15">
      <c r="A6" s="12"/>
      <c r="B6" s="25">
        <v>311</v>
      </c>
      <c r="C6" s="20" t="s">
        <v>2</v>
      </c>
      <c r="D6" s="47">
        <v>5505420</v>
      </c>
      <c r="E6" s="47">
        <v>1742300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7247720</v>
      </c>
      <c r="O6" s="48">
        <f t="shared" si="2"/>
        <v>265.3870377151227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102069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102069</v>
      </c>
      <c r="O7" s="48">
        <f t="shared" si="2"/>
        <v>3.737422189674112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29063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29063</v>
      </c>
      <c r="O8" s="48">
        <f t="shared" si="2"/>
        <v>1.064188941779568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644017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644017</v>
      </c>
      <c r="O9" s="48">
        <f t="shared" si="2"/>
        <v>23.581728304650312</v>
      </c>
      <c r="P9" s="9"/>
    </row>
    <row r="10" spans="1:16" ht="15">
      <c r="A10" s="12"/>
      <c r="B10" s="25">
        <v>312.6</v>
      </c>
      <c r="C10" s="20" t="s">
        <v>13</v>
      </c>
      <c r="D10" s="47">
        <v>2157009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2157009</v>
      </c>
      <c r="O10" s="48">
        <f t="shared" si="2"/>
        <v>78.98238740388136</v>
      </c>
      <c r="P10" s="9"/>
    </row>
    <row r="11" spans="1:16" ht="15">
      <c r="A11" s="12"/>
      <c r="B11" s="25">
        <v>315</v>
      </c>
      <c r="C11" s="20" t="s">
        <v>127</v>
      </c>
      <c r="D11" s="47">
        <v>43587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43587</v>
      </c>
      <c r="O11" s="48">
        <f t="shared" si="2"/>
        <v>1.5960087879897473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100468</v>
      </c>
      <c r="E12" s="32">
        <f t="shared" si="3"/>
        <v>668482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768950</v>
      </c>
      <c r="O12" s="46">
        <f t="shared" si="2"/>
        <v>28.156352984254852</v>
      </c>
      <c r="P12" s="10"/>
    </row>
    <row r="13" spans="1:16" ht="15">
      <c r="A13" s="12"/>
      <c r="B13" s="25">
        <v>322</v>
      </c>
      <c r="C13" s="20" t="s">
        <v>0</v>
      </c>
      <c r="D13" s="47">
        <v>90393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90393</v>
      </c>
      <c r="O13" s="48">
        <f t="shared" si="2"/>
        <v>3.3098864884657635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668482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668482</v>
      </c>
      <c r="O14" s="48">
        <f t="shared" si="2"/>
        <v>24.477554009520322</v>
      </c>
      <c r="P14" s="9"/>
    </row>
    <row r="15" spans="1:16" ht="15">
      <c r="A15" s="12"/>
      <c r="B15" s="25">
        <v>329</v>
      </c>
      <c r="C15" s="20" t="s">
        <v>17</v>
      </c>
      <c r="D15" s="47">
        <v>10075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10075</v>
      </c>
      <c r="O15" s="48">
        <f t="shared" si="2"/>
        <v>0.368912486268766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SUM(D17:D39)</f>
        <v>3268310</v>
      </c>
      <c r="E16" s="32">
        <f t="shared" si="4"/>
        <v>4526139</v>
      </c>
      <c r="F16" s="32">
        <f t="shared" si="4"/>
        <v>0</v>
      </c>
      <c r="G16" s="32">
        <f t="shared" si="4"/>
        <v>652876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8447325</v>
      </c>
      <c r="O16" s="46">
        <f t="shared" si="2"/>
        <v>309.31252288538997</v>
      </c>
      <c r="P16" s="10"/>
    </row>
    <row r="17" spans="1:16" ht="15">
      <c r="A17" s="12"/>
      <c r="B17" s="25">
        <v>331.1</v>
      </c>
      <c r="C17" s="20" t="s">
        <v>18</v>
      </c>
      <c r="D17" s="47">
        <v>12343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12343</v>
      </c>
      <c r="O17" s="48">
        <f t="shared" si="2"/>
        <v>0.45195898938117907</v>
      </c>
      <c r="P17" s="9"/>
    </row>
    <row r="18" spans="1:16" ht="15">
      <c r="A18" s="12"/>
      <c r="B18" s="25">
        <v>331.2</v>
      </c>
      <c r="C18" s="20" t="s">
        <v>19</v>
      </c>
      <c r="D18" s="47">
        <v>173196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173196</v>
      </c>
      <c r="O18" s="48">
        <f t="shared" si="2"/>
        <v>6.341852801171732</v>
      </c>
      <c r="P18" s="9"/>
    </row>
    <row r="19" spans="1:16" ht="15">
      <c r="A19" s="12"/>
      <c r="B19" s="25">
        <v>331.5</v>
      </c>
      <c r="C19" s="20" t="s">
        <v>21</v>
      </c>
      <c r="D19" s="47">
        <v>41328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41328</v>
      </c>
      <c r="O19" s="48">
        <f t="shared" si="2"/>
        <v>1.5132918344928599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131939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131939</v>
      </c>
      <c r="O20" s="48">
        <f t="shared" si="2"/>
        <v>4.831160746979129</v>
      </c>
      <c r="P20" s="9"/>
    </row>
    <row r="21" spans="1:16" ht="15">
      <c r="A21" s="12"/>
      <c r="B21" s="25">
        <v>334.34</v>
      </c>
      <c r="C21" s="20" t="s">
        <v>25</v>
      </c>
      <c r="D21" s="47">
        <v>230000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230000</v>
      </c>
      <c r="O21" s="48">
        <f t="shared" si="2"/>
        <v>8.421823507872574</v>
      </c>
      <c r="P21" s="9"/>
    </row>
    <row r="22" spans="1:16" ht="15">
      <c r="A22" s="12"/>
      <c r="B22" s="25">
        <v>334.49</v>
      </c>
      <c r="C22" s="20" t="s">
        <v>26</v>
      </c>
      <c r="D22" s="47">
        <v>0</v>
      </c>
      <c r="E22" s="47">
        <v>1791719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7">SUM(D22:M22)</f>
        <v>1791719</v>
      </c>
      <c r="O22" s="48">
        <f t="shared" si="2"/>
        <v>65.60670084218235</v>
      </c>
      <c r="P22" s="9"/>
    </row>
    <row r="23" spans="1:16" ht="15">
      <c r="A23" s="12"/>
      <c r="B23" s="25">
        <v>334.5</v>
      </c>
      <c r="C23" s="20" t="s">
        <v>105</v>
      </c>
      <c r="D23" s="47">
        <v>154420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154420</v>
      </c>
      <c r="O23" s="48">
        <f t="shared" si="2"/>
        <v>5.654339069937752</v>
      </c>
      <c r="P23" s="9"/>
    </row>
    <row r="24" spans="1:16" ht="15">
      <c r="A24" s="12"/>
      <c r="B24" s="25">
        <v>334.62</v>
      </c>
      <c r="C24" s="20" t="s">
        <v>100</v>
      </c>
      <c r="D24" s="47">
        <v>0</v>
      </c>
      <c r="E24" s="47">
        <v>5370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5370</v>
      </c>
      <c r="O24" s="48">
        <f t="shared" si="2"/>
        <v>0.19663127059685098</v>
      </c>
      <c r="P24" s="9"/>
    </row>
    <row r="25" spans="1:16" ht="15">
      <c r="A25" s="12"/>
      <c r="B25" s="25">
        <v>334.69</v>
      </c>
      <c r="C25" s="20" t="s">
        <v>27</v>
      </c>
      <c r="D25" s="47">
        <v>0</v>
      </c>
      <c r="E25" s="47">
        <v>122449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122449</v>
      </c>
      <c r="O25" s="48">
        <f t="shared" si="2"/>
        <v>4.483668985719516</v>
      </c>
      <c r="P25" s="9"/>
    </row>
    <row r="26" spans="1:16" ht="15">
      <c r="A26" s="12"/>
      <c r="B26" s="25">
        <v>334.7</v>
      </c>
      <c r="C26" s="20" t="s">
        <v>28</v>
      </c>
      <c r="D26" s="47">
        <v>1435</v>
      </c>
      <c r="E26" s="47">
        <v>369784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371219</v>
      </c>
      <c r="O26" s="48">
        <f t="shared" si="2"/>
        <v>13.592786525082387</v>
      </c>
      <c r="P26" s="9"/>
    </row>
    <row r="27" spans="1:16" ht="15">
      <c r="A27" s="12"/>
      <c r="B27" s="25">
        <v>335.12</v>
      </c>
      <c r="C27" s="20" t="s">
        <v>128</v>
      </c>
      <c r="D27" s="47">
        <v>531422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531422</v>
      </c>
      <c r="O27" s="48">
        <f t="shared" si="2"/>
        <v>19.458879531307215</v>
      </c>
      <c r="P27" s="9"/>
    </row>
    <row r="28" spans="1:16" ht="15">
      <c r="A28" s="12"/>
      <c r="B28" s="25">
        <v>335.13</v>
      </c>
      <c r="C28" s="20" t="s">
        <v>129</v>
      </c>
      <c r="D28" s="47">
        <v>20004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20004</v>
      </c>
      <c r="O28" s="48">
        <f t="shared" si="2"/>
        <v>0.7324789454412303</v>
      </c>
      <c r="P28" s="9"/>
    </row>
    <row r="29" spans="1:16" ht="15">
      <c r="A29" s="12"/>
      <c r="B29" s="25">
        <v>335.14</v>
      </c>
      <c r="C29" s="20" t="s">
        <v>130</v>
      </c>
      <c r="D29" s="47">
        <v>10193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10193</v>
      </c>
      <c r="O29" s="48">
        <f t="shared" si="2"/>
        <v>0.3732332478945441</v>
      </c>
      <c r="P29" s="9"/>
    </row>
    <row r="30" spans="1:16" ht="15">
      <c r="A30" s="12"/>
      <c r="B30" s="25">
        <v>335.15</v>
      </c>
      <c r="C30" s="20" t="s">
        <v>131</v>
      </c>
      <c r="D30" s="47">
        <v>3128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3128</v>
      </c>
      <c r="O30" s="48">
        <f t="shared" si="2"/>
        <v>0.11453679970706701</v>
      </c>
      <c r="P30" s="9"/>
    </row>
    <row r="31" spans="1:16" ht="15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8.174661296228487</v>
      </c>
      <c r="P31" s="9"/>
    </row>
    <row r="32" spans="1:16" ht="15">
      <c r="A32" s="12"/>
      <c r="B32" s="25">
        <v>335.18</v>
      </c>
      <c r="C32" s="20" t="s">
        <v>133</v>
      </c>
      <c r="D32" s="47">
        <v>1056797</v>
      </c>
      <c r="E32" s="47">
        <v>748811</v>
      </c>
      <c r="F32" s="47">
        <v>0</v>
      </c>
      <c r="G32" s="47">
        <v>652876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2458484</v>
      </c>
      <c r="O32" s="48">
        <f t="shared" si="2"/>
        <v>90.0213841083852</v>
      </c>
      <c r="P32" s="9"/>
    </row>
    <row r="33" spans="1:16" ht="15">
      <c r="A33" s="12"/>
      <c r="B33" s="25">
        <v>335.19</v>
      </c>
      <c r="C33" s="20" t="s">
        <v>134</v>
      </c>
      <c r="D33" s="47">
        <v>793808</v>
      </c>
      <c r="E33" s="47">
        <v>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793907</v>
      </c>
      <c r="O33" s="48">
        <f t="shared" si="2"/>
        <v>29.07019406810692</v>
      </c>
      <c r="P33" s="9"/>
    </row>
    <row r="34" spans="1:16" ht="15">
      <c r="A34" s="12"/>
      <c r="B34" s="25">
        <v>335.22</v>
      </c>
      <c r="C34" s="20" t="s">
        <v>35</v>
      </c>
      <c r="D34" s="47">
        <v>0</v>
      </c>
      <c r="E34" s="47">
        <v>217341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217341</v>
      </c>
      <c r="O34" s="48">
        <f t="shared" si="2"/>
        <v>7.9582936653240575</v>
      </c>
      <c r="P34" s="9"/>
    </row>
    <row r="35" spans="1:16" ht="15">
      <c r="A35" s="12"/>
      <c r="B35" s="25">
        <v>335.49</v>
      </c>
      <c r="C35" s="20" t="s">
        <v>36</v>
      </c>
      <c r="D35" s="47">
        <v>0</v>
      </c>
      <c r="E35" s="47">
        <v>750311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750311</v>
      </c>
      <c r="O35" s="48">
        <f t="shared" si="2"/>
        <v>27.473855730501647</v>
      </c>
      <c r="P35" s="9"/>
    </row>
    <row r="36" spans="1:16" ht="15">
      <c r="A36" s="12"/>
      <c r="B36" s="25">
        <v>335.5</v>
      </c>
      <c r="C36" s="20" t="s">
        <v>37</v>
      </c>
      <c r="D36" s="47">
        <v>0</v>
      </c>
      <c r="E36" s="47">
        <v>291872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291872</v>
      </c>
      <c r="O36" s="48">
        <f t="shared" si="2"/>
        <v>10.68736726473819</v>
      </c>
      <c r="P36" s="9"/>
    </row>
    <row r="37" spans="1:16" ht="15">
      <c r="A37" s="12"/>
      <c r="B37" s="25">
        <v>335.9</v>
      </c>
      <c r="C37" s="20" t="s">
        <v>106</v>
      </c>
      <c r="D37" s="47">
        <v>0</v>
      </c>
      <c r="E37" s="47">
        <v>82444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82444</v>
      </c>
      <c r="O37" s="48">
        <f aca="true" t="shared" si="6" ref="O37:O68">(N37/O$71)</f>
        <v>3.018820944708898</v>
      </c>
      <c r="P37" s="9"/>
    </row>
    <row r="38" spans="1:16" ht="15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0.5126327352618089</v>
      </c>
      <c r="P38" s="9"/>
    </row>
    <row r="39" spans="1:16" ht="15">
      <c r="A39" s="12"/>
      <c r="B39" s="25">
        <v>339</v>
      </c>
      <c r="C39" s="20" t="s">
        <v>41</v>
      </c>
      <c r="D39" s="47">
        <v>16986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16986</v>
      </c>
      <c r="O39" s="48">
        <f t="shared" si="6"/>
        <v>0.6219699743683632</v>
      </c>
      <c r="P39" s="9"/>
    </row>
    <row r="40" spans="1:16" ht="15.75">
      <c r="A40" s="29" t="s">
        <v>46</v>
      </c>
      <c r="B40" s="30"/>
      <c r="C40" s="31"/>
      <c r="D40" s="32">
        <f aca="true" t="shared" si="7" ref="D40:M40">SUM(D41:D56)</f>
        <v>819978</v>
      </c>
      <c r="E40" s="32">
        <f t="shared" si="7"/>
        <v>3465411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4285389</v>
      </c>
      <c r="O40" s="46">
        <f t="shared" si="6"/>
        <v>156.91647748077628</v>
      </c>
      <c r="P40" s="10"/>
    </row>
    <row r="41" spans="1:16" ht="15">
      <c r="A41" s="12"/>
      <c r="B41" s="25">
        <v>341.1</v>
      </c>
      <c r="C41" s="20" t="s">
        <v>135</v>
      </c>
      <c r="D41" s="47">
        <v>52731</v>
      </c>
      <c r="E41" s="47">
        <v>24046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76777</v>
      </c>
      <c r="O41" s="48">
        <f t="shared" si="6"/>
        <v>2.811314536799707</v>
      </c>
      <c r="P41" s="9"/>
    </row>
    <row r="42" spans="1:16" ht="15">
      <c r="A42" s="12"/>
      <c r="B42" s="25">
        <v>341.15</v>
      </c>
      <c r="C42" s="20" t="s">
        <v>136</v>
      </c>
      <c r="D42" s="47">
        <v>0</v>
      </c>
      <c r="E42" s="47">
        <v>30739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6">SUM(D42:M42)</f>
        <v>30739</v>
      </c>
      <c r="O42" s="48">
        <f t="shared" si="6"/>
        <v>1.125558403515196</v>
      </c>
      <c r="P42" s="9"/>
    </row>
    <row r="43" spans="1:16" ht="15">
      <c r="A43" s="12"/>
      <c r="B43" s="25">
        <v>341.51</v>
      </c>
      <c r="C43" s="20" t="s">
        <v>137</v>
      </c>
      <c r="D43" s="47">
        <v>626221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626221</v>
      </c>
      <c r="O43" s="48">
        <f t="shared" si="6"/>
        <v>22.93009886488466</v>
      </c>
      <c r="P43" s="9"/>
    </row>
    <row r="44" spans="1:16" ht="15">
      <c r="A44" s="12"/>
      <c r="B44" s="25">
        <v>341.52</v>
      </c>
      <c r="C44" s="20" t="s">
        <v>138</v>
      </c>
      <c r="D44" s="47">
        <v>0</v>
      </c>
      <c r="E44" s="47">
        <v>30440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30440</v>
      </c>
      <c r="O44" s="48">
        <f t="shared" si="6"/>
        <v>1.1146100329549615</v>
      </c>
      <c r="P44" s="9"/>
    </row>
    <row r="45" spans="1:16" ht="15">
      <c r="A45" s="12"/>
      <c r="B45" s="25">
        <v>341.56</v>
      </c>
      <c r="C45" s="20" t="s">
        <v>139</v>
      </c>
      <c r="D45" s="47">
        <v>13177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13177</v>
      </c>
      <c r="O45" s="48">
        <f t="shared" si="6"/>
        <v>0.48249725375320396</v>
      </c>
      <c r="P45" s="9"/>
    </row>
    <row r="46" spans="1:16" ht="15">
      <c r="A46" s="12"/>
      <c r="B46" s="25">
        <v>341.9</v>
      </c>
      <c r="C46" s="20" t="s">
        <v>140</v>
      </c>
      <c r="D46" s="47">
        <v>41149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41149</v>
      </c>
      <c r="O46" s="48">
        <f t="shared" si="6"/>
        <v>1.506737458806298</v>
      </c>
      <c r="P46" s="9"/>
    </row>
    <row r="47" spans="1:16" ht="15">
      <c r="A47" s="12"/>
      <c r="B47" s="25">
        <v>342.3</v>
      </c>
      <c r="C47" s="20" t="s">
        <v>56</v>
      </c>
      <c r="D47" s="47">
        <v>0</v>
      </c>
      <c r="E47" s="47">
        <v>515049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515049</v>
      </c>
      <c r="O47" s="48">
        <f t="shared" si="6"/>
        <v>18.859355547418527</v>
      </c>
      <c r="P47" s="9"/>
    </row>
    <row r="48" spans="1:16" ht="15">
      <c r="A48" s="12"/>
      <c r="B48" s="25">
        <v>342.6</v>
      </c>
      <c r="C48" s="20" t="s">
        <v>59</v>
      </c>
      <c r="D48" s="47">
        <v>0</v>
      </c>
      <c r="E48" s="47">
        <v>1526131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1526131</v>
      </c>
      <c r="O48" s="48">
        <f t="shared" si="6"/>
        <v>55.88176492127426</v>
      </c>
      <c r="P48" s="9"/>
    </row>
    <row r="49" spans="1:16" ht="15">
      <c r="A49" s="12"/>
      <c r="B49" s="25">
        <v>342.9</v>
      </c>
      <c r="C49" s="20" t="s">
        <v>60</v>
      </c>
      <c r="D49" s="47">
        <v>0</v>
      </c>
      <c r="E49" s="47">
        <v>88200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88200</v>
      </c>
      <c r="O49" s="48">
        <f t="shared" si="6"/>
        <v>3.229586232149396</v>
      </c>
      <c r="P49" s="9"/>
    </row>
    <row r="50" spans="1:16" ht="15">
      <c r="A50" s="12"/>
      <c r="B50" s="25">
        <v>343.4</v>
      </c>
      <c r="C50" s="20" t="s">
        <v>61</v>
      </c>
      <c r="D50" s="47">
        <v>0</v>
      </c>
      <c r="E50" s="47">
        <v>189261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189261</v>
      </c>
      <c r="O50" s="48">
        <f t="shared" si="6"/>
        <v>6.930098864884657</v>
      </c>
      <c r="P50" s="9"/>
    </row>
    <row r="51" spans="1:16" ht="15">
      <c r="A51" s="12"/>
      <c r="B51" s="25">
        <v>343.9</v>
      </c>
      <c r="C51" s="20" t="s">
        <v>62</v>
      </c>
      <c r="D51" s="47">
        <v>0</v>
      </c>
      <c r="E51" s="47">
        <v>2738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2738</v>
      </c>
      <c r="O51" s="48">
        <f t="shared" si="6"/>
        <v>0.10025631636763091</v>
      </c>
      <c r="P51" s="9"/>
    </row>
    <row r="52" spans="1:16" ht="15">
      <c r="A52" s="12"/>
      <c r="B52" s="25">
        <v>344.9</v>
      </c>
      <c r="C52" s="20" t="s">
        <v>142</v>
      </c>
      <c r="D52" s="47">
        <v>0</v>
      </c>
      <c r="E52" s="47">
        <v>352254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352254</v>
      </c>
      <c r="O52" s="48">
        <f t="shared" si="6"/>
        <v>12.898352251922372</v>
      </c>
      <c r="P52" s="9"/>
    </row>
    <row r="53" spans="1:16" ht="15">
      <c r="A53" s="12"/>
      <c r="B53" s="25">
        <v>346.4</v>
      </c>
      <c r="C53" s="20" t="s">
        <v>114</v>
      </c>
      <c r="D53" s="47">
        <v>15200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15200</v>
      </c>
      <c r="O53" s="48">
        <f t="shared" si="6"/>
        <v>0.5565726839985353</v>
      </c>
      <c r="P53" s="9"/>
    </row>
    <row r="54" spans="1:16" ht="15">
      <c r="A54" s="12"/>
      <c r="B54" s="25">
        <v>348.22</v>
      </c>
      <c r="C54" s="20" t="s">
        <v>152</v>
      </c>
      <c r="D54" s="47">
        <v>71500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71500</v>
      </c>
      <c r="O54" s="48">
        <f t="shared" si="6"/>
        <v>2.6180886122299523</v>
      </c>
      <c r="P54" s="9"/>
    </row>
    <row r="55" spans="1:16" ht="15">
      <c r="A55" s="12"/>
      <c r="B55" s="25">
        <v>348.32</v>
      </c>
      <c r="C55" s="20" t="s">
        <v>143</v>
      </c>
      <c r="D55" s="47">
        <v>0</v>
      </c>
      <c r="E55" s="47">
        <v>546013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546013</v>
      </c>
      <c r="O55" s="48">
        <f t="shared" si="6"/>
        <v>19.99315269132186</v>
      </c>
      <c r="P55" s="9"/>
    </row>
    <row r="56" spans="1:16" ht="15">
      <c r="A56" s="12"/>
      <c r="B56" s="25">
        <v>348.921</v>
      </c>
      <c r="C56" s="20" t="s">
        <v>144</v>
      </c>
      <c r="D56" s="47">
        <v>0</v>
      </c>
      <c r="E56" s="47">
        <v>160540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160540</v>
      </c>
      <c r="O56" s="48">
        <f t="shared" si="6"/>
        <v>5.878432808495057</v>
      </c>
      <c r="P56" s="9"/>
    </row>
    <row r="57" spans="1:16" ht="15.75">
      <c r="A57" s="29" t="s">
        <v>47</v>
      </c>
      <c r="B57" s="30"/>
      <c r="C57" s="31"/>
      <c r="D57" s="32">
        <f aca="true" t="shared" si="9" ref="D57:M57">SUM(D58:D60)</f>
        <v>129989</v>
      </c>
      <c r="E57" s="32">
        <f t="shared" si="9"/>
        <v>219920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aca="true" t="shared" si="10" ref="N57:N69">SUM(D57:M57)</f>
        <v>349909</v>
      </c>
      <c r="O57" s="46">
        <f t="shared" si="6"/>
        <v>12.812486268766019</v>
      </c>
      <c r="P57" s="10"/>
    </row>
    <row r="58" spans="1:16" ht="15">
      <c r="A58" s="13"/>
      <c r="B58" s="40">
        <v>351.2</v>
      </c>
      <c r="C58" s="21" t="s">
        <v>81</v>
      </c>
      <c r="D58" s="47">
        <v>0</v>
      </c>
      <c r="E58" s="47">
        <v>15531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15531</v>
      </c>
      <c r="O58" s="48">
        <f t="shared" si="6"/>
        <v>0.5686927865250824</v>
      </c>
      <c r="P58" s="9"/>
    </row>
    <row r="59" spans="1:16" ht="15">
      <c r="A59" s="13"/>
      <c r="B59" s="40">
        <v>351.5</v>
      </c>
      <c r="C59" s="21" t="s">
        <v>82</v>
      </c>
      <c r="D59" s="47">
        <v>129989</v>
      </c>
      <c r="E59" s="47">
        <v>200910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330899</v>
      </c>
      <c r="O59" s="48">
        <f t="shared" si="6"/>
        <v>12.116404247528378</v>
      </c>
      <c r="P59" s="9"/>
    </row>
    <row r="60" spans="1:16" ht="15">
      <c r="A60" s="13"/>
      <c r="B60" s="40">
        <v>359</v>
      </c>
      <c r="C60" s="21" t="s">
        <v>83</v>
      </c>
      <c r="D60" s="47">
        <v>0</v>
      </c>
      <c r="E60" s="47">
        <v>3479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3479</v>
      </c>
      <c r="O60" s="48">
        <f t="shared" si="6"/>
        <v>0.1273892347125595</v>
      </c>
      <c r="P60" s="9"/>
    </row>
    <row r="61" spans="1:16" ht="15.75">
      <c r="A61" s="29" t="s">
        <v>3</v>
      </c>
      <c r="B61" s="30"/>
      <c r="C61" s="31"/>
      <c r="D61" s="32">
        <f aca="true" t="shared" si="11" ref="D61:M61">SUM(D62:D66)</f>
        <v>227250</v>
      </c>
      <c r="E61" s="32">
        <f t="shared" si="11"/>
        <v>464008</v>
      </c>
      <c r="F61" s="32">
        <f t="shared" si="11"/>
        <v>0</v>
      </c>
      <c r="G61" s="32">
        <f t="shared" si="11"/>
        <v>19532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710790</v>
      </c>
      <c r="O61" s="46">
        <f t="shared" si="6"/>
        <v>26.026730135481507</v>
      </c>
      <c r="P61" s="10"/>
    </row>
    <row r="62" spans="1:16" ht="15">
      <c r="A62" s="12"/>
      <c r="B62" s="25">
        <v>361.1</v>
      </c>
      <c r="C62" s="20" t="s">
        <v>84</v>
      </c>
      <c r="D62" s="47">
        <v>74292</v>
      </c>
      <c r="E62" s="47">
        <v>31931</v>
      </c>
      <c r="F62" s="47">
        <v>0</v>
      </c>
      <c r="G62" s="47">
        <v>19532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125755</v>
      </c>
      <c r="O62" s="48">
        <f t="shared" si="6"/>
        <v>4.6047235444891985</v>
      </c>
      <c r="P62" s="9"/>
    </row>
    <row r="63" spans="1:16" ht="15">
      <c r="A63" s="12"/>
      <c r="B63" s="25">
        <v>362</v>
      </c>
      <c r="C63" s="20" t="s">
        <v>85</v>
      </c>
      <c r="D63" s="47">
        <v>49636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49636</v>
      </c>
      <c r="O63" s="48">
        <f t="shared" si="6"/>
        <v>1.817502746246796</v>
      </c>
      <c r="P63" s="9"/>
    </row>
    <row r="64" spans="1:16" ht="15">
      <c r="A64" s="12"/>
      <c r="B64" s="25">
        <v>365</v>
      </c>
      <c r="C64" s="20" t="s">
        <v>147</v>
      </c>
      <c r="D64" s="47">
        <v>56</v>
      </c>
      <c r="E64" s="47">
        <v>27162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27218</v>
      </c>
      <c r="O64" s="48">
        <f t="shared" si="6"/>
        <v>0.996631270596851</v>
      </c>
      <c r="P64" s="9"/>
    </row>
    <row r="65" spans="1:16" ht="15">
      <c r="A65" s="12"/>
      <c r="B65" s="25">
        <v>366</v>
      </c>
      <c r="C65" s="20" t="s">
        <v>88</v>
      </c>
      <c r="D65" s="47">
        <v>7979</v>
      </c>
      <c r="E65" s="47">
        <v>175491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183470</v>
      </c>
      <c r="O65" s="48">
        <f t="shared" si="6"/>
        <v>6.718051995606005</v>
      </c>
      <c r="P65" s="9"/>
    </row>
    <row r="66" spans="1:16" ht="15">
      <c r="A66" s="12"/>
      <c r="B66" s="25">
        <v>369.9</v>
      </c>
      <c r="C66" s="20" t="s">
        <v>89</v>
      </c>
      <c r="D66" s="47">
        <v>95287</v>
      </c>
      <c r="E66" s="47">
        <v>229424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324711</v>
      </c>
      <c r="O66" s="48">
        <f t="shared" si="6"/>
        <v>11.889820578542658</v>
      </c>
      <c r="P66" s="9"/>
    </row>
    <row r="67" spans="1:16" ht="15.75">
      <c r="A67" s="29" t="s">
        <v>48</v>
      </c>
      <c r="B67" s="30"/>
      <c r="C67" s="31"/>
      <c r="D67" s="32">
        <f aca="true" t="shared" si="12" ref="D67:M67">SUM(D68:D68)</f>
        <v>5657862</v>
      </c>
      <c r="E67" s="32">
        <f t="shared" si="12"/>
        <v>7961168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0"/>
        <v>13619030</v>
      </c>
      <c r="O67" s="46">
        <f t="shared" si="6"/>
        <v>498.6829000366166</v>
      </c>
      <c r="P67" s="9"/>
    </row>
    <row r="68" spans="1:16" ht="15.75" thickBot="1">
      <c r="A68" s="12"/>
      <c r="B68" s="25">
        <v>381</v>
      </c>
      <c r="C68" s="20" t="s">
        <v>90</v>
      </c>
      <c r="D68" s="47">
        <v>5657862</v>
      </c>
      <c r="E68" s="47">
        <v>7961168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13619030</v>
      </c>
      <c r="O68" s="48">
        <f t="shared" si="6"/>
        <v>498.6829000366166</v>
      </c>
      <c r="P68" s="9"/>
    </row>
    <row r="69" spans="1:119" ht="16.5" thickBot="1">
      <c r="A69" s="14" t="s">
        <v>64</v>
      </c>
      <c r="B69" s="23"/>
      <c r="C69" s="22"/>
      <c r="D69" s="15">
        <f aca="true" t="shared" si="13" ref="D69:M69">SUM(D5,D12,D16,D40,D57,D61,D67)</f>
        <v>17909873</v>
      </c>
      <c r="E69" s="15">
        <f t="shared" si="13"/>
        <v>19822577</v>
      </c>
      <c r="F69" s="15">
        <f t="shared" si="13"/>
        <v>0</v>
      </c>
      <c r="G69" s="15">
        <f t="shared" si="13"/>
        <v>672408</v>
      </c>
      <c r="H69" s="15">
        <f t="shared" si="13"/>
        <v>0</v>
      </c>
      <c r="I69" s="15">
        <f t="shared" si="13"/>
        <v>0</v>
      </c>
      <c r="J69" s="15">
        <f t="shared" si="13"/>
        <v>0</v>
      </c>
      <c r="K69" s="15">
        <f t="shared" si="13"/>
        <v>0</v>
      </c>
      <c r="L69" s="15">
        <f t="shared" si="13"/>
        <v>0</v>
      </c>
      <c r="M69" s="15">
        <f t="shared" si="13"/>
        <v>0</v>
      </c>
      <c r="N69" s="15">
        <f t="shared" si="10"/>
        <v>38404858</v>
      </c>
      <c r="O69" s="38">
        <f>(N69/O$71)</f>
        <v>1406.256243134383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155</v>
      </c>
      <c r="M71" s="49"/>
      <c r="N71" s="49"/>
      <c r="O71" s="44">
        <v>27310</v>
      </c>
    </row>
    <row r="72" spans="1:15" ht="1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.75" customHeight="1" thickBot="1">
      <c r="A73" s="53" t="s">
        <v>109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7424009</v>
      </c>
      <c r="E5" s="27">
        <f t="shared" si="0"/>
        <v>2464404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9888413</v>
      </c>
      <c r="O5" s="33">
        <f aca="true" t="shared" si="2" ref="O5:O36">(N5/O$76)</f>
        <v>361.9080262050287</v>
      </c>
      <c r="P5" s="6"/>
    </row>
    <row r="6" spans="1:16" ht="15">
      <c r="A6" s="12"/>
      <c r="B6" s="25">
        <v>311</v>
      </c>
      <c r="C6" s="20" t="s">
        <v>2</v>
      </c>
      <c r="D6" s="47">
        <v>5481134</v>
      </c>
      <c r="E6" s="47">
        <v>1717896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7199030</v>
      </c>
      <c r="O6" s="48">
        <f t="shared" si="2"/>
        <v>263.47875416315924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92296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92296</v>
      </c>
      <c r="O7" s="48">
        <f t="shared" si="2"/>
        <v>3.377959960472862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26506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26506</v>
      </c>
      <c r="O8" s="48">
        <f t="shared" si="2"/>
        <v>0.9700984518537495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627706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627706</v>
      </c>
      <c r="O9" s="48">
        <f t="shared" si="2"/>
        <v>22.973538776854664</v>
      </c>
      <c r="P9" s="9"/>
    </row>
    <row r="10" spans="1:16" ht="15">
      <c r="A10" s="12"/>
      <c r="B10" s="25">
        <v>312.6</v>
      </c>
      <c r="C10" s="20" t="s">
        <v>13</v>
      </c>
      <c r="D10" s="47">
        <v>1898175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1898175</v>
      </c>
      <c r="O10" s="48">
        <f t="shared" si="2"/>
        <v>69.47169051714673</v>
      </c>
      <c r="P10" s="9"/>
    </row>
    <row r="11" spans="1:16" ht="15">
      <c r="A11" s="12"/>
      <c r="B11" s="25">
        <v>315</v>
      </c>
      <c r="C11" s="20" t="s">
        <v>127</v>
      </c>
      <c r="D11" s="47">
        <v>44700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44700</v>
      </c>
      <c r="O11" s="48">
        <f t="shared" si="2"/>
        <v>1.6359843355414851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112879</v>
      </c>
      <c r="E12" s="32">
        <f t="shared" si="3"/>
        <v>672566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785445</v>
      </c>
      <c r="O12" s="46">
        <f t="shared" si="2"/>
        <v>28.746660322804964</v>
      </c>
      <c r="P12" s="10"/>
    </row>
    <row r="13" spans="1:16" ht="15">
      <c r="A13" s="12"/>
      <c r="B13" s="25">
        <v>322</v>
      </c>
      <c r="C13" s="20" t="s">
        <v>0</v>
      </c>
      <c r="D13" s="47">
        <v>103833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103833</v>
      </c>
      <c r="O13" s="48">
        <f t="shared" si="2"/>
        <v>3.8002049555319695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669725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669725</v>
      </c>
      <c r="O14" s="48">
        <f t="shared" si="2"/>
        <v>24.5114006514658</v>
      </c>
      <c r="P14" s="9"/>
    </row>
    <row r="15" spans="1:16" ht="15">
      <c r="A15" s="12"/>
      <c r="B15" s="25">
        <v>329</v>
      </c>
      <c r="C15" s="20" t="s">
        <v>17</v>
      </c>
      <c r="D15" s="47">
        <v>9046</v>
      </c>
      <c r="E15" s="47">
        <v>2841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11887</v>
      </c>
      <c r="O15" s="48">
        <f t="shared" si="2"/>
        <v>0.4350547158071954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SUM(D17:D41)</f>
        <v>3167982</v>
      </c>
      <c r="E16" s="32">
        <f t="shared" si="4"/>
        <v>3425530</v>
      </c>
      <c r="F16" s="32">
        <f t="shared" si="4"/>
        <v>0</v>
      </c>
      <c r="G16" s="32">
        <f t="shared" si="4"/>
        <v>628294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7221806</v>
      </c>
      <c r="O16" s="46">
        <f t="shared" si="2"/>
        <v>264.3123375910405</v>
      </c>
      <c r="P16" s="10"/>
    </row>
    <row r="17" spans="1:16" ht="15">
      <c r="A17" s="12"/>
      <c r="B17" s="25">
        <v>331.1</v>
      </c>
      <c r="C17" s="20" t="s">
        <v>18</v>
      </c>
      <c r="D17" s="47">
        <v>4523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4523</v>
      </c>
      <c r="O17" s="48">
        <f t="shared" si="2"/>
        <v>0.16553819126743036</v>
      </c>
      <c r="P17" s="9"/>
    </row>
    <row r="18" spans="1:16" ht="15">
      <c r="A18" s="12"/>
      <c r="B18" s="25">
        <v>331.2</v>
      </c>
      <c r="C18" s="20" t="s">
        <v>19</v>
      </c>
      <c r="D18" s="47">
        <v>131434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131434</v>
      </c>
      <c r="O18" s="48">
        <f t="shared" si="2"/>
        <v>4.810379533726165</v>
      </c>
      <c r="P18" s="9"/>
    </row>
    <row r="19" spans="1:16" ht="15">
      <c r="A19" s="12"/>
      <c r="B19" s="25">
        <v>331.5</v>
      </c>
      <c r="C19" s="20" t="s">
        <v>21</v>
      </c>
      <c r="D19" s="47">
        <v>33399</v>
      </c>
      <c r="E19" s="47">
        <v>286559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319958</v>
      </c>
      <c r="O19" s="48">
        <f t="shared" si="2"/>
        <v>11.71020751747612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128392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128392</v>
      </c>
      <c r="O20" s="48">
        <f t="shared" si="2"/>
        <v>4.699044760824214</v>
      </c>
      <c r="P20" s="9"/>
    </row>
    <row r="21" spans="1:16" ht="15">
      <c r="A21" s="12"/>
      <c r="B21" s="25">
        <v>334.49</v>
      </c>
      <c r="C21" s="20" t="s">
        <v>26</v>
      </c>
      <c r="D21" s="47">
        <v>0</v>
      </c>
      <c r="E21" s="47">
        <v>935796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7">SUM(D21:M21)</f>
        <v>935796</v>
      </c>
      <c r="O21" s="48">
        <f t="shared" si="2"/>
        <v>34.2493869633642</v>
      </c>
      <c r="P21" s="9"/>
    </row>
    <row r="22" spans="1:16" ht="15">
      <c r="A22" s="12"/>
      <c r="B22" s="25">
        <v>334.5</v>
      </c>
      <c r="C22" s="20" t="s">
        <v>105</v>
      </c>
      <c r="D22" s="47">
        <v>179359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179359</v>
      </c>
      <c r="O22" s="48">
        <f t="shared" si="2"/>
        <v>6.564396296160743</v>
      </c>
      <c r="P22" s="9"/>
    </row>
    <row r="23" spans="1:16" ht="15">
      <c r="A23" s="12"/>
      <c r="B23" s="25">
        <v>334.62</v>
      </c>
      <c r="C23" s="20" t="s">
        <v>100</v>
      </c>
      <c r="D23" s="47">
        <v>0</v>
      </c>
      <c r="E23" s="47">
        <v>22213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22213</v>
      </c>
      <c r="O23" s="48">
        <f t="shared" si="2"/>
        <v>0.8129780770779197</v>
      </c>
      <c r="P23" s="9"/>
    </row>
    <row r="24" spans="1:16" ht="15">
      <c r="A24" s="12"/>
      <c r="B24" s="25">
        <v>334.69</v>
      </c>
      <c r="C24" s="20" t="s">
        <v>27</v>
      </c>
      <c r="D24" s="47">
        <v>0</v>
      </c>
      <c r="E24" s="47">
        <v>120365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120365</v>
      </c>
      <c r="O24" s="48">
        <f t="shared" si="2"/>
        <v>4.405262965267357</v>
      </c>
      <c r="P24" s="9"/>
    </row>
    <row r="25" spans="1:16" ht="15">
      <c r="A25" s="12"/>
      <c r="B25" s="25">
        <v>334.7</v>
      </c>
      <c r="C25" s="20" t="s">
        <v>28</v>
      </c>
      <c r="D25" s="47">
        <v>1182</v>
      </c>
      <c r="E25" s="47">
        <v>158476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159658</v>
      </c>
      <c r="O25" s="48">
        <f t="shared" si="2"/>
        <v>5.843355414851956</v>
      </c>
      <c r="P25" s="9"/>
    </row>
    <row r="26" spans="1:16" ht="15">
      <c r="A26" s="12"/>
      <c r="B26" s="25">
        <v>334.82</v>
      </c>
      <c r="C26" s="20" t="s">
        <v>150</v>
      </c>
      <c r="D26" s="47">
        <v>0</v>
      </c>
      <c r="E26" s="47">
        <v>63367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63367</v>
      </c>
      <c r="O26" s="48">
        <f t="shared" si="2"/>
        <v>2.319181641840208</v>
      </c>
      <c r="P26" s="9"/>
    </row>
    <row r="27" spans="1:16" ht="15">
      <c r="A27" s="12"/>
      <c r="B27" s="25">
        <v>335.12</v>
      </c>
      <c r="C27" s="20" t="s">
        <v>128</v>
      </c>
      <c r="D27" s="47">
        <v>494690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494690</v>
      </c>
      <c r="O27" s="48">
        <f t="shared" si="2"/>
        <v>18.105259305347143</v>
      </c>
      <c r="P27" s="9"/>
    </row>
    <row r="28" spans="1:16" ht="15">
      <c r="A28" s="12"/>
      <c r="B28" s="25">
        <v>335.13</v>
      </c>
      <c r="C28" s="20" t="s">
        <v>129</v>
      </c>
      <c r="D28" s="47">
        <v>20954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20954</v>
      </c>
      <c r="O28" s="48">
        <f t="shared" si="2"/>
        <v>0.7668996815869414</v>
      </c>
      <c r="P28" s="9"/>
    </row>
    <row r="29" spans="1:16" ht="15">
      <c r="A29" s="12"/>
      <c r="B29" s="25">
        <v>335.14</v>
      </c>
      <c r="C29" s="20" t="s">
        <v>130</v>
      </c>
      <c r="D29" s="47">
        <v>8649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8649</v>
      </c>
      <c r="O29" s="48">
        <f t="shared" si="2"/>
        <v>0.31654649928631556</v>
      </c>
      <c r="P29" s="9"/>
    </row>
    <row r="30" spans="1:16" ht="15">
      <c r="A30" s="12"/>
      <c r="B30" s="25">
        <v>335.15</v>
      </c>
      <c r="C30" s="20" t="s">
        <v>131</v>
      </c>
      <c r="D30" s="47">
        <v>5761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5761</v>
      </c>
      <c r="O30" s="48">
        <f t="shared" si="2"/>
        <v>0.2108480035135234</v>
      </c>
      <c r="P30" s="9"/>
    </row>
    <row r="31" spans="1:16" ht="15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8.170771877173078</v>
      </c>
      <c r="P31" s="9"/>
    </row>
    <row r="32" spans="1:16" ht="15">
      <c r="A32" s="12"/>
      <c r="B32" s="25">
        <v>335.18</v>
      </c>
      <c r="C32" s="20" t="s">
        <v>133</v>
      </c>
      <c r="D32" s="47">
        <v>923426</v>
      </c>
      <c r="E32" s="47">
        <v>676009</v>
      </c>
      <c r="F32" s="47">
        <v>0</v>
      </c>
      <c r="G32" s="47">
        <v>628294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2227729</v>
      </c>
      <c r="O32" s="48">
        <f t="shared" si="2"/>
        <v>81.53310397833327</v>
      </c>
      <c r="P32" s="9"/>
    </row>
    <row r="33" spans="1:16" ht="15">
      <c r="A33" s="12"/>
      <c r="B33" s="25">
        <v>335.19</v>
      </c>
      <c r="C33" s="20" t="s">
        <v>134</v>
      </c>
      <c r="D33" s="47">
        <v>785487</v>
      </c>
      <c r="E33" s="47">
        <v>158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785645</v>
      </c>
      <c r="O33" s="48">
        <f t="shared" si="2"/>
        <v>28.75398016323244</v>
      </c>
      <c r="P33" s="9"/>
    </row>
    <row r="34" spans="1:16" ht="15">
      <c r="A34" s="12"/>
      <c r="B34" s="25">
        <v>335.22</v>
      </c>
      <c r="C34" s="20" t="s">
        <v>35</v>
      </c>
      <c r="D34" s="47">
        <v>0</v>
      </c>
      <c r="E34" s="47">
        <v>207918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207918</v>
      </c>
      <c r="O34" s="48">
        <f t="shared" si="2"/>
        <v>7.609632910002562</v>
      </c>
      <c r="P34" s="9"/>
    </row>
    <row r="35" spans="1:16" ht="15">
      <c r="A35" s="12"/>
      <c r="B35" s="25">
        <v>335.49</v>
      </c>
      <c r="C35" s="20" t="s">
        <v>36</v>
      </c>
      <c r="D35" s="47">
        <v>0</v>
      </c>
      <c r="E35" s="47">
        <v>733989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733989</v>
      </c>
      <c r="O35" s="48">
        <f t="shared" si="2"/>
        <v>26.86341177762325</v>
      </c>
      <c r="P35" s="9"/>
    </row>
    <row r="36" spans="1:16" ht="15">
      <c r="A36" s="12"/>
      <c r="B36" s="25">
        <v>335.5</v>
      </c>
      <c r="C36" s="20" t="s">
        <v>37</v>
      </c>
      <c r="D36" s="47">
        <v>0</v>
      </c>
      <c r="E36" s="47">
        <v>74508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74508</v>
      </c>
      <c r="O36" s="48">
        <f t="shared" si="2"/>
        <v>2.7269333528529076</v>
      </c>
      <c r="P36" s="9"/>
    </row>
    <row r="37" spans="1:16" ht="15">
      <c r="A37" s="12"/>
      <c r="B37" s="25">
        <v>335.9</v>
      </c>
      <c r="C37" s="20" t="s">
        <v>106</v>
      </c>
      <c r="D37" s="47">
        <v>0</v>
      </c>
      <c r="E37" s="47">
        <v>3780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3780</v>
      </c>
      <c r="O37" s="48">
        <f aca="true" t="shared" si="6" ref="O37:O68">(N37/O$76)</f>
        <v>0.13834498407934706</v>
      </c>
      <c r="P37" s="9"/>
    </row>
    <row r="38" spans="1:16" ht="15">
      <c r="A38" s="12"/>
      <c r="B38" s="25">
        <v>337.2</v>
      </c>
      <c r="C38" s="20" t="s">
        <v>39</v>
      </c>
      <c r="D38" s="47">
        <v>8882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7" ref="N38:N43">SUM(D38:M38)</f>
        <v>8882</v>
      </c>
      <c r="O38" s="48">
        <f t="shared" si="6"/>
        <v>0.32507411338432823</v>
      </c>
      <c r="P38" s="9"/>
    </row>
    <row r="39" spans="1:16" ht="15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14000</v>
      </c>
      <c r="O39" s="48">
        <f t="shared" si="6"/>
        <v>0.5123888299235076</v>
      </c>
      <c r="P39" s="9"/>
    </row>
    <row r="40" spans="1:16" ht="15">
      <c r="A40" s="12"/>
      <c r="B40" s="25">
        <v>338</v>
      </c>
      <c r="C40" s="20" t="s">
        <v>151</v>
      </c>
      <c r="D40" s="47">
        <v>330000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330000</v>
      </c>
      <c r="O40" s="48">
        <f t="shared" si="6"/>
        <v>12.077736705339824</v>
      </c>
      <c r="P40" s="9"/>
    </row>
    <row r="41" spans="1:16" ht="15">
      <c r="A41" s="12"/>
      <c r="B41" s="25">
        <v>339</v>
      </c>
      <c r="C41" s="20" t="s">
        <v>41</v>
      </c>
      <c r="D41" s="47">
        <v>16986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16986</v>
      </c>
      <c r="O41" s="48">
        <f t="shared" si="6"/>
        <v>0.6216740475057644</v>
      </c>
      <c r="P41" s="9"/>
    </row>
    <row r="42" spans="1:16" ht="15.75">
      <c r="A42" s="29" t="s">
        <v>46</v>
      </c>
      <c r="B42" s="30"/>
      <c r="C42" s="31"/>
      <c r="D42" s="32">
        <f aca="true" t="shared" si="8" ref="D42:M42">SUM(D43:D58)</f>
        <v>792038</v>
      </c>
      <c r="E42" s="32">
        <f t="shared" si="8"/>
        <v>3458086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7"/>
        <v>4250124</v>
      </c>
      <c r="O42" s="46">
        <f t="shared" si="6"/>
        <v>155.55114738498702</v>
      </c>
      <c r="P42" s="10"/>
    </row>
    <row r="43" spans="1:16" ht="15">
      <c r="A43" s="12"/>
      <c r="B43" s="25">
        <v>341.1</v>
      </c>
      <c r="C43" s="20" t="s">
        <v>135</v>
      </c>
      <c r="D43" s="47">
        <v>56506</v>
      </c>
      <c r="E43" s="47">
        <v>23284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79790</v>
      </c>
      <c r="O43" s="48">
        <f t="shared" si="6"/>
        <v>2.92025033854262</v>
      </c>
      <c r="P43" s="9"/>
    </row>
    <row r="44" spans="1:16" ht="15">
      <c r="A44" s="12"/>
      <c r="B44" s="25">
        <v>341.15</v>
      </c>
      <c r="C44" s="20" t="s">
        <v>136</v>
      </c>
      <c r="D44" s="47">
        <v>0</v>
      </c>
      <c r="E44" s="47">
        <v>32721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9" ref="N44:N58">SUM(D44:M44)</f>
        <v>32721</v>
      </c>
      <c r="O44" s="48">
        <f t="shared" si="6"/>
        <v>1.1975624931376496</v>
      </c>
      <c r="P44" s="9"/>
    </row>
    <row r="45" spans="1:16" ht="15">
      <c r="A45" s="12"/>
      <c r="B45" s="25">
        <v>341.51</v>
      </c>
      <c r="C45" s="20" t="s">
        <v>137</v>
      </c>
      <c r="D45" s="47">
        <v>608519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608519</v>
      </c>
      <c r="O45" s="48">
        <f t="shared" si="6"/>
        <v>22.2713098854445</v>
      </c>
      <c r="P45" s="9"/>
    </row>
    <row r="46" spans="1:16" ht="15">
      <c r="A46" s="12"/>
      <c r="B46" s="25">
        <v>341.52</v>
      </c>
      <c r="C46" s="20" t="s">
        <v>138</v>
      </c>
      <c r="D46" s="47">
        <v>0</v>
      </c>
      <c r="E46" s="47">
        <v>31990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31990</v>
      </c>
      <c r="O46" s="48">
        <f t="shared" si="6"/>
        <v>1.1708084763752151</v>
      </c>
      <c r="P46" s="9"/>
    </row>
    <row r="47" spans="1:16" ht="15">
      <c r="A47" s="12"/>
      <c r="B47" s="25">
        <v>341.56</v>
      </c>
      <c r="C47" s="20" t="s">
        <v>139</v>
      </c>
      <c r="D47" s="47">
        <v>12899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12899</v>
      </c>
      <c r="O47" s="48">
        <f t="shared" si="6"/>
        <v>0.47209310837023755</v>
      </c>
      <c r="P47" s="9"/>
    </row>
    <row r="48" spans="1:16" ht="15">
      <c r="A48" s="12"/>
      <c r="B48" s="25">
        <v>341.9</v>
      </c>
      <c r="C48" s="20" t="s">
        <v>140</v>
      </c>
      <c r="D48" s="47">
        <v>36181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36181</v>
      </c>
      <c r="O48" s="48">
        <f t="shared" si="6"/>
        <v>1.3241957325330307</v>
      </c>
      <c r="P48" s="9"/>
    </row>
    <row r="49" spans="1:16" ht="15">
      <c r="A49" s="12"/>
      <c r="B49" s="25">
        <v>342.3</v>
      </c>
      <c r="C49" s="20" t="s">
        <v>56</v>
      </c>
      <c r="D49" s="47">
        <v>0</v>
      </c>
      <c r="E49" s="47">
        <v>356198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356198</v>
      </c>
      <c r="O49" s="48">
        <f t="shared" si="6"/>
        <v>13.036562602935255</v>
      </c>
      <c r="P49" s="9"/>
    </row>
    <row r="50" spans="1:16" ht="15">
      <c r="A50" s="12"/>
      <c r="B50" s="25">
        <v>342.5</v>
      </c>
      <c r="C50" s="20" t="s">
        <v>58</v>
      </c>
      <c r="D50" s="47">
        <v>100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100</v>
      </c>
      <c r="O50" s="48">
        <f t="shared" si="6"/>
        <v>0.0036599202137393406</v>
      </c>
      <c r="P50" s="9"/>
    </row>
    <row r="51" spans="1:16" ht="15">
      <c r="A51" s="12"/>
      <c r="B51" s="25">
        <v>342.6</v>
      </c>
      <c r="C51" s="20" t="s">
        <v>59</v>
      </c>
      <c r="D51" s="47">
        <v>0</v>
      </c>
      <c r="E51" s="47">
        <v>1606215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1606215</v>
      </c>
      <c r="O51" s="48">
        <f t="shared" si="6"/>
        <v>58.78618746111335</v>
      </c>
      <c r="P51" s="9"/>
    </row>
    <row r="52" spans="1:16" ht="15">
      <c r="A52" s="12"/>
      <c r="B52" s="25">
        <v>342.9</v>
      </c>
      <c r="C52" s="20" t="s">
        <v>60</v>
      </c>
      <c r="D52" s="47">
        <v>0</v>
      </c>
      <c r="E52" s="47">
        <v>88200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88200</v>
      </c>
      <c r="O52" s="48">
        <f t="shared" si="6"/>
        <v>3.2280496285180984</v>
      </c>
      <c r="P52" s="9"/>
    </row>
    <row r="53" spans="1:16" ht="15">
      <c r="A53" s="12"/>
      <c r="B53" s="25">
        <v>343.4</v>
      </c>
      <c r="C53" s="20" t="s">
        <v>61</v>
      </c>
      <c r="D53" s="47">
        <v>0</v>
      </c>
      <c r="E53" s="47">
        <v>193475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193475</v>
      </c>
      <c r="O53" s="48">
        <f t="shared" si="6"/>
        <v>7.081030633532189</v>
      </c>
      <c r="P53" s="9"/>
    </row>
    <row r="54" spans="1:16" ht="15">
      <c r="A54" s="12"/>
      <c r="B54" s="25">
        <v>344.9</v>
      </c>
      <c r="C54" s="20" t="s">
        <v>142</v>
      </c>
      <c r="D54" s="47">
        <v>0</v>
      </c>
      <c r="E54" s="47">
        <v>501159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501159</v>
      </c>
      <c r="O54" s="48">
        <f t="shared" si="6"/>
        <v>18.34201954397394</v>
      </c>
      <c r="P54" s="9"/>
    </row>
    <row r="55" spans="1:16" ht="15">
      <c r="A55" s="12"/>
      <c r="B55" s="25">
        <v>346.4</v>
      </c>
      <c r="C55" s="20" t="s">
        <v>114</v>
      </c>
      <c r="D55" s="47">
        <v>6333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6333</v>
      </c>
      <c r="O55" s="48">
        <f t="shared" si="6"/>
        <v>0.23178274713611244</v>
      </c>
      <c r="P55" s="9"/>
    </row>
    <row r="56" spans="1:16" ht="15">
      <c r="A56" s="12"/>
      <c r="B56" s="25">
        <v>348.22</v>
      </c>
      <c r="C56" s="20" t="s">
        <v>152</v>
      </c>
      <c r="D56" s="47">
        <v>71500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71500</v>
      </c>
      <c r="O56" s="48">
        <f t="shared" si="6"/>
        <v>2.6168429528236286</v>
      </c>
      <c r="P56" s="9"/>
    </row>
    <row r="57" spans="1:16" ht="15">
      <c r="A57" s="12"/>
      <c r="B57" s="25">
        <v>348.32</v>
      </c>
      <c r="C57" s="20" t="s">
        <v>143</v>
      </c>
      <c r="D57" s="47">
        <v>0</v>
      </c>
      <c r="E57" s="47">
        <v>482921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482921</v>
      </c>
      <c r="O57" s="48">
        <f t="shared" si="6"/>
        <v>17.67452329539216</v>
      </c>
      <c r="P57" s="9"/>
    </row>
    <row r="58" spans="1:16" ht="15">
      <c r="A58" s="12"/>
      <c r="B58" s="25">
        <v>348.921</v>
      </c>
      <c r="C58" s="20" t="s">
        <v>144</v>
      </c>
      <c r="D58" s="47">
        <v>0</v>
      </c>
      <c r="E58" s="47">
        <v>141923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141923</v>
      </c>
      <c r="O58" s="48">
        <f t="shared" si="6"/>
        <v>5.194268564945284</v>
      </c>
      <c r="P58" s="9"/>
    </row>
    <row r="59" spans="1:16" ht="15.75">
      <c r="A59" s="29" t="s">
        <v>47</v>
      </c>
      <c r="B59" s="30"/>
      <c r="C59" s="31"/>
      <c r="D59" s="32">
        <f aca="true" t="shared" si="10" ref="D59:M59">SUM(D60:D63)</f>
        <v>108200</v>
      </c>
      <c r="E59" s="32">
        <f t="shared" si="10"/>
        <v>210310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5">SUM(D59:M59)</f>
        <v>318510</v>
      </c>
      <c r="O59" s="46">
        <f t="shared" si="6"/>
        <v>11.657211872781174</v>
      </c>
      <c r="P59" s="10"/>
    </row>
    <row r="60" spans="1:16" ht="15">
      <c r="A60" s="13"/>
      <c r="B60" s="40">
        <v>351.2</v>
      </c>
      <c r="C60" s="21" t="s">
        <v>81</v>
      </c>
      <c r="D60" s="47">
        <v>0</v>
      </c>
      <c r="E60" s="47">
        <v>11646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11646</v>
      </c>
      <c r="O60" s="48">
        <f t="shared" si="6"/>
        <v>0.42623430809208357</v>
      </c>
      <c r="P60" s="9"/>
    </row>
    <row r="61" spans="1:16" ht="15">
      <c r="A61" s="13"/>
      <c r="B61" s="40">
        <v>351.5</v>
      </c>
      <c r="C61" s="21" t="s">
        <v>82</v>
      </c>
      <c r="D61" s="47">
        <v>108200</v>
      </c>
      <c r="E61" s="47">
        <v>101685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209885</v>
      </c>
      <c r="O61" s="48">
        <f t="shared" si="6"/>
        <v>7.6816235406068145</v>
      </c>
      <c r="P61" s="9"/>
    </row>
    <row r="62" spans="1:16" ht="15">
      <c r="A62" s="13"/>
      <c r="B62" s="40">
        <v>351.8</v>
      </c>
      <c r="C62" s="21" t="s">
        <v>145</v>
      </c>
      <c r="D62" s="47">
        <v>0</v>
      </c>
      <c r="E62" s="47">
        <v>86337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86337</v>
      </c>
      <c r="O62" s="48">
        <f t="shared" si="6"/>
        <v>3.1598653149361344</v>
      </c>
      <c r="P62" s="9"/>
    </row>
    <row r="63" spans="1:16" ht="15">
      <c r="A63" s="13"/>
      <c r="B63" s="40">
        <v>359</v>
      </c>
      <c r="C63" s="21" t="s">
        <v>83</v>
      </c>
      <c r="D63" s="47">
        <v>0</v>
      </c>
      <c r="E63" s="47">
        <v>10642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10642</v>
      </c>
      <c r="O63" s="48">
        <f t="shared" si="6"/>
        <v>0.3894887091461406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SUM(D65:D71)</f>
        <v>182762</v>
      </c>
      <c r="E64" s="32">
        <f t="shared" si="12"/>
        <v>350005</v>
      </c>
      <c r="F64" s="32">
        <f t="shared" si="12"/>
        <v>0</v>
      </c>
      <c r="G64" s="32">
        <f t="shared" si="12"/>
        <v>14741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547508</v>
      </c>
      <c r="O64" s="46">
        <f t="shared" si="6"/>
        <v>20.038355963839987</v>
      </c>
      <c r="P64" s="10"/>
    </row>
    <row r="65" spans="1:16" ht="15">
      <c r="A65" s="12"/>
      <c r="B65" s="25">
        <v>361.1</v>
      </c>
      <c r="C65" s="20" t="s">
        <v>84</v>
      </c>
      <c r="D65" s="47">
        <v>61000</v>
      </c>
      <c r="E65" s="47">
        <v>26963</v>
      </c>
      <c r="F65" s="47">
        <v>0</v>
      </c>
      <c r="G65" s="47">
        <v>2158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90121</v>
      </c>
      <c r="O65" s="48">
        <f t="shared" si="6"/>
        <v>3.298356695824031</v>
      </c>
      <c r="P65" s="9"/>
    </row>
    <row r="66" spans="1:16" ht="15">
      <c r="A66" s="12"/>
      <c r="B66" s="25">
        <v>361.3</v>
      </c>
      <c r="C66" s="20" t="s">
        <v>102</v>
      </c>
      <c r="D66" s="47">
        <v>0</v>
      </c>
      <c r="E66" s="47">
        <v>0</v>
      </c>
      <c r="F66" s="47">
        <v>0</v>
      </c>
      <c r="G66" s="47">
        <v>12583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aca="true" t="shared" si="13" ref="N66:N71">SUM(D66:M66)</f>
        <v>12583</v>
      </c>
      <c r="O66" s="48">
        <f t="shared" si="6"/>
        <v>0.4605277604948212</v>
      </c>
      <c r="P66" s="9"/>
    </row>
    <row r="67" spans="1:16" ht="15">
      <c r="A67" s="12"/>
      <c r="B67" s="25">
        <v>362</v>
      </c>
      <c r="C67" s="20" t="s">
        <v>85</v>
      </c>
      <c r="D67" s="47">
        <v>50108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50108</v>
      </c>
      <c r="O67" s="48">
        <f t="shared" si="6"/>
        <v>1.8339128207005087</v>
      </c>
      <c r="P67" s="9"/>
    </row>
    <row r="68" spans="1:16" ht="15">
      <c r="A68" s="12"/>
      <c r="B68" s="25">
        <v>364</v>
      </c>
      <c r="C68" s="20" t="s">
        <v>146</v>
      </c>
      <c r="D68" s="47">
        <v>303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303</v>
      </c>
      <c r="O68" s="48">
        <f t="shared" si="6"/>
        <v>0.011089558247630202</v>
      </c>
      <c r="P68" s="9"/>
    </row>
    <row r="69" spans="1:16" ht="15">
      <c r="A69" s="12"/>
      <c r="B69" s="25">
        <v>365</v>
      </c>
      <c r="C69" s="20" t="s">
        <v>147</v>
      </c>
      <c r="D69" s="47">
        <v>0</v>
      </c>
      <c r="E69" s="47">
        <v>41581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41581</v>
      </c>
      <c r="O69" s="48">
        <f aca="true" t="shared" si="14" ref="O69:O74">(N69/O$76)</f>
        <v>1.521831424074955</v>
      </c>
      <c r="P69" s="9"/>
    </row>
    <row r="70" spans="1:16" ht="15">
      <c r="A70" s="12"/>
      <c r="B70" s="25">
        <v>366</v>
      </c>
      <c r="C70" s="20" t="s">
        <v>88</v>
      </c>
      <c r="D70" s="47">
        <v>2103</v>
      </c>
      <c r="E70" s="47">
        <v>74715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76818</v>
      </c>
      <c r="O70" s="48">
        <f t="shared" si="14"/>
        <v>2.8114775097902864</v>
      </c>
      <c r="P70" s="9"/>
    </row>
    <row r="71" spans="1:16" ht="15">
      <c r="A71" s="12"/>
      <c r="B71" s="25">
        <v>369.9</v>
      </c>
      <c r="C71" s="20" t="s">
        <v>89</v>
      </c>
      <c r="D71" s="47">
        <v>69248</v>
      </c>
      <c r="E71" s="47">
        <v>206746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275994</v>
      </c>
      <c r="O71" s="48">
        <f t="shared" si="14"/>
        <v>10.101160194707756</v>
      </c>
      <c r="P71" s="9"/>
    </row>
    <row r="72" spans="1:16" ht="15.75">
      <c r="A72" s="29" t="s">
        <v>48</v>
      </c>
      <c r="B72" s="30"/>
      <c r="C72" s="31"/>
      <c r="D72" s="32">
        <f aca="true" t="shared" si="15" ref="D72:M72">SUM(D73:D73)</f>
        <v>5352467</v>
      </c>
      <c r="E72" s="32">
        <f t="shared" si="15"/>
        <v>6762863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12115330</v>
      </c>
      <c r="O72" s="46">
        <f t="shared" si="14"/>
        <v>443.41141163122643</v>
      </c>
      <c r="P72" s="9"/>
    </row>
    <row r="73" spans="1:16" ht="15.75" thickBot="1">
      <c r="A73" s="12"/>
      <c r="B73" s="25">
        <v>381</v>
      </c>
      <c r="C73" s="20" t="s">
        <v>90</v>
      </c>
      <c r="D73" s="47">
        <v>5352467</v>
      </c>
      <c r="E73" s="47">
        <v>6762863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12115330</v>
      </c>
      <c r="O73" s="48">
        <f t="shared" si="14"/>
        <v>443.41141163122643</v>
      </c>
      <c r="P73" s="9"/>
    </row>
    <row r="74" spans="1:119" ht="16.5" thickBot="1">
      <c r="A74" s="14" t="s">
        <v>64</v>
      </c>
      <c r="B74" s="23"/>
      <c r="C74" s="22"/>
      <c r="D74" s="15">
        <f aca="true" t="shared" si="16" ref="D74:M74">SUM(D5,D12,D16,D42,D59,D64,D72)</f>
        <v>17140337</v>
      </c>
      <c r="E74" s="15">
        <f t="shared" si="16"/>
        <v>17343764</v>
      </c>
      <c r="F74" s="15">
        <f t="shared" si="16"/>
        <v>0</v>
      </c>
      <c r="G74" s="15">
        <f t="shared" si="16"/>
        <v>643035</v>
      </c>
      <c r="H74" s="15">
        <f t="shared" si="16"/>
        <v>0</v>
      </c>
      <c r="I74" s="15">
        <f t="shared" si="16"/>
        <v>0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>SUM(D74:M74)</f>
        <v>35127136</v>
      </c>
      <c r="O74" s="38">
        <f t="shared" si="14"/>
        <v>1285.6251509717088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153</v>
      </c>
      <c r="M76" s="49"/>
      <c r="N76" s="49"/>
      <c r="O76" s="44">
        <v>27323</v>
      </c>
    </row>
    <row r="77" spans="1:15" ht="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.75" customHeight="1" thickBot="1">
      <c r="A78" s="53" t="s">
        <v>109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7277766</v>
      </c>
      <c r="E5" s="27">
        <f t="shared" si="0"/>
        <v>2427207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9704973</v>
      </c>
      <c r="O5" s="33">
        <f aca="true" t="shared" si="2" ref="O5:O36">(N5/O$73)</f>
        <v>356.57761693059484</v>
      </c>
      <c r="P5" s="6"/>
    </row>
    <row r="6" spans="1:16" ht="15">
      <c r="A6" s="12"/>
      <c r="B6" s="25">
        <v>311</v>
      </c>
      <c r="C6" s="20" t="s">
        <v>2</v>
      </c>
      <c r="D6" s="47">
        <v>5489242</v>
      </c>
      <c r="E6" s="47">
        <v>1720490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7209732</v>
      </c>
      <c r="O6" s="48">
        <f t="shared" si="2"/>
        <v>264.8981151486203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83653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83653</v>
      </c>
      <c r="O7" s="48">
        <f t="shared" si="2"/>
        <v>3.073556968071426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26542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26542</v>
      </c>
      <c r="O8" s="48">
        <f t="shared" si="2"/>
        <v>0.9751993239519418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596522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596522</v>
      </c>
      <c r="O9" s="48">
        <f t="shared" si="2"/>
        <v>21.91725759635522</v>
      </c>
      <c r="P9" s="9"/>
    </row>
    <row r="10" spans="1:16" ht="15">
      <c r="A10" s="12"/>
      <c r="B10" s="25">
        <v>312.6</v>
      </c>
      <c r="C10" s="20" t="s">
        <v>13</v>
      </c>
      <c r="D10" s="47">
        <v>1748052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1748052</v>
      </c>
      <c r="O10" s="48">
        <f t="shared" si="2"/>
        <v>64.22647609949664</v>
      </c>
      <c r="P10" s="9"/>
    </row>
    <row r="11" spans="1:16" ht="15">
      <c r="A11" s="12"/>
      <c r="B11" s="25">
        <v>315</v>
      </c>
      <c r="C11" s="20" t="s">
        <v>127</v>
      </c>
      <c r="D11" s="47">
        <v>40472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40472</v>
      </c>
      <c r="O11" s="48">
        <f t="shared" si="2"/>
        <v>1.4870117940992762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127475</v>
      </c>
      <c r="E12" s="32">
        <f t="shared" si="3"/>
        <v>670960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798435</v>
      </c>
      <c r="O12" s="46">
        <f t="shared" si="2"/>
        <v>29.33589300804644</v>
      </c>
      <c r="P12" s="10"/>
    </row>
    <row r="13" spans="1:16" ht="15">
      <c r="A13" s="12"/>
      <c r="B13" s="25">
        <v>322</v>
      </c>
      <c r="C13" s="20" t="s">
        <v>0</v>
      </c>
      <c r="D13" s="47">
        <v>118481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118481</v>
      </c>
      <c r="O13" s="48">
        <f t="shared" si="2"/>
        <v>4.353198368666642</v>
      </c>
      <c r="P13" s="9"/>
    </row>
    <row r="14" spans="1:16" ht="15">
      <c r="A14" s="12"/>
      <c r="B14" s="25">
        <v>325.2</v>
      </c>
      <c r="C14" s="20" t="s">
        <v>16</v>
      </c>
      <c r="D14" s="47">
        <v>0</v>
      </c>
      <c r="E14" s="47">
        <v>670960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670960</v>
      </c>
      <c r="O14" s="48">
        <f t="shared" si="2"/>
        <v>24.652239409192784</v>
      </c>
      <c r="P14" s="9"/>
    </row>
    <row r="15" spans="1:16" ht="15">
      <c r="A15" s="12"/>
      <c r="B15" s="25">
        <v>329</v>
      </c>
      <c r="C15" s="20" t="s">
        <v>17</v>
      </c>
      <c r="D15" s="47">
        <v>8994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8994</v>
      </c>
      <c r="O15" s="48">
        <f t="shared" si="2"/>
        <v>0.33045523018701545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SUM(D17:D39)</f>
        <v>3722242</v>
      </c>
      <c r="E16" s="32">
        <f t="shared" si="4"/>
        <v>4918960</v>
      </c>
      <c r="F16" s="32">
        <f t="shared" si="4"/>
        <v>0</v>
      </c>
      <c r="G16" s="32">
        <f t="shared" si="4"/>
        <v>633662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9274864</v>
      </c>
      <c r="O16" s="46">
        <f t="shared" si="2"/>
        <v>340.77466289451445</v>
      </c>
      <c r="P16" s="10"/>
    </row>
    <row r="17" spans="1:16" ht="15">
      <c r="A17" s="12"/>
      <c r="B17" s="25">
        <v>331.1</v>
      </c>
      <c r="C17" s="20" t="s">
        <v>18</v>
      </c>
      <c r="D17" s="47">
        <v>12122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12122</v>
      </c>
      <c r="O17" s="48">
        <f t="shared" si="2"/>
        <v>0.4453834000808318</v>
      </c>
      <c r="P17" s="9"/>
    </row>
    <row r="18" spans="1:16" ht="15">
      <c r="A18" s="12"/>
      <c r="B18" s="25">
        <v>331.2</v>
      </c>
      <c r="C18" s="20" t="s">
        <v>19</v>
      </c>
      <c r="D18" s="47">
        <v>1120311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1120311</v>
      </c>
      <c r="O18" s="48">
        <f t="shared" si="2"/>
        <v>41.162178050483156</v>
      </c>
      <c r="P18" s="9"/>
    </row>
    <row r="19" spans="1:16" ht="15">
      <c r="A19" s="12"/>
      <c r="B19" s="25">
        <v>331.5</v>
      </c>
      <c r="C19" s="20" t="s">
        <v>21</v>
      </c>
      <c r="D19" s="47">
        <v>0</v>
      </c>
      <c r="E19" s="47">
        <v>345106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345106</v>
      </c>
      <c r="O19" s="48">
        <f t="shared" si="2"/>
        <v>12.67979571591285</v>
      </c>
      <c r="P19" s="9"/>
    </row>
    <row r="20" spans="1:16" ht="15">
      <c r="A20" s="12"/>
      <c r="B20" s="25">
        <v>331.65</v>
      </c>
      <c r="C20" s="20" t="s">
        <v>24</v>
      </c>
      <c r="D20" s="47">
        <v>0</v>
      </c>
      <c r="E20" s="47">
        <v>80036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80036</v>
      </c>
      <c r="O20" s="48">
        <f t="shared" si="2"/>
        <v>2.9406620861961272</v>
      </c>
      <c r="P20" s="9"/>
    </row>
    <row r="21" spans="1:16" ht="15">
      <c r="A21" s="12"/>
      <c r="B21" s="25">
        <v>334.2</v>
      </c>
      <c r="C21" s="20" t="s">
        <v>23</v>
      </c>
      <c r="D21" s="47">
        <v>157812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157812</v>
      </c>
      <c r="O21" s="48">
        <f t="shared" si="2"/>
        <v>5.798287834809127</v>
      </c>
      <c r="P21" s="9"/>
    </row>
    <row r="22" spans="1:16" ht="15">
      <c r="A22" s="12"/>
      <c r="B22" s="25">
        <v>334.49</v>
      </c>
      <c r="C22" s="20" t="s">
        <v>26</v>
      </c>
      <c r="D22" s="47">
        <v>0</v>
      </c>
      <c r="E22" s="47">
        <v>2008663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7">SUM(D22:M22)</f>
        <v>2008663</v>
      </c>
      <c r="O22" s="48">
        <f t="shared" si="2"/>
        <v>73.801778300327</v>
      </c>
      <c r="P22" s="9"/>
    </row>
    <row r="23" spans="1:16" ht="15">
      <c r="A23" s="12"/>
      <c r="B23" s="25">
        <v>334.62</v>
      </c>
      <c r="C23" s="20" t="s">
        <v>100</v>
      </c>
      <c r="D23" s="47">
        <v>0</v>
      </c>
      <c r="E23" s="47">
        <v>135468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135468</v>
      </c>
      <c r="O23" s="48">
        <f t="shared" si="2"/>
        <v>4.97733034500496</v>
      </c>
      <c r="P23" s="9"/>
    </row>
    <row r="24" spans="1:16" ht="15">
      <c r="A24" s="12"/>
      <c r="B24" s="25">
        <v>334.69</v>
      </c>
      <c r="C24" s="20" t="s">
        <v>27</v>
      </c>
      <c r="D24" s="47">
        <v>0</v>
      </c>
      <c r="E24" s="47">
        <v>89088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89088</v>
      </c>
      <c r="O24" s="48">
        <f t="shared" si="2"/>
        <v>3.2732483374361614</v>
      </c>
      <c r="P24" s="9"/>
    </row>
    <row r="25" spans="1:16" ht="15">
      <c r="A25" s="12"/>
      <c r="B25" s="25">
        <v>334.7</v>
      </c>
      <c r="C25" s="20" t="s">
        <v>28</v>
      </c>
      <c r="D25" s="47">
        <v>1722</v>
      </c>
      <c r="E25" s="47">
        <v>179692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181414</v>
      </c>
      <c r="O25" s="48">
        <f t="shared" si="2"/>
        <v>6.665466436418415</v>
      </c>
      <c r="P25" s="9"/>
    </row>
    <row r="26" spans="1:16" ht="15">
      <c r="A26" s="12"/>
      <c r="B26" s="25">
        <v>335.12</v>
      </c>
      <c r="C26" s="20" t="s">
        <v>128</v>
      </c>
      <c r="D26" s="47">
        <v>471054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471054</v>
      </c>
      <c r="O26" s="48">
        <f t="shared" si="2"/>
        <v>17.307344674284455</v>
      </c>
      <c r="P26" s="9"/>
    </row>
    <row r="27" spans="1:16" ht="15">
      <c r="A27" s="12"/>
      <c r="B27" s="25">
        <v>335.13</v>
      </c>
      <c r="C27" s="20" t="s">
        <v>129</v>
      </c>
      <c r="D27" s="47">
        <v>23482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23482</v>
      </c>
      <c r="O27" s="48">
        <f t="shared" si="2"/>
        <v>0.8627695925340779</v>
      </c>
      <c r="P27" s="9"/>
    </row>
    <row r="28" spans="1:16" ht="15">
      <c r="A28" s="12"/>
      <c r="B28" s="25">
        <v>335.14</v>
      </c>
      <c r="C28" s="20" t="s">
        <v>130</v>
      </c>
      <c r="D28" s="47">
        <v>9857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9857</v>
      </c>
      <c r="O28" s="48">
        <f t="shared" si="2"/>
        <v>0.36216335378623654</v>
      </c>
      <c r="P28" s="9"/>
    </row>
    <row r="29" spans="1:16" ht="15">
      <c r="A29" s="12"/>
      <c r="B29" s="25">
        <v>335.15</v>
      </c>
      <c r="C29" s="20" t="s">
        <v>131</v>
      </c>
      <c r="D29" s="47">
        <v>737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737</v>
      </c>
      <c r="O29" s="48">
        <f t="shared" si="2"/>
        <v>0.02707866407025021</v>
      </c>
      <c r="P29" s="9"/>
    </row>
    <row r="30" spans="1:16" ht="15">
      <c r="A30" s="12"/>
      <c r="B30" s="25">
        <v>335.16</v>
      </c>
      <c r="C30" s="20" t="s">
        <v>132</v>
      </c>
      <c r="D30" s="47">
        <v>223247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223247</v>
      </c>
      <c r="O30" s="48">
        <f t="shared" si="2"/>
        <v>8.202483741779035</v>
      </c>
      <c r="P30" s="9"/>
    </row>
    <row r="31" spans="1:16" ht="15">
      <c r="A31" s="12"/>
      <c r="B31" s="25">
        <v>335.18</v>
      </c>
      <c r="C31" s="20" t="s">
        <v>133</v>
      </c>
      <c r="D31" s="47">
        <v>873326</v>
      </c>
      <c r="E31" s="47">
        <v>616342</v>
      </c>
      <c r="F31" s="47">
        <v>0</v>
      </c>
      <c r="G31" s="47">
        <v>633662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2123330</v>
      </c>
      <c r="O31" s="48">
        <f t="shared" si="2"/>
        <v>78.01484366388654</v>
      </c>
      <c r="P31" s="9"/>
    </row>
    <row r="32" spans="1:16" ht="15">
      <c r="A32" s="12"/>
      <c r="B32" s="25">
        <v>335.19</v>
      </c>
      <c r="C32" s="20" t="s">
        <v>134</v>
      </c>
      <c r="D32" s="47">
        <v>811586</v>
      </c>
      <c r="E32" s="47">
        <v>520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812106</v>
      </c>
      <c r="O32" s="48">
        <f t="shared" si="2"/>
        <v>29.83818936693978</v>
      </c>
      <c r="P32" s="9"/>
    </row>
    <row r="33" spans="1:16" ht="15">
      <c r="A33" s="12"/>
      <c r="B33" s="25">
        <v>335.22</v>
      </c>
      <c r="C33" s="20" t="s">
        <v>35</v>
      </c>
      <c r="D33" s="47">
        <v>0</v>
      </c>
      <c r="E33" s="47">
        <v>242187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242187</v>
      </c>
      <c r="O33" s="48">
        <f t="shared" si="2"/>
        <v>8.898372340816401</v>
      </c>
      <c r="P33" s="9"/>
    </row>
    <row r="34" spans="1:16" ht="15">
      <c r="A34" s="12"/>
      <c r="B34" s="25">
        <v>335.49</v>
      </c>
      <c r="C34" s="20" t="s">
        <v>36</v>
      </c>
      <c r="D34" s="47">
        <v>0</v>
      </c>
      <c r="E34" s="47">
        <v>695338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695338</v>
      </c>
      <c r="O34" s="48">
        <f t="shared" si="2"/>
        <v>25.547929602821768</v>
      </c>
      <c r="P34" s="9"/>
    </row>
    <row r="35" spans="1:16" ht="15">
      <c r="A35" s="12"/>
      <c r="B35" s="25">
        <v>335.5</v>
      </c>
      <c r="C35" s="20" t="s">
        <v>37</v>
      </c>
      <c r="D35" s="47">
        <v>0</v>
      </c>
      <c r="E35" s="47">
        <v>18876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18876</v>
      </c>
      <c r="O35" s="48">
        <f t="shared" si="2"/>
        <v>0.6935371275305875</v>
      </c>
      <c r="P35" s="9"/>
    </row>
    <row r="36" spans="1:16" ht="15">
      <c r="A36" s="12"/>
      <c r="B36" s="25">
        <v>335.8</v>
      </c>
      <c r="C36" s="20" t="s">
        <v>38</v>
      </c>
      <c r="D36" s="47">
        <v>0</v>
      </c>
      <c r="E36" s="47">
        <v>491425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491425</v>
      </c>
      <c r="O36" s="48">
        <f t="shared" si="2"/>
        <v>18.055810706543703</v>
      </c>
      <c r="P36" s="9"/>
    </row>
    <row r="37" spans="1:16" ht="15">
      <c r="A37" s="12"/>
      <c r="B37" s="25">
        <v>335.9</v>
      </c>
      <c r="C37" s="20" t="s">
        <v>106</v>
      </c>
      <c r="D37" s="47">
        <v>0</v>
      </c>
      <c r="E37" s="47">
        <v>2219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2219</v>
      </c>
      <c r="O37" s="48">
        <f aca="true" t="shared" si="6" ref="O37:O68">(N37/O$73)</f>
        <v>0.08152992614909799</v>
      </c>
      <c r="P37" s="9"/>
    </row>
    <row r="38" spans="1:16" ht="15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0.5143843921078738</v>
      </c>
      <c r="P38" s="9"/>
    </row>
    <row r="39" spans="1:16" ht="15">
      <c r="A39" s="12"/>
      <c r="B39" s="25">
        <v>339</v>
      </c>
      <c r="C39" s="20" t="s">
        <v>41</v>
      </c>
      <c r="D39" s="47">
        <v>16986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16986</v>
      </c>
      <c r="O39" s="48">
        <f t="shared" si="6"/>
        <v>0.6240952345960246</v>
      </c>
      <c r="P39" s="9"/>
    </row>
    <row r="40" spans="1:16" ht="15.75">
      <c r="A40" s="29" t="s">
        <v>46</v>
      </c>
      <c r="B40" s="30"/>
      <c r="C40" s="31"/>
      <c r="D40" s="32">
        <f aca="true" t="shared" si="7" ref="D40:M40">SUM(D41:D56)</f>
        <v>1367592</v>
      </c>
      <c r="E40" s="32">
        <f t="shared" si="7"/>
        <v>2988513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4356105</v>
      </c>
      <c r="O40" s="46">
        <f t="shared" si="6"/>
        <v>160.05088731307637</v>
      </c>
      <c r="P40" s="10"/>
    </row>
    <row r="41" spans="1:16" ht="15">
      <c r="A41" s="12"/>
      <c r="B41" s="25">
        <v>341.1</v>
      </c>
      <c r="C41" s="20" t="s">
        <v>135</v>
      </c>
      <c r="D41" s="47">
        <v>59707</v>
      </c>
      <c r="E41" s="47">
        <v>29570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89277</v>
      </c>
      <c r="O41" s="48">
        <f t="shared" si="6"/>
        <v>3.2801925267296177</v>
      </c>
      <c r="P41" s="9"/>
    </row>
    <row r="42" spans="1:16" ht="15">
      <c r="A42" s="12"/>
      <c r="B42" s="25">
        <v>341.15</v>
      </c>
      <c r="C42" s="20" t="s">
        <v>136</v>
      </c>
      <c r="D42" s="47">
        <v>0</v>
      </c>
      <c r="E42" s="47">
        <v>34699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56">SUM(D42:M42)</f>
        <v>34699</v>
      </c>
      <c r="O42" s="48">
        <f t="shared" si="6"/>
        <v>1.2749017158393652</v>
      </c>
      <c r="P42" s="9"/>
    </row>
    <row r="43" spans="1:16" ht="15">
      <c r="A43" s="12"/>
      <c r="B43" s="25">
        <v>341.51</v>
      </c>
      <c r="C43" s="20" t="s">
        <v>137</v>
      </c>
      <c r="D43" s="47">
        <v>625944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625944</v>
      </c>
      <c r="O43" s="48">
        <f t="shared" si="6"/>
        <v>22.99827313811221</v>
      </c>
      <c r="P43" s="9"/>
    </row>
    <row r="44" spans="1:16" ht="15">
      <c r="A44" s="12"/>
      <c r="B44" s="25">
        <v>341.52</v>
      </c>
      <c r="C44" s="20" t="s">
        <v>138</v>
      </c>
      <c r="D44" s="47">
        <v>0</v>
      </c>
      <c r="E44" s="47">
        <v>41600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41600</v>
      </c>
      <c r="O44" s="48">
        <f t="shared" si="6"/>
        <v>1.5284564794062534</v>
      </c>
      <c r="P44" s="9"/>
    </row>
    <row r="45" spans="1:16" ht="15">
      <c r="A45" s="12"/>
      <c r="B45" s="25">
        <v>341.56</v>
      </c>
      <c r="C45" s="20" t="s">
        <v>139</v>
      </c>
      <c r="D45" s="47">
        <v>12244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12244</v>
      </c>
      <c r="O45" s="48">
        <f t="shared" si="6"/>
        <v>0.44986589264062904</v>
      </c>
      <c r="P45" s="9"/>
    </row>
    <row r="46" spans="1:16" ht="15">
      <c r="A46" s="12"/>
      <c r="B46" s="25">
        <v>341.9</v>
      </c>
      <c r="C46" s="20" t="s">
        <v>140</v>
      </c>
      <c r="D46" s="47">
        <v>53909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53909</v>
      </c>
      <c r="O46" s="48">
        <f t="shared" si="6"/>
        <v>1.9807105852959548</v>
      </c>
      <c r="P46" s="9"/>
    </row>
    <row r="47" spans="1:16" ht="15">
      <c r="A47" s="12"/>
      <c r="B47" s="25">
        <v>342.1</v>
      </c>
      <c r="C47" s="20" t="s">
        <v>141</v>
      </c>
      <c r="D47" s="47">
        <v>85763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85763</v>
      </c>
      <c r="O47" s="48">
        <f t="shared" si="6"/>
        <v>3.151082044310541</v>
      </c>
      <c r="P47" s="9"/>
    </row>
    <row r="48" spans="1:16" ht="15">
      <c r="A48" s="12"/>
      <c r="B48" s="25">
        <v>342.3</v>
      </c>
      <c r="C48" s="20" t="s">
        <v>56</v>
      </c>
      <c r="D48" s="47">
        <v>0</v>
      </c>
      <c r="E48" s="47">
        <v>344852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344852</v>
      </c>
      <c r="O48" s="48">
        <f t="shared" si="6"/>
        <v>12.67046331337032</v>
      </c>
      <c r="P48" s="9"/>
    </row>
    <row r="49" spans="1:16" ht="15">
      <c r="A49" s="12"/>
      <c r="B49" s="25">
        <v>342.5</v>
      </c>
      <c r="C49" s="20" t="s">
        <v>58</v>
      </c>
      <c r="D49" s="47">
        <v>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</v>
      </c>
      <c r="O49" s="48">
        <f t="shared" si="6"/>
        <v>0.0009185435573354888</v>
      </c>
      <c r="P49" s="9"/>
    </row>
    <row r="50" spans="1:16" ht="15">
      <c r="A50" s="12"/>
      <c r="B50" s="25">
        <v>342.6</v>
      </c>
      <c r="C50" s="20" t="s">
        <v>59</v>
      </c>
      <c r="D50" s="47">
        <v>0</v>
      </c>
      <c r="E50" s="47">
        <v>1426548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1426548</v>
      </c>
      <c r="O50" s="48">
        <f t="shared" si="6"/>
        <v>52.41385898519308</v>
      </c>
      <c r="P50" s="9"/>
    </row>
    <row r="51" spans="1:16" ht="15">
      <c r="A51" s="12"/>
      <c r="B51" s="25">
        <v>342.9</v>
      </c>
      <c r="C51" s="20" t="s">
        <v>60</v>
      </c>
      <c r="D51" s="47">
        <v>0</v>
      </c>
      <c r="E51" s="47">
        <v>85000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85000</v>
      </c>
      <c r="O51" s="48">
        <f t="shared" si="6"/>
        <v>3.1230480949406623</v>
      </c>
      <c r="P51" s="9"/>
    </row>
    <row r="52" spans="1:16" ht="15">
      <c r="A52" s="12"/>
      <c r="B52" s="25">
        <v>343.4</v>
      </c>
      <c r="C52" s="20" t="s">
        <v>61</v>
      </c>
      <c r="D52" s="47">
        <v>0</v>
      </c>
      <c r="E52" s="47">
        <v>197271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197271</v>
      </c>
      <c r="O52" s="48">
        <f t="shared" si="6"/>
        <v>7.248080243965169</v>
      </c>
      <c r="P52" s="9"/>
    </row>
    <row r="53" spans="1:16" ht="15">
      <c r="A53" s="12"/>
      <c r="B53" s="25">
        <v>343.9</v>
      </c>
      <c r="C53" s="20" t="s">
        <v>62</v>
      </c>
      <c r="D53" s="47">
        <v>530000</v>
      </c>
      <c r="E53" s="47">
        <v>3344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533344</v>
      </c>
      <c r="O53" s="48">
        <f t="shared" si="6"/>
        <v>19.595987801741558</v>
      </c>
      <c r="P53" s="9"/>
    </row>
    <row r="54" spans="1:16" ht="15">
      <c r="A54" s="12"/>
      <c r="B54" s="25">
        <v>344.9</v>
      </c>
      <c r="C54" s="20" t="s">
        <v>142</v>
      </c>
      <c r="D54" s="47">
        <v>0</v>
      </c>
      <c r="E54" s="47">
        <v>541455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541455</v>
      </c>
      <c r="O54" s="48">
        <f t="shared" si="6"/>
        <v>19.894000073483486</v>
      </c>
      <c r="P54" s="9"/>
    </row>
    <row r="55" spans="1:16" ht="15">
      <c r="A55" s="12"/>
      <c r="B55" s="25">
        <v>348.32</v>
      </c>
      <c r="C55" s="20" t="s">
        <v>143</v>
      </c>
      <c r="D55" s="47">
        <v>0</v>
      </c>
      <c r="E55" s="47">
        <v>140269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140269</v>
      </c>
      <c r="O55" s="48">
        <f t="shared" si="6"/>
        <v>5.153727449755667</v>
      </c>
      <c r="P55" s="9"/>
    </row>
    <row r="56" spans="1:16" ht="15">
      <c r="A56" s="12"/>
      <c r="B56" s="25">
        <v>348.921</v>
      </c>
      <c r="C56" s="20" t="s">
        <v>144</v>
      </c>
      <c r="D56" s="47">
        <v>0</v>
      </c>
      <c r="E56" s="47">
        <v>143905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143905</v>
      </c>
      <c r="O56" s="48">
        <f t="shared" si="6"/>
        <v>5.287320424734541</v>
      </c>
      <c r="P56" s="9"/>
    </row>
    <row r="57" spans="1:16" ht="15.75">
      <c r="A57" s="29" t="s">
        <v>47</v>
      </c>
      <c r="B57" s="30"/>
      <c r="C57" s="31"/>
      <c r="D57" s="32">
        <f aca="true" t="shared" si="9" ref="D57:M57">SUM(D58:D61)</f>
        <v>122290</v>
      </c>
      <c r="E57" s="32">
        <f t="shared" si="9"/>
        <v>207389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aca="true" t="shared" si="10" ref="N57:N71">SUM(D57:M57)</f>
        <v>329679</v>
      </c>
      <c r="O57" s="46">
        <f t="shared" si="6"/>
        <v>12.112980857552266</v>
      </c>
      <c r="P57" s="10"/>
    </row>
    <row r="58" spans="1:16" ht="15">
      <c r="A58" s="13"/>
      <c r="B58" s="40">
        <v>351.2</v>
      </c>
      <c r="C58" s="21" t="s">
        <v>81</v>
      </c>
      <c r="D58" s="47">
        <v>0</v>
      </c>
      <c r="E58" s="47">
        <v>10853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10853</v>
      </c>
      <c r="O58" s="48">
        <f t="shared" si="6"/>
        <v>0.3987581291104824</v>
      </c>
      <c r="P58" s="9"/>
    </row>
    <row r="59" spans="1:16" ht="15">
      <c r="A59" s="13"/>
      <c r="B59" s="40">
        <v>351.5</v>
      </c>
      <c r="C59" s="21" t="s">
        <v>82</v>
      </c>
      <c r="D59" s="47">
        <v>122290</v>
      </c>
      <c r="E59" s="47">
        <v>35266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157556</v>
      </c>
      <c r="O59" s="48">
        <f t="shared" si="6"/>
        <v>5.788881948782011</v>
      </c>
      <c r="P59" s="9"/>
    </row>
    <row r="60" spans="1:16" ht="15">
      <c r="A60" s="13"/>
      <c r="B60" s="40">
        <v>351.8</v>
      </c>
      <c r="C60" s="21" t="s">
        <v>145</v>
      </c>
      <c r="D60" s="47">
        <v>0</v>
      </c>
      <c r="E60" s="47">
        <v>81180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81180</v>
      </c>
      <c r="O60" s="48">
        <f t="shared" si="6"/>
        <v>2.9826946393797993</v>
      </c>
      <c r="P60" s="9"/>
    </row>
    <row r="61" spans="1:16" ht="15">
      <c r="A61" s="13"/>
      <c r="B61" s="40">
        <v>359</v>
      </c>
      <c r="C61" s="21" t="s">
        <v>83</v>
      </c>
      <c r="D61" s="47">
        <v>0</v>
      </c>
      <c r="E61" s="47">
        <v>80090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80090</v>
      </c>
      <c r="O61" s="48">
        <f t="shared" si="6"/>
        <v>2.942646140279972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SUM(D63:D68)</f>
        <v>139483</v>
      </c>
      <c r="E62" s="32">
        <f t="shared" si="11"/>
        <v>267254</v>
      </c>
      <c r="F62" s="32">
        <f t="shared" si="11"/>
        <v>533</v>
      </c>
      <c r="G62" s="32">
        <f t="shared" si="11"/>
        <v>7119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414389</v>
      </c>
      <c r="O62" s="46">
        <f t="shared" si="6"/>
        <v>15.225373847227836</v>
      </c>
      <c r="P62" s="10"/>
    </row>
    <row r="63" spans="1:16" ht="15">
      <c r="A63" s="12"/>
      <c r="B63" s="25">
        <v>361.1</v>
      </c>
      <c r="C63" s="20" t="s">
        <v>84</v>
      </c>
      <c r="D63" s="47">
        <v>49763</v>
      </c>
      <c r="E63" s="47">
        <v>7330</v>
      </c>
      <c r="F63" s="47">
        <v>533</v>
      </c>
      <c r="G63" s="47">
        <v>7119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64745</v>
      </c>
      <c r="O63" s="48">
        <f t="shared" si="6"/>
        <v>2.378844104787449</v>
      </c>
      <c r="P63" s="9"/>
    </row>
    <row r="64" spans="1:16" ht="15">
      <c r="A64" s="12"/>
      <c r="B64" s="25">
        <v>362</v>
      </c>
      <c r="C64" s="20" t="s">
        <v>85</v>
      </c>
      <c r="D64" s="47">
        <v>50043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50043</v>
      </c>
      <c r="O64" s="48">
        <f t="shared" si="6"/>
        <v>1.8386670095895947</v>
      </c>
      <c r="P64" s="9"/>
    </row>
    <row r="65" spans="1:16" ht="15">
      <c r="A65" s="12"/>
      <c r="B65" s="25">
        <v>364</v>
      </c>
      <c r="C65" s="20" t="s">
        <v>146</v>
      </c>
      <c r="D65" s="47">
        <v>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91</v>
      </c>
      <c r="O65" s="48">
        <f t="shared" si="6"/>
        <v>0.0033434985487011794</v>
      </c>
      <c r="P65" s="9"/>
    </row>
    <row r="66" spans="1:16" ht="15">
      <c r="A66" s="12"/>
      <c r="B66" s="25">
        <v>365</v>
      </c>
      <c r="C66" s="20" t="s">
        <v>147</v>
      </c>
      <c r="D66" s="47">
        <v>0</v>
      </c>
      <c r="E66" s="47">
        <v>47769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47769</v>
      </c>
      <c r="O66" s="48">
        <f t="shared" si="6"/>
        <v>1.7551162876143587</v>
      </c>
      <c r="P66" s="9"/>
    </row>
    <row r="67" spans="1:16" ht="15">
      <c r="A67" s="12"/>
      <c r="B67" s="25">
        <v>366</v>
      </c>
      <c r="C67" s="20" t="s">
        <v>88</v>
      </c>
      <c r="D67" s="47">
        <v>0</v>
      </c>
      <c r="E67" s="47">
        <v>33759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33759</v>
      </c>
      <c r="O67" s="48">
        <f t="shared" si="6"/>
        <v>1.2403644780835508</v>
      </c>
      <c r="P67" s="9"/>
    </row>
    <row r="68" spans="1:16" ht="15">
      <c r="A68" s="12"/>
      <c r="B68" s="25">
        <v>369.9</v>
      </c>
      <c r="C68" s="20" t="s">
        <v>89</v>
      </c>
      <c r="D68" s="47">
        <v>39586</v>
      </c>
      <c r="E68" s="47">
        <v>178396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217982</v>
      </c>
      <c r="O68" s="48">
        <f t="shared" si="6"/>
        <v>8.009038468604182</v>
      </c>
      <c r="P68" s="9"/>
    </row>
    <row r="69" spans="1:16" ht="15.75">
      <c r="A69" s="29" t="s">
        <v>48</v>
      </c>
      <c r="B69" s="30"/>
      <c r="C69" s="31"/>
      <c r="D69" s="32">
        <f aca="true" t="shared" si="12" ref="D69:M69">SUM(D70:D70)</f>
        <v>5018604</v>
      </c>
      <c r="E69" s="32">
        <f t="shared" si="12"/>
        <v>7561513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12580117</v>
      </c>
      <c r="O69" s="46">
        <f>(N69/O$73)</f>
        <v>462.2154168350663</v>
      </c>
      <c r="P69" s="9"/>
    </row>
    <row r="70" spans="1:16" ht="15.75" thickBot="1">
      <c r="A70" s="12"/>
      <c r="B70" s="25">
        <v>381</v>
      </c>
      <c r="C70" s="20" t="s">
        <v>90</v>
      </c>
      <c r="D70" s="47">
        <v>5018604</v>
      </c>
      <c r="E70" s="47">
        <v>7561513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12580117</v>
      </c>
      <c r="O70" s="48">
        <f>(N70/O$73)</f>
        <v>462.2154168350663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3" ref="D71:M71">SUM(D5,D12,D16,D40,D57,D62,D69)</f>
        <v>17775452</v>
      </c>
      <c r="E71" s="15">
        <f t="shared" si="13"/>
        <v>19041796</v>
      </c>
      <c r="F71" s="15">
        <f t="shared" si="13"/>
        <v>533</v>
      </c>
      <c r="G71" s="15">
        <f t="shared" si="13"/>
        <v>640781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0</v>
      </c>
      <c r="N71" s="15">
        <f t="shared" si="10"/>
        <v>37458562</v>
      </c>
      <c r="O71" s="38">
        <f>(N71/O$73)</f>
        <v>1376.2928316860784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148</v>
      </c>
      <c r="M73" s="49"/>
      <c r="N73" s="49"/>
      <c r="O73" s="44">
        <v>27217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2022-08-18T21:09:55Z</cp:lastPrinted>
  <dcterms:created xsi:type="dcterms:W3CDTF">2000-08-31T21:26:31Z</dcterms:created>
  <dcterms:modified xsi:type="dcterms:W3CDTF">2022-08-18T21:09:59Z</dcterms:modified>
  <cp:category/>
  <cp:version/>
  <cp:contentType/>
  <cp:contentStatus/>
</cp:coreProperties>
</file>