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</sheets>
  <definedNames>
    <definedName name="_xlnm.Print_Area" localSheetId="19">'2002'!$A$1:$O$54</definedName>
    <definedName name="_xlnm.Print_Area" localSheetId="18">'2003'!$A$1:$O$87</definedName>
    <definedName name="_xlnm.Print_Area" localSheetId="17">'2004'!$A$1:$O$69</definedName>
    <definedName name="_xlnm.Print_Area" localSheetId="16">'2005'!$A$1:$O$71</definedName>
    <definedName name="_xlnm.Print_Area" localSheetId="15">'2006'!$A$1:$O$54</definedName>
    <definedName name="_xlnm.Print_Area" localSheetId="14">'2007'!$A$1:$O$87</definedName>
    <definedName name="_xlnm.Print_Area" localSheetId="13">'2008'!$A$1:$O$95</definedName>
    <definedName name="_xlnm.Print_Area" localSheetId="12">'2009'!$A$1:$O$91</definedName>
    <definedName name="_xlnm.Print_Area" localSheetId="11">'2010'!$A$1:$O$76</definedName>
    <definedName name="_xlnm.Print_Area" localSheetId="10">'2011'!$A$1:$O$75</definedName>
    <definedName name="_xlnm.Print_Area" localSheetId="9">'2012'!$A$1:$O$75</definedName>
    <definedName name="_xlnm.Print_Area" localSheetId="8">'2013'!$A$1:$O$77</definedName>
    <definedName name="_xlnm.Print_Area" localSheetId="7">'2014'!$A$1:$O$75</definedName>
    <definedName name="_xlnm.Print_Area" localSheetId="6">'2015'!$A$1:$O$76</definedName>
    <definedName name="_xlnm.Print_Area" localSheetId="5">'2016'!$A$1:$O$66</definedName>
    <definedName name="_xlnm.Print_Area" localSheetId="4">'2017'!$A$1:$O$71</definedName>
    <definedName name="_xlnm.Print_Area" localSheetId="3">'2018'!$A$1:$O$73</definedName>
    <definedName name="_xlnm.Print_Area" localSheetId="2">'2019'!$A$1:$O$75</definedName>
    <definedName name="_xlnm.Print_Area" localSheetId="1">'2020'!$A$1:$O$78</definedName>
    <definedName name="_xlnm.Print_Area" localSheetId="0">'2021'!$A$1:$P$80</definedName>
    <definedName name="_xlnm.Print_Titles" localSheetId="19">'2002'!$1:$4</definedName>
    <definedName name="_xlnm.Print_Titles" localSheetId="18">'2003'!$1:$4</definedName>
    <definedName name="_xlnm.Print_Titles" localSheetId="17">'2004'!$1:$4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<sst xmlns="http://schemas.openxmlformats.org/spreadsheetml/2006/main" count="1746" uniqueCount="229">
  <si>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</si>
  <si>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</si>
  <si>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</si>
  <si>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</si>
  <si>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</si>
  <si>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</si>
  <si>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</si>
  <si>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</si>
  <si>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</si>
  <si>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</si>
  <si>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</si>
  <si>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</si>
  <si>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</si>
  <si>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</si>
  <si>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Local Business Tax</t>
  </si>
  <si>
    <t>Other General Taxes</t>
  </si>
  <si>
    <t>Permits, Fees, and Special Assessments</t>
  </si>
  <si>
    <t>Franchise Fee - Cable Television</t>
  </si>
  <si>
    <t>Franchise Fee - Solid Waste</t>
  </si>
  <si>
    <t>Other Permits, Fees, and Special Assessments</t>
  </si>
  <si>
    <t>Federal Grant - General Government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</si>
  <si>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</si>
  <si>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</si>
  <si>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</si>
  <si>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</si>
  <si>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Electric Supply System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</si>
  <si>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</si>
  <si>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</si>
  <si>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</si>
  <si>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</si>
  <si>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</si>
  <si>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</si>
  <si>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</si>
  <si>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</si>
  <si>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</si>
  <si>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</si>
  <si>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</si>
  <si>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</si>
  <si>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State Shared Revenues - Economic Environment</t>
  </si>
  <si>
    <t>Grants from Other Local Units - Public Safety</t>
  </si>
  <si>
    <t>Grants from Other Local Units - Physical Environment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</si>
  <si>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</si>
  <si>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</si>
  <si>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</si>
  <si>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</si>
  <si>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</si>
  <si>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</si>
  <si>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</si>
  <si>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</si>
  <si>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</si>
  <si>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</si>
  <si>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</si>
  <si>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</si>
  <si>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</si>
  <si>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</si>
  <si>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</si>
  <si>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</si>
  <si>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</si>
  <si>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</si>
  <si>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</si>
  <si>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</si>
  <si>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</si>
  <si>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</si>
  <si>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Airports</t>
  </si>
  <si>
    <t>Culture / Recreation - Parks and Recreation</t>
  </si>
  <si>
    <t>Culture / Recreation - Cultural Services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</si>
  <si>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</si>
  <si>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</si>
  <si>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</si>
  <si>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</si>
  <si>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</si>
  <si>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</si>
  <si>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County Court Civil</t>
  </si>
  <si>
    <t>Court-Ordered Judgments and Fines - As Decided by Traffic Court</t>
  </si>
  <si>
    <t>Court-Ordered Judgments and Fines - As Decided by Juvenile Court</t>
  </si>
  <si>
    <t>Other Judgments, Fines, and Forfeits</t>
  </si>
  <si>
    <t>Judgments and Fines - Other Court-Ordered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</si>
  <si>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</si>
  <si>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</si>
  <si>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</si>
  <si>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</si>
  <si>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</si>
  <si>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</si>
  <si>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</si>
  <si>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</si>
  <si>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</si>
  <si>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</si>
  <si>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</si>
  <si>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Intragovernmental Transfers from Constitutional Fee Officers - Clerk to the BOCC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</si>
  <si>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</si>
  <si>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</si>
  <si>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</si>
  <si>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</si>
  <si>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</si>
  <si>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</si>
  <si>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</si>
  <si>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</si>
  <si>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</si>
  <si>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</si>
  <si>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</si>
  <si>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</si>
  <si>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Hendry County Government Revenues Reported by Account Code and Fund Type</t>
  </si>
  <si>
    <t>Local Fiscal Year Ended September 30, 2010</t>
  </si>
  <si>
    <t>First Local Option Fuel Tax (1 to 6 Cents)</t>
  </si>
  <si>
    <t>Court-Ordered Judgments and Fines - As Decided by Circuit Court Civil</t>
  </si>
  <si>
    <t>Proprietary Non-Operating Sources - State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</si>
  <si>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</si>
  <si>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</si>
  <si>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</si>
  <si>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Child Support Reimbursement</t>
  </si>
  <si>
    <t>2011 Countywide Population:</t>
  </si>
  <si>
    <t>Local Fiscal Year Ended September 30, 2008</t>
  </si>
  <si>
    <t>Permits and Franchise Fees</t>
  </si>
  <si>
    <t>Franchise Fee - Telecommunications</t>
  </si>
  <si>
    <t>Other Permits and Fees</t>
  </si>
  <si>
    <t>Federal Grant - Public Safety</t>
  </si>
  <si>
    <t>Federal Grant - Physical Environment - Other Physical Environment</t>
  </si>
  <si>
    <t>Federal Grant - Other Federal Grants</t>
  </si>
  <si>
    <t>State Grant - Physical Environment - Water Supply System</t>
  </si>
  <si>
    <t>Grants from Other Local Units - Economic Environment</t>
  </si>
  <si>
    <t>Grants from Other Local Units - Culture / Recreation</t>
  </si>
  <si>
    <t>Grants from Other Local Units - Other</t>
  </si>
  <si>
    <t>General Gov't (Not Court-Related) - Administrative Service Fees</t>
  </si>
  <si>
    <t>Public Safety - Other Public Safety Charges and Fees</t>
  </si>
  <si>
    <t>Physical Environment - Water / Sewer Combination Utility</t>
  </si>
  <si>
    <t>County Court Civil - Service Charges</t>
  </si>
  <si>
    <t>Circuit Court Civil - Service Charges</t>
  </si>
  <si>
    <t>Probate Court - Service Charges</t>
  </si>
  <si>
    <t>Court Service Reimbursement - Mediation and Arbitration</t>
  </si>
  <si>
    <t>Special Assessments - Capital Improvement</t>
  </si>
  <si>
    <t>2008 Countywide Population:</t>
  </si>
  <si>
    <t>Local Fiscal Year Ended September 30, 2007</t>
  </si>
  <si>
    <t>Permits, Fees and Licenses</t>
  </si>
  <si>
    <t>Occupational Licenses</t>
  </si>
  <si>
    <t>Other Permits, Fees and Licenses</t>
  </si>
  <si>
    <t>2007 Countywide Population:</t>
  </si>
  <si>
    <t>Local Fiscal Year Ended September 30, 2006</t>
  </si>
  <si>
    <t>Second Local Option Fuel Tax (1 to 5 Cents)</t>
  </si>
  <si>
    <t>Franchise Fee - Other</t>
  </si>
  <si>
    <t>State Grant - Physical Environment - Other Physical Environment</t>
  </si>
  <si>
    <t>State Shared Revenues - Human Services - Other Human Services</t>
  </si>
  <si>
    <t>Public Safety - Fire Protection</t>
  </si>
  <si>
    <t>Economic Environment - Other Economic Environment Charges</t>
  </si>
  <si>
    <t>County Court Civil - Filing Fees</t>
  </si>
  <si>
    <t>Circuit Court Civil - Filing Fees</t>
  </si>
  <si>
    <t>Circuit Court Civil - Fees and Service Charges</t>
  </si>
  <si>
    <t>Interest and Other Earnings - Net Increase (Decrease) in Fair Value of Investments</t>
  </si>
  <si>
    <t>Proprietary Non-Operating Sources - Other Non-Operating Sources</t>
  </si>
  <si>
    <t>2006 Countywide Population:</t>
  </si>
  <si>
    <t>Local Option Fuel Tax / Alternative Fuel Tax</t>
  </si>
  <si>
    <t>Judgments and Fines</t>
  </si>
  <si>
    <t>Other Miscellaneous Revenues</t>
  </si>
  <si>
    <t>Local Fiscal Year Ended September 30, 2005</t>
  </si>
  <si>
    <t>2005 Countywide Population:</t>
  </si>
  <si>
    <t>Local Fiscal Year Ended September 30, 2004</t>
  </si>
  <si>
    <t>2004 Countywide Population:</t>
  </si>
  <si>
    <t>State Shared Revenues - Public Safety</t>
  </si>
  <si>
    <t>Local Fiscal Year Ended September 30, 2003</t>
  </si>
  <si>
    <t>2003 Countywide Population:</t>
  </si>
  <si>
    <t>Local Fiscal Year Ended September 30, 2002</t>
  </si>
  <si>
    <t>State Grant - Economic Environment</t>
  </si>
  <si>
    <t>State Grant - Human Services - Public Welfare</t>
  </si>
  <si>
    <t>State Grant - Other</t>
  </si>
  <si>
    <t>General Gov't (Not Court-Related) - Fees Remitted to County from Clerk of Circuit Court</t>
  </si>
  <si>
    <t>Public Safety - Housing for Prisoners</t>
  </si>
  <si>
    <t>Public Safety - Emergency Management Service Fees / Charges</t>
  </si>
  <si>
    <t>Culture / Recreation - Libraries</t>
  </si>
  <si>
    <t>Culture / Recreation - Special Recreation Facilities</t>
  </si>
  <si>
    <t>2002 Countywide Population:</t>
  </si>
  <si>
    <t>Local Fiscal Year Ended September 30, 2012</t>
  </si>
  <si>
    <t>Fines - Local Ordinance Violations</t>
  </si>
  <si>
    <t>2012 Countywide Population:</t>
  </si>
  <si>
    <t>Local Fiscal Year Ended September 30, 2013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</si>
  <si>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</si>
  <si>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</si>
  <si>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</si>
  <si>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</si>
  <si>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</si>
  <si>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</si>
  <si>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</si>
  <si>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</si>
  <si>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State Shared Revenues - Transportation - Mass Transit</t>
  </si>
  <si>
    <t>General Government - Recording Fees</t>
  </si>
  <si>
    <t>General Government - Internal Service Fund Fees and Charges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</si>
  <si>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</si>
  <si>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</si>
  <si>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</si>
  <si>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Airports</t>
  </si>
  <si>
    <t>Court-Ordered Judgments and Fines - Other Court-Ordered</t>
  </si>
  <si>
    <t>Sales - Disposition of Fixed Assets</t>
  </si>
  <si>
    <t>2013 Countywide Population:</t>
  </si>
  <si>
    <t>Local Fiscal Year Ended September 30, 2014</t>
  </si>
  <si>
    <t>General Government - Public Records Modernization Trust Fund</t>
  </si>
  <si>
    <t>Court-Ordered Judgments and Fines - Intergovernmental Radio Communication Program</t>
  </si>
  <si>
    <t>Court-Ordered Judgments and Fines - 10% of Fines to Public Records Modernization TF</t>
  </si>
  <si>
    <t>2014 Countywide Population:</t>
  </si>
  <si>
    <t>Local Fiscal Year Ended September 30, 2015</t>
  </si>
  <si>
    <t>Proprietary Non-Operating - State Grants and Donations</t>
  </si>
  <si>
    <t>2015 Countywide Population:</t>
  </si>
  <si>
    <t>Local Fiscal Year Ended September 30, 2016</t>
  </si>
  <si>
    <t>2016 Countywide Population:</t>
  </si>
  <si>
    <t>Local Fiscal Year Ended September 30, 2017</t>
  </si>
  <si>
    <t>Franchise Fee - Water</t>
  </si>
  <si>
    <t>2017 Countywide Population:</t>
  </si>
  <si>
    <t>Local Fiscal Year Ended September 30, 2018</t>
  </si>
  <si>
    <t>Proceeds of General Capital Asset Dispositions - Sales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</si>
  <si>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</si>
  <si>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</si>
  <si>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</si>
  <si>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</si>
  <si>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</si>
  <si>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</si>
  <si>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Other Financial Assistance - Federal Source</t>
  </si>
  <si>
    <t>Court-Related Revenues - County Court Criminal - Service Charges</t>
  </si>
  <si>
    <t>2021 Countywide Population:</t>
  </si>
  <si>
    <t>Per Capita Account</t>
  </si>
  <si>
    <t>Custodial</t>
  </si>
  <si>
    <t>Total Account</t>
  </si>
  <si>
    <t>General Government Taxes</t>
  </si>
  <si>
    <t>Gross Receipts Tax on Commercial Hazardous Waste Facilities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</si>
  <si>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</si>
  <si>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</si>
  <si>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</si>
  <si>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</si>
  <si>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</si>
  <si>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</si>
  <si>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</si>
  <si>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Other Charges for Services (Not Court-Related)</t>
  </si>
  <si>
    <t>Court-Ordered Judgments and Fines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</si>
</sst>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69"/>
      <c r="M3" s="70"/>
      <c r="N3" s="36"/>
      <c r="O3" s="37"/>
      <c r="P3" s="71" t="s">
        <v>215</v>
      </c>
      <c r="Q3" s="11"/>
      <c r="R3"/>
    </row>
    <row r="4" spans="1:134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216</v>
      </c>
      <c r="N4" s="35" t="s">
        <v>10</v>
      </c>
      <c r="O4" s="35" t="s">
        <v>217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218</v>
      </c>
      <c r="B5" s="26"/>
      <c r="C5" s="26"/>
      <c r="D5" s="27">
        <f>SUM(D6:D9)</f>
        <v>18664916</v>
      </c>
      <c r="E5" s="27">
        <f>SUM(E6:E9)</f>
        <v>7087208</v>
      </c>
      <c r="F5" s="27">
        <f>SUM(F6:F9)</f>
        <v>0</v>
      </c>
      <c r="G5" s="27">
        <f>SUM(G6:G9)</f>
        <v>3736593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29488717</v>
      </c>
      <c r="P5" s="33">
        <f>(O5/P$78)</f>
        <v>727.3980513073508</v>
      </c>
      <c r="Q5" s="6"/>
    </row>
    <row r="6" spans="1:17" ht="15">
      <c r="A6" s="12"/>
      <c r="B6" s="25">
        <v>311</v>
      </c>
      <c r="C6" s="20" t="s">
        <v>3</v>
      </c>
      <c r="D6" s="46">
        <v>18650769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18650769</v>
      </c>
      <c r="P6" s="47">
        <f>(O6/P$78)</f>
        <v>460.0584361124815</v>
      </c>
      <c r="Q6" s="9"/>
    </row>
    <row r="7" spans="1:17" ht="15">
      <c r="A7" s="12"/>
      <c r="B7" s="25">
        <v>312.3</v>
      </c>
      <c r="C7" s="20" t="s">
        <v>12</v>
      </c>
      <c r="D7" s="46">
        <v>0</v>
      </c>
      <c r="E7" s="46">
        <v>1392274</v>
      </c>
      <c r="F7" s="46">
        <v>0</v>
      </c>
      <c r="G7" s="46">
        <v>3736593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5128867</v>
      </c>
      <c r="P7" s="47">
        <f>(O7/P$78)</f>
        <v>126.51373951652688</v>
      </c>
      <c r="Q7" s="9"/>
    </row>
    <row r="8" spans="1:17" ht="15">
      <c r="A8" s="12"/>
      <c r="B8" s="25">
        <v>316</v>
      </c>
      <c r="C8" s="20" t="s">
        <v>173</v>
      </c>
      <c r="D8" s="46">
        <v>14147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14147</v>
      </c>
      <c r="P8" s="47">
        <f>(O8/P$78)</f>
        <v>0.3489639861864825</v>
      </c>
      <c r="Q8" s="9"/>
    </row>
    <row r="9" spans="1:17" ht="15">
      <c r="A9" s="12"/>
      <c r="B9" s="25">
        <v>319.1</v>
      </c>
      <c r="C9" s="20" t="s">
        <v>219</v>
      </c>
      <c r="D9" s="46">
        <v>0</v>
      </c>
      <c r="E9" s="46">
        <v>5694934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5694934</v>
      </c>
      <c r="P9" s="47">
        <f>(O9/P$78)</f>
        <v>140.4769116921559</v>
      </c>
      <c r="Q9" s="9"/>
    </row>
    <row r="10" spans="1:17" ht="15.75">
      <c r="A10" s="29" t="s">
        <v>16</v>
      </c>
      <c r="B10" s="30"/>
      <c r="C10" s="31"/>
      <c r="D10" s="32">
        <f>SUM(D11:D17)</f>
        <v>247430</v>
      </c>
      <c r="E10" s="32">
        <f>SUM(E11:E17)</f>
        <v>1528837</v>
      </c>
      <c r="F10" s="32">
        <f>SUM(F11:F17)</f>
        <v>0</v>
      </c>
      <c r="G10" s="32">
        <f>SUM(G11:G17)</f>
        <v>0</v>
      </c>
      <c r="H10" s="32">
        <f>SUM(H11:H17)</f>
        <v>0</v>
      </c>
      <c r="I10" s="32">
        <f>SUM(I11:I17)</f>
        <v>0</v>
      </c>
      <c r="J10" s="32">
        <f>SUM(J11:J17)</f>
        <v>0</v>
      </c>
      <c r="K10" s="32">
        <f>SUM(K11:K17)</f>
        <v>0</v>
      </c>
      <c r="L10" s="32">
        <f>SUM(L11:L17)</f>
        <v>0</v>
      </c>
      <c r="M10" s="32">
        <f>SUM(M11:M17)</f>
        <v>0</v>
      </c>
      <c r="N10" s="32">
        <f>SUM(N11:N17)</f>
        <v>0</v>
      </c>
      <c r="O10" s="44">
        <f>SUM(D10:N10)</f>
        <v>1776267</v>
      </c>
      <c r="P10" s="45">
        <f>(O10/P$78)</f>
        <v>43.815170202269364</v>
      </c>
      <c r="Q10" s="10"/>
    </row>
    <row r="11" spans="1:17" ht="15">
      <c r="A11" s="12"/>
      <c r="B11" s="25">
        <v>322</v>
      </c>
      <c r="C11" s="20" t="s">
        <v>220</v>
      </c>
      <c r="D11" s="46">
        <v>0</v>
      </c>
      <c r="E11" s="46">
        <v>1404666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1404666</v>
      </c>
      <c r="P11" s="47">
        <f>(O11/P$78)</f>
        <v>34.6488899851998</v>
      </c>
      <c r="Q11" s="9"/>
    </row>
    <row r="12" spans="1:17" ht="15">
      <c r="A12" s="12"/>
      <c r="B12" s="25">
        <v>323.3</v>
      </c>
      <c r="C12" s="20" t="s">
        <v>202</v>
      </c>
      <c r="D12" s="46">
        <v>0</v>
      </c>
      <c r="E12" s="46">
        <v>14740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aca="true" t="shared" si="0" ref="O12:O17">SUM(D12:N12)</f>
        <v>14740</v>
      </c>
      <c r="P12" s="47">
        <f>(O12/P$78)</f>
        <v>0.3635915145535274</v>
      </c>
      <c r="Q12" s="9"/>
    </row>
    <row r="13" spans="1:17" ht="15">
      <c r="A13" s="12"/>
      <c r="B13" s="25">
        <v>323.5</v>
      </c>
      <c r="C13" s="20" t="s">
        <v>17</v>
      </c>
      <c r="D13" s="46">
        <v>110842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110842</v>
      </c>
      <c r="P13" s="47">
        <f>(O13/P$78)</f>
        <v>2.734139121854958</v>
      </c>
      <c r="Q13" s="9"/>
    </row>
    <row r="14" spans="1:17" ht="15">
      <c r="A14" s="12"/>
      <c r="B14" s="25">
        <v>323.7</v>
      </c>
      <c r="C14" s="20" t="s">
        <v>18</v>
      </c>
      <c r="D14" s="46">
        <v>79753</v>
      </c>
      <c r="E14" s="46">
        <v>109341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189094</v>
      </c>
      <c r="P14" s="47">
        <f>(O14/P$78)</f>
        <v>4.6643808584114455</v>
      </c>
      <c r="Q14" s="9"/>
    </row>
    <row r="15" spans="1:17" ht="15">
      <c r="A15" s="12"/>
      <c r="B15" s="25">
        <v>329.1</v>
      </c>
      <c r="C15" s="20" t="s">
        <v>221</v>
      </c>
      <c r="D15" s="46">
        <v>42535</v>
      </c>
      <c r="E15" s="46">
        <v>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42625</v>
      </c>
      <c r="P15" s="47">
        <f>(O15/P$78)</f>
        <v>1.0514306857424767</v>
      </c>
      <c r="Q15" s="9"/>
    </row>
    <row r="16" spans="1:17" ht="15">
      <c r="A16" s="12"/>
      <c r="B16" s="25">
        <v>329.4</v>
      </c>
      <c r="C16" s="20" t="s">
        <v>222</v>
      </c>
      <c r="D16" s="46">
        <v>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150</v>
      </c>
      <c r="P16" s="47">
        <f>(O16/P$78)</f>
        <v>0.00370004933399112</v>
      </c>
      <c r="Q16" s="9"/>
    </row>
    <row r="17" spans="1:17" ht="15">
      <c r="A17" s="12"/>
      <c r="B17" s="25">
        <v>329.5</v>
      </c>
      <c r="C17" s="20" t="s">
        <v>223</v>
      </c>
      <c r="D17" s="46">
        <v>14150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14150</v>
      </c>
      <c r="P17" s="47">
        <f>(O17/P$78)</f>
        <v>0.3490379871731623</v>
      </c>
      <c r="Q17" s="9"/>
    </row>
    <row r="18" spans="1:17" ht="15.75">
      <c r="A18" s="29" t="s">
        <v>224</v>
      </c>
      <c r="B18" s="30"/>
      <c r="C18" s="31"/>
      <c r="D18" s="32">
        <f>SUM(D19:D38)</f>
        <v>10972523</v>
      </c>
      <c r="E18" s="32">
        <f>SUM(E19:E38)</f>
        <v>8725666</v>
      </c>
      <c r="F18" s="32">
        <f>SUM(F19:F38)</f>
        <v>0</v>
      </c>
      <c r="G18" s="32">
        <f>SUM(G19:G38)</f>
        <v>25000</v>
      </c>
      <c r="H18" s="32">
        <f>SUM(H19:H38)</f>
        <v>0</v>
      </c>
      <c r="I18" s="32">
        <f>SUM(I19:I38)</f>
        <v>0</v>
      </c>
      <c r="J18" s="32">
        <f>SUM(J19:J38)</f>
        <v>0</v>
      </c>
      <c r="K18" s="32">
        <f>SUM(K19:K38)</f>
        <v>0</v>
      </c>
      <c r="L18" s="32">
        <f>SUM(L19:L38)</f>
        <v>0</v>
      </c>
      <c r="M18" s="32">
        <f>SUM(M19:M38)</f>
        <v>0</v>
      </c>
      <c r="N18" s="32">
        <f>SUM(N19:N38)</f>
        <v>0</v>
      </c>
      <c r="O18" s="44">
        <f>SUM(D18:N18)</f>
        <v>19723189</v>
      </c>
      <c r="P18" s="45">
        <f>(O18/P$78)</f>
        <v>486.51181549087323</v>
      </c>
      <c r="Q18" s="10"/>
    </row>
    <row r="19" spans="1:17" ht="15">
      <c r="A19" s="12"/>
      <c r="B19" s="25">
        <v>331.1</v>
      </c>
      <c r="C19" s="20" t="s">
        <v>20</v>
      </c>
      <c r="D19" s="46">
        <v>31292</v>
      </c>
      <c r="E19" s="46">
        <v>1956653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1987945</v>
      </c>
      <c r="P19" s="47">
        <f>(O19/P$78)</f>
        <v>49.03663048840651</v>
      </c>
      <c r="Q19" s="9"/>
    </row>
    <row r="20" spans="1:17" ht="15">
      <c r="A20" s="12"/>
      <c r="B20" s="25">
        <v>331.2</v>
      </c>
      <c r="C20" s="20" t="s">
        <v>115</v>
      </c>
      <c r="D20" s="46">
        <v>146293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146293</v>
      </c>
      <c r="P20" s="47">
        <f>(O20/P$78)</f>
        <v>3.6086087814504193</v>
      </c>
      <c r="Q20" s="9"/>
    </row>
    <row r="21" spans="1:17" ht="15">
      <c r="A21" s="12"/>
      <c r="B21" s="25">
        <v>331.5</v>
      </c>
      <c r="C21" s="20" t="s">
        <v>22</v>
      </c>
      <c r="D21" s="46">
        <v>0</v>
      </c>
      <c r="E21" s="46">
        <v>494142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35">SUM(D21:N21)</f>
        <v>494142</v>
      </c>
      <c r="P21" s="47">
        <f>(O21/P$78)</f>
        <v>12.188998519980267</v>
      </c>
      <c r="Q21" s="9"/>
    </row>
    <row r="22" spans="1:17" ht="15">
      <c r="A22" s="12"/>
      <c r="B22" s="25">
        <v>332</v>
      </c>
      <c r="C22" s="20" t="s">
        <v>212</v>
      </c>
      <c r="D22" s="46">
        <v>2734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2734</v>
      </c>
      <c r="P22" s="47">
        <f>(O22/P$78)</f>
        <v>0.06743956586087814</v>
      </c>
      <c r="Q22" s="9"/>
    </row>
    <row r="23" spans="1:17" ht="15">
      <c r="A23" s="12"/>
      <c r="B23" s="25">
        <v>334.1</v>
      </c>
      <c r="C23" s="20" t="s">
        <v>23</v>
      </c>
      <c r="D23" s="46">
        <v>424127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424127</v>
      </c>
      <c r="P23" s="47">
        <f>(O23/P$78)</f>
        <v>10.46193882585101</v>
      </c>
      <c r="Q23" s="9"/>
    </row>
    <row r="24" spans="1:17" ht="15">
      <c r="A24" s="12"/>
      <c r="B24" s="25">
        <v>334.2</v>
      </c>
      <c r="C24" s="20" t="s">
        <v>24</v>
      </c>
      <c r="D24" s="46">
        <v>890314</v>
      </c>
      <c r="E24" s="46">
        <v>376554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1266868</v>
      </c>
      <c r="P24" s="47">
        <f>(O24/P$78)</f>
        <v>31.24982733103108</v>
      </c>
      <c r="Q24" s="9"/>
    </row>
    <row r="25" spans="1:17" ht="15">
      <c r="A25" s="12"/>
      <c r="B25" s="25">
        <v>334.41</v>
      </c>
      <c r="C25" s="20" t="s">
        <v>27</v>
      </c>
      <c r="D25" s="46">
        <v>0</v>
      </c>
      <c r="E25" s="46">
        <v>288117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288117</v>
      </c>
      <c r="P25" s="47">
        <f>(O25/P$78)</f>
        <v>7.106980759743463</v>
      </c>
      <c r="Q25" s="9"/>
    </row>
    <row r="26" spans="1:17" ht="15">
      <c r="A26" s="12"/>
      <c r="B26" s="25">
        <v>334.49</v>
      </c>
      <c r="C26" s="20" t="s">
        <v>28</v>
      </c>
      <c r="D26" s="46">
        <v>0</v>
      </c>
      <c r="E26" s="46">
        <v>2883658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2883658</v>
      </c>
      <c r="P26" s="47">
        <f>(O26/P$78)</f>
        <v>71.13117908238776</v>
      </c>
      <c r="Q26" s="9"/>
    </row>
    <row r="27" spans="1:17" ht="15">
      <c r="A27" s="12"/>
      <c r="B27" s="25">
        <v>334.69</v>
      </c>
      <c r="C27" s="20" t="s">
        <v>29</v>
      </c>
      <c r="D27" s="46">
        <v>0</v>
      </c>
      <c r="E27" s="46">
        <v>43887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43887</v>
      </c>
      <c r="P27" s="47">
        <f>(O27/P$78)</f>
        <v>1.082560434139122</v>
      </c>
      <c r="Q27" s="9"/>
    </row>
    <row r="28" spans="1:17" ht="15">
      <c r="A28" s="12"/>
      <c r="B28" s="25">
        <v>334.7</v>
      </c>
      <c r="C28" s="20" t="s">
        <v>30</v>
      </c>
      <c r="D28" s="46">
        <v>13691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13691</v>
      </c>
      <c r="P28" s="47">
        <f>(O28/P$78)</f>
        <v>0.3377158362111495</v>
      </c>
      <c r="Q28" s="9"/>
    </row>
    <row r="29" spans="1:17" ht="15">
      <c r="A29" s="12"/>
      <c r="B29" s="25">
        <v>334.9</v>
      </c>
      <c r="C29" s="20" t="s">
        <v>162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40000</v>
      </c>
      <c r="P29" s="47">
        <f>(O29/P$78)</f>
        <v>0.986679822397632</v>
      </c>
      <c r="Q29" s="9"/>
    </row>
    <row r="30" spans="1:17" ht="15">
      <c r="A30" s="12"/>
      <c r="B30" s="25">
        <v>335.13</v>
      </c>
      <c r="C30" s="20" t="s">
        <v>175</v>
      </c>
      <c r="D30" s="46">
        <v>1048803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1048803</v>
      </c>
      <c r="P30" s="47">
        <f>(O30/P$78)</f>
        <v>25.87081894425259</v>
      </c>
      <c r="Q30" s="9"/>
    </row>
    <row r="31" spans="1:17" ht="15">
      <c r="A31" s="12"/>
      <c r="B31" s="25">
        <v>335.14</v>
      </c>
      <c r="C31" s="20" t="s">
        <v>176</v>
      </c>
      <c r="D31" s="46">
        <v>24161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24161</v>
      </c>
      <c r="P31" s="47">
        <f>(O31/P$78)</f>
        <v>0.5959792797237297</v>
      </c>
      <c r="Q31" s="9"/>
    </row>
    <row r="32" spans="1:17" ht="15">
      <c r="A32" s="12"/>
      <c r="B32" s="25">
        <v>335.15</v>
      </c>
      <c r="C32" s="20" t="s">
        <v>177</v>
      </c>
      <c r="D32" s="46">
        <v>8771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8771</v>
      </c>
      <c r="P32" s="47">
        <f>(O32/P$78)</f>
        <v>0.21635421805624075</v>
      </c>
      <c r="Q32" s="9"/>
    </row>
    <row r="33" spans="1:17" ht="15">
      <c r="A33" s="12"/>
      <c r="B33" s="25">
        <v>335.16</v>
      </c>
      <c r="C33" s="20" t="s">
        <v>225</v>
      </c>
      <c r="D33" s="46">
        <v>180525</v>
      </c>
      <c r="E33" s="46">
        <v>12500</v>
      </c>
      <c r="F33" s="46">
        <v>0</v>
      </c>
      <c r="G33" s="46">
        <v>25000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218025</v>
      </c>
      <c r="P33" s="47">
        <f>(O33/P$78)</f>
        <v>5.378021706956093</v>
      </c>
      <c r="Q33" s="9"/>
    </row>
    <row r="34" spans="1:17" ht="15">
      <c r="A34" s="12"/>
      <c r="B34" s="25">
        <v>335.18</v>
      </c>
      <c r="C34" s="20" t="s">
        <v>226</v>
      </c>
      <c r="D34" s="46">
        <v>1892169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1892169</v>
      </c>
      <c r="P34" s="47">
        <f>(O34/P$78)</f>
        <v>46.67412432165762</v>
      </c>
      <c r="Q34" s="9"/>
    </row>
    <row r="35" spans="1:17" ht="15">
      <c r="A35" s="12"/>
      <c r="B35" s="25">
        <v>335.19</v>
      </c>
      <c r="C35" s="20" t="s">
        <v>180</v>
      </c>
      <c r="D35" s="46">
        <v>4436853</v>
      </c>
      <c r="E35" s="46">
        <v>2400080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6836933</v>
      </c>
      <c r="P35" s="47">
        <f>(O35/P$78)</f>
        <v>168.64659595461274</v>
      </c>
      <c r="Q35" s="9"/>
    </row>
    <row r="36" spans="1:17" ht="15">
      <c r="A36" s="12"/>
      <c r="B36" s="25">
        <v>335.5</v>
      </c>
      <c r="C36" s="20" t="s">
        <v>38</v>
      </c>
      <c r="D36" s="46">
        <v>0</v>
      </c>
      <c r="E36" s="46">
        <v>270075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270075</v>
      </c>
      <c r="P36" s="47">
        <f>(O36/P$78)</f>
        <v>6.661938825851012</v>
      </c>
      <c r="Q36" s="9"/>
    </row>
    <row r="37" spans="1:17" ht="15">
      <c r="A37" s="12"/>
      <c r="B37" s="25">
        <v>338</v>
      </c>
      <c r="C37" s="20" t="s">
        <v>41</v>
      </c>
      <c r="D37" s="46">
        <v>1503045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1503045</v>
      </c>
      <c r="P37" s="47">
        <f>(O37/P$78)</f>
        <v>37.07560434139122</v>
      </c>
      <c r="Q37" s="9"/>
    </row>
    <row r="38" spans="1:17" ht="15">
      <c r="A38" s="12"/>
      <c r="B38" s="25">
        <v>339</v>
      </c>
      <c r="C38" s="20" t="s">
        <v>42</v>
      </c>
      <c r="D38" s="46">
        <v>329745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329745</v>
      </c>
      <c r="P38" s="47">
        <f>(O38/P$78)</f>
        <v>8.13381845091268</v>
      </c>
      <c r="Q38" s="9"/>
    </row>
    <row r="39" spans="1:17" ht="15.75">
      <c r="A39" s="29" t="s">
        <v>47</v>
      </c>
      <c r="B39" s="30"/>
      <c r="C39" s="31"/>
      <c r="D39" s="32">
        <f>SUM(D40:D56)</f>
        <v>10141032</v>
      </c>
      <c r="E39" s="32">
        <f>SUM(E40:E56)</f>
        <v>8204508</v>
      </c>
      <c r="F39" s="32">
        <f>SUM(F40:F56)</f>
        <v>0</v>
      </c>
      <c r="G39" s="32">
        <f>SUM(G40:G56)</f>
        <v>0</v>
      </c>
      <c r="H39" s="32">
        <f>SUM(H40:H56)</f>
        <v>0</v>
      </c>
      <c r="I39" s="32">
        <f>SUM(I40:I56)</f>
        <v>3439252</v>
      </c>
      <c r="J39" s="32">
        <f>SUM(J40:J56)</f>
        <v>0</v>
      </c>
      <c r="K39" s="32">
        <f>SUM(K40:K56)</f>
        <v>0</v>
      </c>
      <c r="L39" s="32">
        <f>SUM(L40:L56)</f>
        <v>0</v>
      </c>
      <c r="M39" s="32">
        <f>SUM(M40:M56)</f>
        <v>0</v>
      </c>
      <c r="N39" s="32">
        <f>SUM(N40:N56)</f>
        <v>0</v>
      </c>
      <c r="O39" s="32">
        <f>SUM(D39:N39)</f>
        <v>21784792</v>
      </c>
      <c r="P39" s="45">
        <f>(O39/P$78)</f>
        <v>537.3653675382338</v>
      </c>
      <c r="Q39" s="10"/>
    </row>
    <row r="40" spans="1:17" ht="15">
      <c r="A40" s="12"/>
      <c r="B40" s="25">
        <v>341.1</v>
      </c>
      <c r="C40" s="20" t="s">
        <v>182</v>
      </c>
      <c r="D40" s="46">
        <v>220966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220966</v>
      </c>
      <c r="P40" s="47">
        <f>(O40/P$78)</f>
        <v>5.450567340897878</v>
      </c>
      <c r="Q40" s="9"/>
    </row>
    <row r="41" spans="1:17" ht="15">
      <c r="A41" s="12"/>
      <c r="B41" s="25">
        <v>341.15</v>
      </c>
      <c r="C41" s="20" t="s">
        <v>192</v>
      </c>
      <c r="D41" s="46">
        <v>0</v>
      </c>
      <c r="E41" s="46">
        <v>107443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2" ref="O41:O56">SUM(D41:N41)</f>
        <v>107443</v>
      </c>
      <c r="P41" s="47">
        <f>(O41/P$78)</f>
        <v>2.6502960039467194</v>
      </c>
      <c r="Q41" s="9"/>
    </row>
    <row r="42" spans="1:17" ht="15">
      <c r="A42" s="12"/>
      <c r="B42" s="25">
        <v>341.2</v>
      </c>
      <c r="C42" s="20" t="s">
        <v>183</v>
      </c>
      <c r="D42" s="46">
        <v>0</v>
      </c>
      <c r="E42" s="46">
        <v>83740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83740</v>
      </c>
      <c r="P42" s="47">
        <f>(O42/P$78)</f>
        <v>2.0656142081894426</v>
      </c>
      <c r="Q42" s="9"/>
    </row>
    <row r="43" spans="1:17" ht="15">
      <c r="A43" s="12"/>
      <c r="B43" s="25">
        <v>341.52</v>
      </c>
      <c r="C43" s="20" t="s">
        <v>184</v>
      </c>
      <c r="D43" s="46">
        <v>59947</v>
      </c>
      <c r="E43" s="46">
        <v>35862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95809</v>
      </c>
      <c r="P43" s="47">
        <f>(O43/P$78)</f>
        <v>2.3633201776023682</v>
      </c>
      <c r="Q43" s="9"/>
    </row>
    <row r="44" spans="1:17" ht="15">
      <c r="A44" s="12"/>
      <c r="B44" s="25">
        <v>341.8</v>
      </c>
      <c r="C44" s="20" t="s">
        <v>185</v>
      </c>
      <c r="D44" s="46">
        <v>3964166</v>
      </c>
      <c r="E44" s="46">
        <v>122276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4086442</v>
      </c>
      <c r="P44" s="47">
        <f>(O44/P$78)</f>
        <v>100.8002466699556</v>
      </c>
      <c r="Q44" s="9"/>
    </row>
    <row r="45" spans="1:17" ht="15">
      <c r="A45" s="12"/>
      <c r="B45" s="25">
        <v>341.9</v>
      </c>
      <c r="C45" s="20" t="s">
        <v>186</v>
      </c>
      <c r="D45" s="46">
        <v>79543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79543</v>
      </c>
      <c r="P45" s="47">
        <f>(O45/P$78)</f>
        <v>1.962086827824371</v>
      </c>
      <c r="Q45" s="9"/>
    </row>
    <row r="46" spans="1:17" ht="15">
      <c r="A46" s="12"/>
      <c r="B46" s="25">
        <v>342.1</v>
      </c>
      <c r="C46" s="20" t="s">
        <v>57</v>
      </c>
      <c r="D46" s="46">
        <v>590435</v>
      </c>
      <c r="E46" s="46">
        <v>645856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1236291</v>
      </c>
      <c r="P46" s="47">
        <f>(O46/P$78)</f>
        <v>30.495584607794772</v>
      </c>
      <c r="Q46" s="9"/>
    </row>
    <row r="47" spans="1:17" ht="15">
      <c r="A47" s="12"/>
      <c r="B47" s="25">
        <v>342.6</v>
      </c>
      <c r="C47" s="20" t="s">
        <v>58</v>
      </c>
      <c r="D47" s="46">
        <v>721554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721554</v>
      </c>
      <c r="P47" s="47">
        <f>(O47/P$78)</f>
        <v>17.798569314257524</v>
      </c>
      <c r="Q47" s="9"/>
    </row>
    <row r="48" spans="1:17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2986819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2986819</v>
      </c>
      <c r="P48" s="47">
        <f>(O48/P$78)</f>
        <v>73.67585101134682</v>
      </c>
      <c r="Q48" s="9"/>
    </row>
    <row r="49" spans="1:17" ht="15">
      <c r="A49" s="12"/>
      <c r="B49" s="25">
        <v>343.4</v>
      </c>
      <c r="C49" s="20" t="s">
        <v>60</v>
      </c>
      <c r="D49" s="46">
        <v>0</v>
      </c>
      <c r="E49" s="46">
        <v>176136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176136</v>
      </c>
      <c r="P49" s="47">
        <f>(O49/P$78)</f>
        <v>4.3447459299457325</v>
      </c>
      <c r="Q49" s="9"/>
    </row>
    <row r="50" spans="1:17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452433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452433</v>
      </c>
      <c r="P50" s="47">
        <f>(O50/P$78)</f>
        <v>11.160162802170696</v>
      </c>
      <c r="Q50" s="9"/>
    </row>
    <row r="51" spans="1:17" ht="15">
      <c r="A51" s="12"/>
      <c r="B51" s="25">
        <v>343.9</v>
      </c>
      <c r="C51" s="20" t="s">
        <v>62</v>
      </c>
      <c r="D51" s="46">
        <v>0</v>
      </c>
      <c r="E51" s="46">
        <v>7439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7439</v>
      </c>
      <c r="P51" s="47">
        <f>(O51/P$78)</f>
        <v>0.1834977799703996</v>
      </c>
      <c r="Q51" s="9"/>
    </row>
    <row r="52" spans="1:17" ht="15">
      <c r="A52" s="12"/>
      <c r="B52" s="25">
        <v>344.1</v>
      </c>
      <c r="C52" s="20" t="s">
        <v>187</v>
      </c>
      <c r="D52" s="46">
        <v>0</v>
      </c>
      <c r="E52" s="46">
        <v>1134248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2"/>
        <v>1134248</v>
      </c>
      <c r="P52" s="47">
        <f>(O52/P$78)</f>
        <v>27.978490379871733</v>
      </c>
      <c r="Q52" s="9"/>
    </row>
    <row r="53" spans="1:17" ht="15">
      <c r="A53" s="12"/>
      <c r="B53" s="25">
        <v>345.9</v>
      </c>
      <c r="C53" s="20" t="s">
        <v>142</v>
      </c>
      <c r="D53" s="46">
        <v>0</v>
      </c>
      <c r="E53" s="46">
        <v>61431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2"/>
        <v>61431</v>
      </c>
      <c r="P53" s="47">
        <f>(O53/P$78)</f>
        <v>1.5153182042427233</v>
      </c>
      <c r="Q53" s="9"/>
    </row>
    <row r="54" spans="1:17" ht="15">
      <c r="A54" s="12"/>
      <c r="B54" s="25">
        <v>347.3</v>
      </c>
      <c r="C54" s="20" t="s">
        <v>65</v>
      </c>
      <c r="D54" s="46">
        <v>5578</v>
      </c>
      <c r="E54" s="46">
        <v>1207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2"/>
        <v>6785</v>
      </c>
      <c r="P54" s="47">
        <f>(O54/P$78)</f>
        <v>0.16736556487419832</v>
      </c>
      <c r="Q54" s="9"/>
    </row>
    <row r="55" spans="1:17" ht="15">
      <c r="A55" s="12"/>
      <c r="B55" s="25">
        <v>348.12</v>
      </c>
      <c r="C55" s="20" t="s">
        <v>213</v>
      </c>
      <c r="D55" s="46">
        <v>1179133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1179133</v>
      </c>
      <c r="P55" s="47">
        <f>(O55/P$78)</f>
        <v>29.085668475579673</v>
      </c>
      <c r="Q55" s="9"/>
    </row>
    <row r="56" spans="1:17" ht="15">
      <c r="A56" s="12"/>
      <c r="B56" s="25">
        <v>349</v>
      </c>
      <c r="C56" s="20" t="s">
        <v>227</v>
      </c>
      <c r="D56" s="46">
        <v>3319710</v>
      </c>
      <c r="E56" s="46">
        <v>5828870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2"/>
        <v>9148580</v>
      </c>
      <c r="P56" s="47">
        <f>(O56/P$78)</f>
        <v>225.6679822397632</v>
      </c>
      <c r="Q56" s="9"/>
    </row>
    <row r="57" spans="1:17" ht="15.75">
      <c r="A57" s="29" t="s">
        <v>48</v>
      </c>
      <c r="B57" s="30"/>
      <c r="C57" s="31"/>
      <c r="D57" s="32">
        <f>SUM(D58:D63)</f>
        <v>0</v>
      </c>
      <c r="E57" s="32">
        <f>SUM(E58:E63)</f>
        <v>304753</v>
      </c>
      <c r="F57" s="32">
        <f>SUM(F58:F63)</f>
        <v>0</v>
      </c>
      <c r="G57" s="32">
        <f>SUM(G58:G63)</f>
        <v>0</v>
      </c>
      <c r="H57" s="32">
        <f>SUM(H58:H63)</f>
        <v>0</v>
      </c>
      <c r="I57" s="32">
        <f>SUM(I58:I63)</f>
        <v>0</v>
      </c>
      <c r="J57" s="32">
        <f>SUM(J58:J63)</f>
        <v>0</v>
      </c>
      <c r="K57" s="32">
        <f>SUM(K58:K63)</f>
        <v>0</v>
      </c>
      <c r="L57" s="32">
        <f>SUM(L58:L63)</f>
        <v>0</v>
      </c>
      <c r="M57" s="32">
        <f>SUM(M58:M63)</f>
        <v>0</v>
      </c>
      <c r="N57" s="32">
        <f>SUM(N58:N63)</f>
        <v>0</v>
      </c>
      <c r="O57" s="32">
        <f>SUM(D57:N57)</f>
        <v>304753</v>
      </c>
      <c r="P57" s="45">
        <f>(O57/P$78)</f>
        <v>7.517340897878638</v>
      </c>
      <c r="Q57" s="10"/>
    </row>
    <row r="58" spans="1:17" ht="15">
      <c r="A58" s="13"/>
      <c r="B58" s="39">
        <v>351.1</v>
      </c>
      <c r="C58" s="21" t="s">
        <v>69</v>
      </c>
      <c r="D58" s="46">
        <v>0</v>
      </c>
      <c r="E58" s="46">
        <v>42542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42542</v>
      </c>
      <c r="P58" s="47">
        <f>(O58/P$78)</f>
        <v>1.0493833251110014</v>
      </c>
      <c r="Q58" s="9"/>
    </row>
    <row r="59" spans="1:17" ht="15">
      <c r="A59" s="13"/>
      <c r="B59" s="39">
        <v>351.5</v>
      </c>
      <c r="C59" s="21" t="s">
        <v>73</v>
      </c>
      <c r="D59" s="46">
        <v>0</v>
      </c>
      <c r="E59" s="46">
        <v>19993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19993</v>
      </c>
      <c r="P59" s="47">
        <f>(O59/P$78)</f>
        <v>0.4931672422298964</v>
      </c>
      <c r="Q59" s="9"/>
    </row>
    <row r="60" spans="1:17" ht="15">
      <c r="A60" s="13"/>
      <c r="B60" s="39">
        <v>351.6</v>
      </c>
      <c r="C60" s="21" t="s">
        <v>74</v>
      </c>
      <c r="D60" s="46">
        <v>0</v>
      </c>
      <c r="E60" s="46">
        <v>6191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6191</v>
      </c>
      <c r="P60" s="47">
        <f>(O60/P$78)</f>
        <v>0.15271336951159348</v>
      </c>
      <c r="Q60" s="9"/>
    </row>
    <row r="61" spans="1:17" ht="15">
      <c r="A61" s="13"/>
      <c r="B61" s="39">
        <v>351.7</v>
      </c>
      <c r="C61" s="21" t="s">
        <v>193</v>
      </c>
      <c r="D61" s="46">
        <v>0</v>
      </c>
      <c r="E61" s="46">
        <v>27333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27333</v>
      </c>
      <c r="P61" s="47">
        <f>(O61/P$78)</f>
        <v>0.6742229896398618</v>
      </c>
      <c r="Q61" s="9"/>
    </row>
    <row r="62" spans="1:17" ht="15">
      <c r="A62" s="13"/>
      <c r="B62" s="39">
        <v>351.8</v>
      </c>
      <c r="C62" s="21" t="s">
        <v>194</v>
      </c>
      <c r="D62" s="46">
        <v>0</v>
      </c>
      <c r="E62" s="46">
        <v>135514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135514</v>
      </c>
      <c r="P62" s="47">
        <f>(O62/P$78)</f>
        <v>3.3427232363098174</v>
      </c>
      <c r="Q62" s="9"/>
    </row>
    <row r="63" spans="1:17" ht="15">
      <c r="A63" s="13"/>
      <c r="B63" s="39">
        <v>351.9</v>
      </c>
      <c r="C63" s="21" t="s">
        <v>228</v>
      </c>
      <c r="D63" s="46">
        <v>0</v>
      </c>
      <c r="E63" s="46">
        <v>73180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73180</v>
      </c>
      <c r="P63" s="47">
        <f>(O63/P$78)</f>
        <v>1.8051307350764676</v>
      </c>
      <c r="Q63" s="9"/>
    </row>
    <row r="64" spans="1:17" ht="15.75">
      <c r="A64" s="29" t="s">
        <v>4</v>
      </c>
      <c r="B64" s="30"/>
      <c r="C64" s="31"/>
      <c r="D64" s="32">
        <f>SUM(D65:D70)</f>
        <v>507922</v>
      </c>
      <c r="E64" s="32">
        <f>SUM(E65:E70)</f>
        <v>6082534</v>
      </c>
      <c r="F64" s="32">
        <f>SUM(F65:F70)</f>
        <v>0</v>
      </c>
      <c r="G64" s="32">
        <f>SUM(G65:G70)</f>
        <v>76063</v>
      </c>
      <c r="H64" s="32">
        <f>SUM(H65:H70)</f>
        <v>0</v>
      </c>
      <c r="I64" s="32">
        <f>SUM(I65:I70)</f>
        <v>82140</v>
      </c>
      <c r="J64" s="32">
        <f>SUM(J65:J70)</f>
        <v>0</v>
      </c>
      <c r="K64" s="32">
        <f>SUM(K65:K70)</f>
        <v>0</v>
      </c>
      <c r="L64" s="32">
        <f>SUM(L65:L70)</f>
        <v>0</v>
      </c>
      <c r="M64" s="32">
        <f>SUM(M65:M70)</f>
        <v>0</v>
      </c>
      <c r="N64" s="32">
        <f>SUM(N65:N70)</f>
        <v>0</v>
      </c>
      <c r="O64" s="32">
        <f>SUM(D64:N64)</f>
        <v>6748659</v>
      </c>
      <c r="P64" s="45">
        <f>(O64/P$78)</f>
        <v>166.46914158855452</v>
      </c>
      <c r="Q64" s="10"/>
    </row>
    <row r="65" spans="1:17" ht="15">
      <c r="A65" s="12"/>
      <c r="B65" s="25">
        <v>361.1</v>
      </c>
      <c r="C65" s="20" t="s">
        <v>77</v>
      </c>
      <c r="D65" s="46">
        <v>18468</v>
      </c>
      <c r="E65" s="46">
        <v>47133</v>
      </c>
      <c r="F65" s="46">
        <v>0</v>
      </c>
      <c r="G65" s="46">
        <v>3020</v>
      </c>
      <c r="H65" s="46">
        <v>0</v>
      </c>
      <c r="I65" s="46">
        <v>785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69406</v>
      </c>
      <c r="P65" s="47">
        <f>(O65/P$78)</f>
        <v>1.7120374938332512</v>
      </c>
      <c r="Q65" s="9"/>
    </row>
    <row r="66" spans="1:17" ht="15">
      <c r="A66" s="12"/>
      <c r="B66" s="25">
        <v>362</v>
      </c>
      <c r="C66" s="20" t="s">
        <v>78</v>
      </c>
      <c r="D66" s="46">
        <v>27430</v>
      </c>
      <c r="E66" s="46">
        <v>315911</v>
      </c>
      <c r="F66" s="46">
        <v>0</v>
      </c>
      <c r="G66" s="46">
        <v>71597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414938</v>
      </c>
      <c r="P66" s="47">
        <f>(O66/P$78)</f>
        <v>10.235273803650715</v>
      </c>
      <c r="Q66" s="9"/>
    </row>
    <row r="67" spans="1:17" ht="15">
      <c r="A67" s="12"/>
      <c r="B67" s="25">
        <v>364</v>
      </c>
      <c r="C67" s="20" t="s">
        <v>189</v>
      </c>
      <c r="D67" s="46">
        <v>183224</v>
      </c>
      <c r="E67" s="46">
        <v>22658</v>
      </c>
      <c r="F67" s="46">
        <v>0</v>
      </c>
      <c r="G67" s="46">
        <v>1446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207328</v>
      </c>
      <c r="P67" s="47">
        <f>(O67/P$78)</f>
        <v>5.114158855451406</v>
      </c>
      <c r="Q67" s="9"/>
    </row>
    <row r="68" spans="1:17" ht="15">
      <c r="A68" s="12"/>
      <c r="B68" s="25">
        <v>369.3</v>
      </c>
      <c r="C68" s="20" t="s">
        <v>81</v>
      </c>
      <c r="D68" s="46">
        <v>0</v>
      </c>
      <c r="E68" s="46">
        <v>5543099</v>
      </c>
      <c r="F68" s="46">
        <v>0</v>
      </c>
      <c r="G68" s="46">
        <v>0</v>
      </c>
      <c r="H68" s="46">
        <v>0</v>
      </c>
      <c r="I68" s="46">
        <v>18000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5561099</v>
      </c>
      <c r="P68" s="47">
        <f>(O68/P$78)</f>
        <v>137.17560434139122</v>
      </c>
      <c r="Q68" s="9"/>
    </row>
    <row r="69" spans="1:17" ht="15">
      <c r="A69" s="12"/>
      <c r="B69" s="25">
        <v>369.7</v>
      </c>
      <c r="C69" s="20" t="s">
        <v>83</v>
      </c>
      <c r="D69" s="46">
        <v>0</v>
      </c>
      <c r="E69" s="46">
        <v>47790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47790</v>
      </c>
      <c r="P69" s="47">
        <f>(O69/P$78)</f>
        <v>1.1788357178095707</v>
      </c>
      <c r="Q69" s="9"/>
    </row>
    <row r="70" spans="1:17" ht="15">
      <c r="A70" s="12"/>
      <c r="B70" s="25">
        <v>369.9</v>
      </c>
      <c r="C70" s="20" t="s">
        <v>84</v>
      </c>
      <c r="D70" s="46">
        <v>278800</v>
      </c>
      <c r="E70" s="46">
        <v>105943</v>
      </c>
      <c r="F70" s="46">
        <v>0</v>
      </c>
      <c r="G70" s="46">
        <v>0</v>
      </c>
      <c r="H70" s="46">
        <v>0</v>
      </c>
      <c r="I70" s="46">
        <v>63355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448098</v>
      </c>
      <c r="P70" s="47">
        <f>(O70/P$78)</f>
        <v>11.053231376418353</v>
      </c>
      <c r="Q70" s="9"/>
    </row>
    <row r="71" spans="1:17" ht="15.75">
      <c r="A71" s="29" t="s">
        <v>49</v>
      </c>
      <c r="B71" s="30"/>
      <c r="C71" s="31"/>
      <c r="D71" s="32">
        <f>SUM(D72:D75)</f>
        <v>16695624</v>
      </c>
      <c r="E71" s="32">
        <f>SUM(E72:E75)</f>
        <v>0</v>
      </c>
      <c r="F71" s="32">
        <f>SUM(F72:F75)</f>
        <v>0</v>
      </c>
      <c r="G71" s="32">
        <f>SUM(G72:G75)</f>
        <v>3450000</v>
      </c>
      <c r="H71" s="32">
        <f>SUM(H72:H75)</f>
        <v>0</v>
      </c>
      <c r="I71" s="32">
        <f>SUM(I72:I75)</f>
        <v>2825771</v>
      </c>
      <c r="J71" s="32">
        <f>SUM(J72:J75)</f>
        <v>0</v>
      </c>
      <c r="K71" s="32">
        <f>SUM(K72:K75)</f>
        <v>0</v>
      </c>
      <c r="L71" s="32">
        <f>SUM(L72:L75)</f>
        <v>0</v>
      </c>
      <c r="M71" s="32">
        <f>SUM(M72:M75)</f>
        <v>0</v>
      </c>
      <c r="N71" s="32">
        <f>SUM(N72:N75)</f>
        <v>0</v>
      </c>
      <c r="O71" s="32">
        <f>SUM(D71:N71)</f>
        <v>22971395</v>
      </c>
      <c r="P71" s="45">
        <f>(O71/P$78)</f>
        <v>566.6352984706463</v>
      </c>
      <c r="Q71" s="9"/>
    </row>
    <row r="72" spans="1:17" ht="15">
      <c r="A72" s="12"/>
      <c r="B72" s="25">
        <v>381</v>
      </c>
      <c r="C72" s="20" t="s">
        <v>85</v>
      </c>
      <c r="D72" s="46">
        <v>16465812</v>
      </c>
      <c r="E72" s="46">
        <v>0</v>
      </c>
      <c r="F72" s="46">
        <v>0</v>
      </c>
      <c r="G72" s="46">
        <v>3450000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19915812</v>
      </c>
      <c r="P72" s="47">
        <f>(O72/P$78)</f>
        <v>491.26324617661567</v>
      </c>
      <c r="Q72" s="9"/>
    </row>
    <row r="73" spans="1:17" ht="15">
      <c r="A73" s="12"/>
      <c r="B73" s="25">
        <v>384</v>
      </c>
      <c r="C73" s="20" t="s">
        <v>87</v>
      </c>
      <c r="D73" s="46">
        <v>213938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213938</v>
      </c>
      <c r="P73" s="47">
        <f>(O73/P$78)</f>
        <v>5.277207696102614</v>
      </c>
      <c r="Q73" s="9"/>
    </row>
    <row r="74" spans="1:17" ht="15">
      <c r="A74" s="12"/>
      <c r="B74" s="25">
        <v>388.1</v>
      </c>
      <c r="C74" s="20" t="s">
        <v>205</v>
      </c>
      <c r="D74" s="46">
        <v>15874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15874</v>
      </c>
      <c r="P74" s="47">
        <f>(O74/P$78)</f>
        <v>0.39156388751850024</v>
      </c>
      <c r="Q74" s="9"/>
    </row>
    <row r="75" spans="1:17" ht="15.75" thickBot="1">
      <c r="A75" s="12"/>
      <c r="B75" s="25">
        <v>389.3</v>
      </c>
      <c r="C75" s="20" t="s">
        <v>105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2825771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2825771</v>
      </c>
      <c r="P75" s="47">
        <f>(O75/P$78)</f>
        <v>69.70328071040947</v>
      </c>
      <c r="Q75" s="9"/>
    </row>
    <row r="76" spans="1:120" ht="16.5" thickBot="1">
      <c r="A76" s="14" t="s">
        <v>67</v>
      </c>
      <c r="B76" s="23"/>
      <c r="C76" s="22"/>
      <c r="D76" s="15">
        <f>SUM(D5,D10,D18,D39,D57,D64,D71)</f>
        <v>57229447</v>
      </c>
      <c r="E76" s="15">
        <f>SUM(E5,E10,E18,E39,E57,E64,E71)</f>
        <v>31933506</v>
      </c>
      <c r="F76" s="15">
        <f>SUM(F5,F10,F18,F39,F57,F64,F71)</f>
        <v>0</v>
      </c>
      <c r="G76" s="15">
        <f>SUM(G5,G10,G18,G39,G57,G64,G71)</f>
        <v>7287656</v>
      </c>
      <c r="H76" s="15">
        <f>SUM(H5,H10,H18,H39,H57,H64,H71)</f>
        <v>0</v>
      </c>
      <c r="I76" s="15">
        <f>SUM(I5,I10,I18,I39,I57,I64,I71)</f>
        <v>6347163</v>
      </c>
      <c r="J76" s="15">
        <f>SUM(J5,J10,J18,J39,J57,J64,J71)</f>
        <v>0</v>
      </c>
      <c r="K76" s="15">
        <f>SUM(K5,K10,K18,K39,K57,K64,K71)</f>
        <v>0</v>
      </c>
      <c r="L76" s="15">
        <f>SUM(L5,L10,L18,L39,L57,L64,L71)</f>
        <v>0</v>
      </c>
      <c r="M76" s="15">
        <f>SUM(M5,M10,M18,M39,M57,M64,M71)</f>
        <v>0</v>
      </c>
      <c r="N76" s="15">
        <f>SUM(N5,N10,N18,N39,N57,N64,N71)</f>
        <v>0</v>
      </c>
      <c r="O76" s="15">
        <f>SUM(D76:N76)</f>
        <v>102797772</v>
      </c>
      <c r="P76" s="38">
        <f>(O76/P$78)</f>
        <v>2535.712185495807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6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6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9" t="s">
        <v>214</v>
      </c>
      <c r="N78" s="49"/>
      <c r="O78" s="49"/>
      <c r="P78" s="43">
        <v>40540</v>
      </c>
    </row>
    <row r="79" spans="1:16" ht="1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1:16" ht="15.75" customHeight="1" thickBot="1">
      <c r="A80" s="53" t="s">
        <v>107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</sheetData>
  <sheetProtection/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11855545</v>
      </c>
      <c r="E5" s="27">
        <f t="shared" si="0"/>
        <v>5741537</v>
      </c>
      <c r="F5" s="27">
        <f t="shared" si="0"/>
        <v>0</v>
      </c>
      <c r="G5" s="27">
        <f t="shared" si="0"/>
        <v>2048171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19645253</v>
      </c>
      <c r="O5" s="33">
        <f aca="true" t="shared" si="1" ref="O5:O36">(N5/O$73)</f>
        <v>515.1907321934333</v>
      </c>
      <c r="P5" s="6"/>
    </row>
    <row r="6" spans="1:16" ht="15">
      <c r="A6" s="12"/>
      <c r="B6" s="25">
        <v>311</v>
      </c>
      <c r="C6" s="20" t="s">
        <v>3</v>
      </c>
      <c r="D6" s="46">
        <v>11631202</v>
      </c>
      <c r="E6" s="46">
        <v>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11631242</v>
      </c>
      <c r="O6" s="47">
        <f t="shared" si="1"/>
        <v>305.02575264869404</v>
      </c>
      <c r="P6" s="9"/>
    </row>
    <row r="7" spans="1:16" ht="15">
      <c r="A7" s="12"/>
      <c r="B7" s="25">
        <v>312.1</v>
      </c>
      <c r="C7" s="20" t="s">
        <v>11</v>
      </c>
      <c r="D7" s="46">
        <v>211780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211780</v>
      </c>
      <c r="O7" s="47">
        <f t="shared" si="1"/>
        <v>5.553865519773419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242561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242561</v>
      </c>
      <c r="O8" s="47">
        <f t="shared" si="1"/>
        <v>6.3610878002727365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867301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867301</v>
      </c>
      <c r="O9" s="47">
        <f t="shared" si="1"/>
        <v>22.74470261197944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2048171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2048171</v>
      </c>
      <c r="O10" s="47">
        <f t="shared" si="1"/>
        <v>53.712656036924365</v>
      </c>
      <c r="P10" s="9"/>
    </row>
    <row r="11" spans="1:16" ht="15">
      <c r="A11" s="12"/>
      <c r="B11" s="25">
        <v>316</v>
      </c>
      <c r="C11" s="20" t="s">
        <v>14</v>
      </c>
      <c r="D11" s="46">
        <v>12563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12563</v>
      </c>
      <c r="O11" s="47">
        <f t="shared" si="1"/>
        <v>0.3294608203084024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4631635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4631635</v>
      </c>
      <c r="O12" s="47">
        <f t="shared" si="1"/>
        <v>121.46320675548095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423591</v>
      </c>
      <c r="E13" s="32">
        <f t="shared" si="3"/>
        <v>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423611</v>
      </c>
      <c r="O13" s="45">
        <f t="shared" si="1"/>
        <v>11.109068498898562</v>
      </c>
      <c r="P13" s="10"/>
    </row>
    <row r="14" spans="1:16" ht="15">
      <c r="A14" s="12"/>
      <c r="B14" s="25">
        <v>322</v>
      </c>
      <c r="C14" s="20" t="s">
        <v>0</v>
      </c>
      <c r="D14" s="46">
        <v>176521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176521</v>
      </c>
      <c r="O14" s="47">
        <f t="shared" si="1"/>
        <v>4.62920906325396</v>
      </c>
      <c r="P14" s="9"/>
    </row>
    <row r="15" spans="1:16" ht="15">
      <c r="A15" s="12"/>
      <c r="B15" s="25">
        <v>323.5</v>
      </c>
      <c r="C15" s="20" t="s">
        <v>17</v>
      </c>
      <c r="D15" s="46">
        <v>204599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204599</v>
      </c>
      <c r="O15" s="47">
        <f t="shared" si="1"/>
        <v>5.3655459981118225</v>
      </c>
      <c r="P15" s="9"/>
    </row>
    <row r="16" spans="1:16" ht="15">
      <c r="A16" s="12"/>
      <c r="B16" s="25">
        <v>329</v>
      </c>
      <c r="C16" s="20" t="s">
        <v>19</v>
      </c>
      <c r="D16" s="46">
        <v>42471</v>
      </c>
      <c r="E16" s="46">
        <v>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42491</v>
      </c>
      <c r="O16" s="47">
        <f t="shared" si="1"/>
        <v>1.1143134375327808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SUM(D18:D36)</f>
        <v>4910514</v>
      </c>
      <c r="E17" s="32">
        <f t="shared" si="5"/>
        <v>4431067</v>
      </c>
      <c r="F17" s="32">
        <f t="shared" si="5"/>
        <v>0</v>
      </c>
      <c r="G17" s="32">
        <f t="shared" si="5"/>
        <v>910337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10251918</v>
      </c>
      <c r="O17" s="45">
        <f t="shared" si="1"/>
        <v>268.8534039651736</v>
      </c>
      <c r="P17" s="10"/>
    </row>
    <row r="18" spans="1:16" ht="15">
      <c r="A18" s="12"/>
      <c r="B18" s="25">
        <v>331.1</v>
      </c>
      <c r="C18" s="20" t="s">
        <v>20</v>
      </c>
      <c r="D18" s="46">
        <v>0</v>
      </c>
      <c r="E18" s="46">
        <v>492828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492828</v>
      </c>
      <c r="O18" s="47">
        <f t="shared" si="1"/>
        <v>12.924263086121892</v>
      </c>
      <c r="P18" s="9"/>
    </row>
    <row r="19" spans="1:16" ht="15">
      <c r="A19" s="12"/>
      <c r="B19" s="25">
        <v>331.2</v>
      </c>
      <c r="C19" s="20" t="s">
        <v>115</v>
      </c>
      <c r="D19" s="46">
        <v>348271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348271</v>
      </c>
      <c r="O19" s="47">
        <f t="shared" si="1"/>
        <v>9.13330011538865</v>
      </c>
      <c r="P19" s="9"/>
    </row>
    <row r="20" spans="1:16" ht="15">
      <c r="A20" s="12"/>
      <c r="B20" s="25">
        <v>331.5</v>
      </c>
      <c r="C20" s="20" t="s">
        <v>22</v>
      </c>
      <c r="D20" s="46">
        <v>0</v>
      </c>
      <c r="E20" s="46">
        <v>310717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310717</v>
      </c>
      <c r="O20" s="47">
        <f t="shared" si="1"/>
        <v>8.14845798804154</v>
      </c>
      <c r="P20" s="9"/>
    </row>
    <row r="21" spans="1:16" ht="15">
      <c r="A21" s="12"/>
      <c r="B21" s="25">
        <v>331.65</v>
      </c>
      <c r="C21" s="20" t="s">
        <v>109</v>
      </c>
      <c r="D21" s="46">
        <v>0</v>
      </c>
      <c r="E21" s="46">
        <v>0</v>
      </c>
      <c r="F21" s="46">
        <v>0</v>
      </c>
      <c r="G21" s="46">
        <v>516358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516358</v>
      </c>
      <c r="O21" s="47">
        <f t="shared" si="1"/>
        <v>13.541330116437639</v>
      </c>
      <c r="P21" s="9"/>
    </row>
    <row r="22" spans="1:16" ht="15">
      <c r="A22" s="12"/>
      <c r="B22" s="25">
        <v>334.1</v>
      </c>
      <c r="C22" s="20" t="s">
        <v>23</v>
      </c>
      <c r="D22" s="46">
        <v>210611</v>
      </c>
      <c r="E22" s="46">
        <v>595745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806356</v>
      </c>
      <c r="O22" s="47">
        <f t="shared" si="1"/>
        <v>21.146438686667366</v>
      </c>
      <c r="P22" s="9"/>
    </row>
    <row r="23" spans="1:16" ht="15">
      <c r="A23" s="12"/>
      <c r="B23" s="25">
        <v>334.2</v>
      </c>
      <c r="C23" s="20" t="s">
        <v>24</v>
      </c>
      <c r="D23" s="46">
        <v>202392</v>
      </c>
      <c r="E23" s="46">
        <v>594422</v>
      </c>
      <c r="F23" s="46">
        <v>0</v>
      </c>
      <c r="G23" s="46">
        <v>310011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1106825</v>
      </c>
      <c r="O23" s="47">
        <f t="shared" si="1"/>
        <v>29.026146019091577</v>
      </c>
      <c r="P23" s="9"/>
    </row>
    <row r="24" spans="1:16" ht="15">
      <c r="A24" s="12"/>
      <c r="B24" s="25">
        <v>334.34</v>
      </c>
      <c r="C24" s="20" t="s">
        <v>26</v>
      </c>
      <c r="D24" s="46">
        <v>0</v>
      </c>
      <c r="E24" s="46">
        <v>1960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1960</v>
      </c>
      <c r="O24" s="47">
        <f t="shared" si="1"/>
        <v>0.0514003986153362</v>
      </c>
      <c r="P24" s="9"/>
    </row>
    <row r="25" spans="1:16" ht="15">
      <c r="A25" s="12"/>
      <c r="B25" s="25">
        <v>334.7</v>
      </c>
      <c r="C25" s="20" t="s">
        <v>30</v>
      </c>
      <c r="D25" s="46">
        <v>69466</v>
      </c>
      <c r="E25" s="46">
        <v>32684</v>
      </c>
      <c r="F25" s="46">
        <v>0</v>
      </c>
      <c r="G25" s="46">
        <v>83968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4">SUM(D25:M25)</f>
        <v>186118</v>
      </c>
      <c r="O25" s="47">
        <f t="shared" si="1"/>
        <v>4.88088744361691</v>
      </c>
      <c r="P25" s="9"/>
    </row>
    <row r="26" spans="1:16" ht="15">
      <c r="A26" s="12"/>
      <c r="B26" s="25">
        <v>335.12</v>
      </c>
      <c r="C26" s="20" t="s">
        <v>31</v>
      </c>
      <c r="D26" s="46">
        <v>666136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666136</v>
      </c>
      <c r="O26" s="47">
        <f t="shared" si="1"/>
        <v>17.46921221021714</v>
      </c>
      <c r="P26" s="9"/>
    </row>
    <row r="27" spans="1:16" ht="15">
      <c r="A27" s="12"/>
      <c r="B27" s="25">
        <v>335.13</v>
      </c>
      <c r="C27" s="20" t="s">
        <v>32</v>
      </c>
      <c r="D27" s="46">
        <v>17682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17682</v>
      </c>
      <c r="O27" s="47">
        <f t="shared" si="1"/>
        <v>0.4637050246512116</v>
      </c>
      <c r="P27" s="9"/>
    </row>
    <row r="28" spans="1:16" ht="15">
      <c r="A28" s="12"/>
      <c r="B28" s="25">
        <v>335.14</v>
      </c>
      <c r="C28" s="20" t="s">
        <v>33</v>
      </c>
      <c r="D28" s="46">
        <v>21305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21305</v>
      </c>
      <c r="O28" s="47">
        <f t="shared" si="1"/>
        <v>0.5587170880100703</v>
      </c>
      <c r="P28" s="9"/>
    </row>
    <row r="29" spans="1:16" ht="15">
      <c r="A29" s="12"/>
      <c r="B29" s="25">
        <v>335.15</v>
      </c>
      <c r="C29" s="20" t="s">
        <v>34</v>
      </c>
      <c r="D29" s="46">
        <v>6482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6482</v>
      </c>
      <c r="O29" s="47">
        <f t="shared" si="1"/>
        <v>0.1699884611350047</v>
      </c>
      <c r="P29" s="9"/>
    </row>
    <row r="30" spans="1:16" ht="15">
      <c r="A30" s="12"/>
      <c r="B30" s="25">
        <v>335.16</v>
      </c>
      <c r="C30" s="20" t="s">
        <v>35</v>
      </c>
      <c r="D30" s="46">
        <v>180525</v>
      </c>
      <c r="E30" s="46">
        <v>37500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218025</v>
      </c>
      <c r="O30" s="47">
        <f t="shared" si="1"/>
        <v>5.717638728626875</v>
      </c>
      <c r="P30" s="9"/>
    </row>
    <row r="31" spans="1:16" ht="15">
      <c r="A31" s="12"/>
      <c r="B31" s="25">
        <v>335.18</v>
      </c>
      <c r="C31" s="20" t="s">
        <v>36</v>
      </c>
      <c r="D31" s="46">
        <v>1084475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1084475</v>
      </c>
      <c r="O31" s="47">
        <f t="shared" si="1"/>
        <v>28.440024126717717</v>
      </c>
      <c r="P31" s="9"/>
    </row>
    <row r="32" spans="1:16" ht="15">
      <c r="A32" s="12"/>
      <c r="B32" s="25">
        <v>335.19</v>
      </c>
      <c r="C32" s="20" t="s">
        <v>50</v>
      </c>
      <c r="D32" s="46">
        <v>1987494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1987494</v>
      </c>
      <c r="O32" s="47">
        <f t="shared" si="1"/>
        <v>52.12142032938215</v>
      </c>
      <c r="P32" s="9"/>
    </row>
    <row r="33" spans="1:16" ht="15">
      <c r="A33" s="12"/>
      <c r="B33" s="25">
        <v>335.49</v>
      </c>
      <c r="C33" s="20" t="s">
        <v>37</v>
      </c>
      <c r="D33" s="46">
        <v>0</v>
      </c>
      <c r="E33" s="46">
        <v>2239175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2239175</v>
      </c>
      <c r="O33" s="47">
        <f t="shared" si="1"/>
        <v>58.721677331375226</v>
      </c>
      <c r="P33" s="9"/>
    </row>
    <row r="34" spans="1:16" ht="15">
      <c r="A34" s="12"/>
      <c r="B34" s="25">
        <v>335.5</v>
      </c>
      <c r="C34" s="20" t="s">
        <v>38</v>
      </c>
      <c r="D34" s="46">
        <v>0</v>
      </c>
      <c r="E34" s="46">
        <v>98942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98942</v>
      </c>
      <c r="O34" s="47">
        <f t="shared" si="1"/>
        <v>2.5947235917339766</v>
      </c>
      <c r="P34" s="9"/>
    </row>
    <row r="35" spans="1:16" ht="15">
      <c r="A35" s="12"/>
      <c r="B35" s="25">
        <v>337.3</v>
      </c>
      <c r="C35" s="20" t="s">
        <v>40</v>
      </c>
      <c r="D35" s="46">
        <v>0</v>
      </c>
      <c r="E35" s="46">
        <v>27094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27094</v>
      </c>
      <c r="O35" s="47">
        <f t="shared" si="1"/>
        <v>0.7105318367775098</v>
      </c>
      <c r="P35" s="9"/>
    </row>
    <row r="36" spans="1:16" ht="15">
      <c r="A36" s="12"/>
      <c r="B36" s="25">
        <v>339</v>
      </c>
      <c r="C36" s="20" t="s">
        <v>42</v>
      </c>
      <c r="D36" s="46">
        <v>115675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115675</v>
      </c>
      <c r="O36" s="47">
        <f t="shared" si="1"/>
        <v>3.033541382565824</v>
      </c>
      <c r="P36" s="9"/>
    </row>
    <row r="37" spans="1:16" ht="15.75">
      <c r="A37" s="29" t="s">
        <v>47</v>
      </c>
      <c r="B37" s="30"/>
      <c r="C37" s="31"/>
      <c r="D37" s="32">
        <f aca="true" t="shared" si="7" ref="D37:M37">SUM(D38:D52)</f>
        <v>5230353</v>
      </c>
      <c r="E37" s="32">
        <f t="shared" si="7"/>
        <v>5100075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1165366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11495794</v>
      </c>
      <c r="O37" s="45">
        <f aca="true" t="shared" si="8" ref="O37:O68">(N37/O$73)</f>
        <v>301.47367040805625</v>
      </c>
      <c r="P37" s="10"/>
    </row>
    <row r="38" spans="1:16" ht="15">
      <c r="A38" s="12"/>
      <c r="B38" s="25">
        <v>341.1</v>
      </c>
      <c r="C38" s="20" t="s">
        <v>51</v>
      </c>
      <c r="D38" s="46">
        <v>94925</v>
      </c>
      <c r="E38" s="46">
        <v>110248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205173</v>
      </c>
      <c r="O38" s="47">
        <f t="shared" si="8"/>
        <v>5.380598971992027</v>
      </c>
      <c r="P38" s="9"/>
    </row>
    <row r="39" spans="1:16" ht="15">
      <c r="A39" s="12"/>
      <c r="B39" s="25">
        <v>341.2</v>
      </c>
      <c r="C39" s="20" t="s">
        <v>53</v>
      </c>
      <c r="D39" s="46">
        <v>0</v>
      </c>
      <c r="E39" s="46">
        <v>33578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2">SUM(D39:M39)</f>
        <v>33578</v>
      </c>
      <c r="O39" s="47">
        <f t="shared" si="8"/>
        <v>0.8805727472988566</v>
      </c>
      <c r="P39" s="9"/>
    </row>
    <row r="40" spans="1:16" ht="15">
      <c r="A40" s="12"/>
      <c r="B40" s="25">
        <v>341.52</v>
      </c>
      <c r="C40" s="20" t="s">
        <v>54</v>
      </c>
      <c r="D40" s="46">
        <v>44015</v>
      </c>
      <c r="E40" s="46">
        <v>36375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80390</v>
      </c>
      <c r="O40" s="47">
        <f t="shared" si="8"/>
        <v>2.1082030840239168</v>
      </c>
      <c r="P40" s="9"/>
    </row>
    <row r="41" spans="1:16" ht="15">
      <c r="A41" s="12"/>
      <c r="B41" s="25">
        <v>341.8</v>
      </c>
      <c r="C41" s="20" t="s">
        <v>55</v>
      </c>
      <c r="D41" s="46">
        <v>3465227</v>
      </c>
      <c r="E41" s="46">
        <v>125011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3590238</v>
      </c>
      <c r="O41" s="47">
        <f t="shared" si="8"/>
        <v>94.15288996118746</v>
      </c>
      <c r="P41" s="9"/>
    </row>
    <row r="42" spans="1:16" ht="15">
      <c r="A42" s="12"/>
      <c r="B42" s="25">
        <v>341.9</v>
      </c>
      <c r="C42" s="20" t="s">
        <v>56</v>
      </c>
      <c r="D42" s="46">
        <v>122185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122185</v>
      </c>
      <c r="O42" s="47">
        <f t="shared" si="8"/>
        <v>3.2042641351096193</v>
      </c>
      <c r="P42" s="9"/>
    </row>
    <row r="43" spans="1:16" ht="15">
      <c r="A43" s="12"/>
      <c r="B43" s="25">
        <v>342.1</v>
      </c>
      <c r="C43" s="20" t="s">
        <v>57</v>
      </c>
      <c r="D43" s="46">
        <v>0</v>
      </c>
      <c r="E43" s="46">
        <v>268145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268145</v>
      </c>
      <c r="O43" s="47">
        <f t="shared" si="8"/>
        <v>7.0320203503619005</v>
      </c>
      <c r="P43" s="9"/>
    </row>
    <row r="44" spans="1:16" ht="15">
      <c r="A44" s="12"/>
      <c r="B44" s="25">
        <v>342.6</v>
      </c>
      <c r="C44" s="20" t="s">
        <v>58</v>
      </c>
      <c r="D44" s="46">
        <v>722726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722726</v>
      </c>
      <c r="O44" s="47">
        <f t="shared" si="8"/>
        <v>18.953267596769116</v>
      </c>
      <c r="P44" s="9"/>
    </row>
    <row r="45" spans="1:16" ht="15">
      <c r="A45" s="12"/>
      <c r="B45" s="25">
        <v>343.3</v>
      </c>
      <c r="C45" s="20" t="s">
        <v>59</v>
      </c>
      <c r="D45" s="46">
        <v>0</v>
      </c>
      <c r="E45" s="46">
        <v>2085963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2085963</v>
      </c>
      <c r="O45" s="47">
        <f t="shared" si="8"/>
        <v>54.703739641246194</v>
      </c>
      <c r="P45" s="9"/>
    </row>
    <row r="46" spans="1:16" ht="15">
      <c r="A46" s="12"/>
      <c r="B46" s="25">
        <v>343.4</v>
      </c>
      <c r="C46" s="20" t="s">
        <v>60</v>
      </c>
      <c r="D46" s="46">
        <v>0</v>
      </c>
      <c r="E46" s="46">
        <v>182288</v>
      </c>
      <c r="F46" s="46">
        <v>0</v>
      </c>
      <c r="G46" s="46">
        <v>0</v>
      </c>
      <c r="H46" s="46">
        <v>0</v>
      </c>
      <c r="I46" s="46">
        <v>1165366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1347654</v>
      </c>
      <c r="O46" s="47">
        <f t="shared" si="8"/>
        <v>35.34181265079199</v>
      </c>
      <c r="P46" s="9"/>
    </row>
    <row r="47" spans="1:16" ht="15">
      <c r="A47" s="12"/>
      <c r="B47" s="25">
        <v>343.9</v>
      </c>
      <c r="C47" s="20" t="s">
        <v>62</v>
      </c>
      <c r="D47" s="46">
        <v>0</v>
      </c>
      <c r="E47" s="46">
        <v>65433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65433</v>
      </c>
      <c r="O47" s="47">
        <f t="shared" si="8"/>
        <v>1.7159603482639254</v>
      </c>
      <c r="P47" s="9"/>
    </row>
    <row r="48" spans="1:16" ht="15">
      <c r="A48" s="12"/>
      <c r="B48" s="25">
        <v>344.1</v>
      </c>
      <c r="C48" s="20" t="s">
        <v>63</v>
      </c>
      <c r="D48" s="46">
        <v>0</v>
      </c>
      <c r="E48" s="46">
        <v>1496739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1496739</v>
      </c>
      <c r="O48" s="47">
        <f t="shared" si="8"/>
        <v>39.251521032203925</v>
      </c>
      <c r="P48" s="9"/>
    </row>
    <row r="49" spans="1:16" ht="15">
      <c r="A49" s="12"/>
      <c r="B49" s="25">
        <v>347.2</v>
      </c>
      <c r="C49" s="20" t="s">
        <v>64</v>
      </c>
      <c r="D49" s="46">
        <v>0</v>
      </c>
      <c r="E49" s="46">
        <v>1194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1194</v>
      </c>
      <c r="O49" s="47">
        <f t="shared" si="8"/>
        <v>0.03131228364628134</v>
      </c>
      <c r="P49" s="9"/>
    </row>
    <row r="50" spans="1:16" ht="15">
      <c r="A50" s="12"/>
      <c r="B50" s="25">
        <v>347.3</v>
      </c>
      <c r="C50" s="20" t="s">
        <v>65</v>
      </c>
      <c r="D50" s="46">
        <v>3444</v>
      </c>
      <c r="E50" s="46">
        <v>3168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6612</v>
      </c>
      <c r="O50" s="47">
        <f t="shared" si="8"/>
        <v>0.17339767124724642</v>
      </c>
      <c r="P50" s="9"/>
    </row>
    <row r="51" spans="1:16" ht="15">
      <c r="A51" s="12"/>
      <c r="B51" s="25">
        <v>347.9</v>
      </c>
      <c r="C51" s="20" t="s">
        <v>66</v>
      </c>
      <c r="D51" s="46">
        <v>0</v>
      </c>
      <c r="E51" s="46">
        <v>6120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6120</v>
      </c>
      <c r="O51" s="47">
        <f t="shared" si="8"/>
        <v>0.16049512220707018</v>
      </c>
      <c r="P51" s="9"/>
    </row>
    <row r="52" spans="1:16" ht="15">
      <c r="A52" s="12"/>
      <c r="B52" s="25">
        <v>349</v>
      </c>
      <c r="C52" s="20" t="s">
        <v>1</v>
      </c>
      <c r="D52" s="46">
        <v>777831</v>
      </c>
      <c r="E52" s="46">
        <v>685813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1463644</v>
      </c>
      <c r="O52" s="47">
        <f t="shared" si="8"/>
        <v>38.3836148117067</v>
      </c>
      <c r="P52" s="9"/>
    </row>
    <row r="53" spans="1:16" ht="15.75">
      <c r="A53" s="29" t="s">
        <v>48</v>
      </c>
      <c r="B53" s="30"/>
      <c r="C53" s="31"/>
      <c r="D53" s="32">
        <f aca="true" t="shared" si="10" ref="D53:M53">SUM(D54:D60)</f>
        <v>0</v>
      </c>
      <c r="E53" s="32">
        <f t="shared" si="10"/>
        <v>304696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304696</v>
      </c>
      <c r="O53" s="45">
        <f t="shared" si="8"/>
        <v>7.990559110458408</v>
      </c>
      <c r="P53" s="10"/>
    </row>
    <row r="54" spans="1:16" ht="15">
      <c r="A54" s="13"/>
      <c r="B54" s="39">
        <v>351.1</v>
      </c>
      <c r="C54" s="21" t="s">
        <v>69</v>
      </c>
      <c r="D54" s="46">
        <v>0</v>
      </c>
      <c r="E54" s="46">
        <v>33794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33794</v>
      </c>
      <c r="O54" s="47">
        <f t="shared" si="8"/>
        <v>0.886237281023812</v>
      </c>
      <c r="P54" s="9"/>
    </row>
    <row r="55" spans="1:16" ht="15">
      <c r="A55" s="13"/>
      <c r="B55" s="39">
        <v>351.4</v>
      </c>
      <c r="C55" s="21" t="s">
        <v>104</v>
      </c>
      <c r="D55" s="46">
        <v>0</v>
      </c>
      <c r="E55" s="46">
        <v>1950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1" ref="N55:N60">SUM(D55:M55)</f>
        <v>1950</v>
      </c>
      <c r="O55" s="47">
        <f t="shared" si="8"/>
        <v>0.0511381516836253</v>
      </c>
      <c r="P55" s="9"/>
    </row>
    <row r="56" spans="1:16" ht="15">
      <c r="A56" s="13"/>
      <c r="B56" s="39">
        <v>351.5</v>
      </c>
      <c r="C56" s="21" t="s">
        <v>73</v>
      </c>
      <c r="D56" s="46">
        <v>0</v>
      </c>
      <c r="E56" s="46">
        <v>23354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23354</v>
      </c>
      <c r="O56" s="47">
        <f t="shared" si="8"/>
        <v>0.6124514843176335</v>
      </c>
      <c r="P56" s="9"/>
    </row>
    <row r="57" spans="1:16" ht="15">
      <c r="A57" s="13"/>
      <c r="B57" s="39">
        <v>351.6</v>
      </c>
      <c r="C57" s="21" t="s">
        <v>74</v>
      </c>
      <c r="D57" s="46">
        <v>0</v>
      </c>
      <c r="E57" s="46">
        <v>3052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3052</v>
      </c>
      <c r="O57" s="47">
        <f t="shared" si="8"/>
        <v>0.08003776355816637</v>
      </c>
      <c r="P57" s="9"/>
    </row>
    <row r="58" spans="1:16" ht="15">
      <c r="A58" s="13"/>
      <c r="B58" s="39">
        <v>351.7</v>
      </c>
      <c r="C58" s="21" t="s">
        <v>70</v>
      </c>
      <c r="D58" s="46">
        <v>0</v>
      </c>
      <c r="E58" s="46">
        <v>177790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177790</v>
      </c>
      <c r="O58" s="47">
        <f t="shared" si="8"/>
        <v>4.662488198888073</v>
      </c>
      <c r="P58" s="9"/>
    </row>
    <row r="59" spans="1:16" ht="15">
      <c r="A59" s="13"/>
      <c r="B59" s="39">
        <v>351.9</v>
      </c>
      <c r="C59" s="21" t="s">
        <v>76</v>
      </c>
      <c r="D59" s="46">
        <v>0</v>
      </c>
      <c r="E59" s="46">
        <v>57352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57352</v>
      </c>
      <c r="O59" s="47">
        <f t="shared" si="8"/>
        <v>1.5040386027483479</v>
      </c>
      <c r="P59" s="9"/>
    </row>
    <row r="60" spans="1:16" ht="15">
      <c r="A60" s="13"/>
      <c r="B60" s="39">
        <v>354</v>
      </c>
      <c r="C60" s="21" t="s">
        <v>170</v>
      </c>
      <c r="D60" s="46">
        <v>0</v>
      </c>
      <c r="E60" s="46">
        <v>7404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7404</v>
      </c>
      <c r="O60" s="47">
        <f t="shared" si="8"/>
        <v>0.1941676282387496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SUM(D62:D66)</f>
        <v>623237</v>
      </c>
      <c r="E61" s="32">
        <f t="shared" si="12"/>
        <v>785188</v>
      </c>
      <c r="F61" s="32">
        <f t="shared" si="12"/>
        <v>0</v>
      </c>
      <c r="G61" s="32">
        <f t="shared" si="12"/>
        <v>156312</v>
      </c>
      <c r="H61" s="32">
        <f t="shared" si="12"/>
        <v>0</v>
      </c>
      <c r="I61" s="32">
        <f t="shared" si="12"/>
        <v>62124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22</v>
      </c>
      <c r="N61" s="32">
        <f aca="true" t="shared" si="13" ref="N61:N71">SUM(D61:M61)</f>
        <v>1626883</v>
      </c>
      <c r="O61" s="45">
        <f t="shared" si="8"/>
        <v>42.664507500262246</v>
      </c>
      <c r="P61" s="10"/>
    </row>
    <row r="62" spans="1:16" ht="15">
      <c r="A62" s="12"/>
      <c r="B62" s="25">
        <v>361.1</v>
      </c>
      <c r="C62" s="20" t="s">
        <v>77</v>
      </c>
      <c r="D62" s="46">
        <v>6088</v>
      </c>
      <c r="E62" s="46">
        <v>372134</v>
      </c>
      <c r="F62" s="46">
        <v>0</v>
      </c>
      <c r="G62" s="46">
        <v>34762</v>
      </c>
      <c r="H62" s="46">
        <v>0</v>
      </c>
      <c r="I62" s="46">
        <v>8602</v>
      </c>
      <c r="J62" s="46">
        <v>0</v>
      </c>
      <c r="K62" s="46">
        <v>0</v>
      </c>
      <c r="L62" s="46">
        <v>0</v>
      </c>
      <c r="M62" s="46">
        <v>22</v>
      </c>
      <c r="N62" s="46">
        <f t="shared" si="13"/>
        <v>421608</v>
      </c>
      <c r="O62" s="47">
        <f t="shared" si="8"/>
        <v>11.056540438476869</v>
      </c>
      <c r="P62" s="9"/>
    </row>
    <row r="63" spans="1:16" ht="15">
      <c r="A63" s="12"/>
      <c r="B63" s="25">
        <v>362</v>
      </c>
      <c r="C63" s="20" t="s">
        <v>78</v>
      </c>
      <c r="D63" s="46">
        <v>32835</v>
      </c>
      <c r="E63" s="46">
        <v>210964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243799</v>
      </c>
      <c r="O63" s="47">
        <f t="shared" si="8"/>
        <v>6.393553970418546</v>
      </c>
      <c r="P63" s="9"/>
    </row>
    <row r="64" spans="1:16" ht="15">
      <c r="A64" s="12"/>
      <c r="B64" s="25">
        <v>364</v>
      </c>
      <c r="C64" s="20" t="s">
        <v>79</v>
      </c>
      <c r="D64" s="46">
        <v>66637</v>
      </c>
      <c r="E64" s="46">
        <v>1360</v>
      </c>
      <c r="F64" s="46">
        <v>0</v>
      </c>
      <c r="G64" s="46">
        <v>121550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189547</v>
      </c>
      <c r="O64" s="47">
        <f t="shared" si="8"/>
        <v>4.970811916500577</v>
      </c>
      <c r="P64" s="9"/>
    </row>
    <row r="65" spans="1:16" ht="15">
      <c r="A65" s="12"/>
      <c r="B65" s="25">
        <v>369.4</v>
      </c>
      <c r="C65" s="20" t="s">
        <v>82</v>
      </c>
      <c r="D65" s="46">
        <v>0</v>
      </c>
      <c r="E65" s="46">
        <v>2425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2425</v>
      </c>
      <c r="O65" s="47">
        <f t="shared" si="8"/>
        <v>0.063594880939893</v>
      </c>
      <c r="P65" s="9"/>
    </row>
    <row r="66" spans="1:16" ht="15">
      <c r="A66" s="12"/>
      <c r="B66" s="25">
        <v>369.9</v>
      </c>
      <c r="C66" s="20" t="s">
        <v>84</v>
      </c>
      <c r="D66" s="46">
        <v>517677</v>
      </c>
      <c r="E66" s="46">
        <v>198305</v>
      </c>
      <c r="F66" s="46">
        <v>0</v>
      </c>
      <c r="G66" s="46">
        <v>0</v>
      </c>
      <c r="H66" s="46">
        <v>0</v>
      </c>
      <c r="I66" s="46">
        <v>53522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769504</v>
      </c>
      <c r="O66" s="47">
        <f t="shared" si="8"/>
        <v>20.18000629392636</v>
      </c>
      <c r="P66" s="9"/>
    </row>
    <row r="67" spans="1:16" ht="15.75">
      <c r="A67" s="29" t="s">
        <v>49</v>
      </c>
      <c r="B67" s="30"/>
      <c r="C67" s="31"/>
      <c r="D67" s="32">
        <f aca="true" t="shared" si="14" ref="D67:M67">SUM(D68:D70)</f>
        <v>15369480</v>
      </c>
      <c r="E67" s="32">
        <f t="shared" si="14"/>
        <v>180455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1216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3"/>
        <v>15551151</v>
      </c>
      <c r="O67" s="45">
        <f t="shared" si="8"/>
        <v>407.82416343228783</v>
      </c>
      <c r="P67" s="9"/>
    </row>
    <row r="68" spans="1:16" ht="15">
      <c r="A68" s="12"/>
      <c r="B68" s="25">
        <v>381</v>
      </c>
      <c r="C68" s="20" t="s">
        <v>85</v>
      </c>
      <c r="D68" s="46">
        <v>14748320</v>
      </c>
      <c r="E68" s="46">
        <v>180455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14928775</v>
      </c>
      <c r="O68" s="47">
        <f t="shared" si="8"/>
        <v>391.5025437952376</v>
      </c>
      <c r="P68" s="9"/>
    </row>
    <row r="69" spans="1:16" ht="15">
      <c r="A69" s="12"/>
      <c r="B69" s="25">
        <v>384</v>
      </c>
      <c r="C69" s="20" t="s">
        <v>87</v>
      </c>
      <c r="D69" s="46">
        <v>361160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361160</v>
      </c>
      <c r="O69" s="47">
        <f>(N69/O$73)</f>
        <v>9.471310185670827</v>
      </c>
      <c r="P69" s="9"/>
    </row>
    <row r="70" spans="1:16" ht="15.75" thickBot="1">
      <c r="A70" s="12"/>
      <c r="B70" s="25">
        <v>389.3</v>
      </c>
      <c r="C70" s="20" t="s">
        <v>105</v>
      </c>
      <c r="D70" s="46">
        <v>260000</v>
      </c>
      <c r="E70" s="46">
        <v>0</v>
      </c>
      <c r="F70" s="46">
        <v>0</v>
      </c>
      <c r="G70" s="46">
        <v>0</v>
      </c>
      <c r="H70" s="46">
        <v>0</v>
      </c>
      <c r="I70" s="46">
        <v>1216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261216</v>
      </c>
      <c r="O70" s="47">
        <f>(N70/O$73)</f>
        <v>6.8503094513794185</v>
      </c>
      <c r="P70" s="9"/>
    </row>
    <row r="71" spans="1:119" ht="16.5" thickBot="1">
      <c r="A71" s="14" t="s">
        <v>67</v>
      </c>
      <c r="B71" s="23"/>
      <c r="C71" s="22"/>
      <c r="D71" s="15">
        <f aca="true" t="shared" si="15" ref="D71:M71">SUM(D5,D13,D17,D37,D53,D61,D67)</f>
        <v>38412720</v>
      </c>
      <c r="E71" s="15">
        <f t="shared" si="15"/>
        <v>16543038</v>
      </c>
      <c r="F71" s="15">
        <f t="shared" si="15"/>
        <v>0</v>
      </c>
      <c r="G71" s="15">
        <f t="shared" si="15"/>
        <v>3114820</v>
      </c>
      <c r="H71" s="15">
        <f t="shared" si="15"/>
        <v>0</v>
      </c>
      <c r="I71" s="15">
        <f t="shared" si="15"/>
        <v>1228706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22</v>
      </c>
      <c r="N71" s="15">
        <f t="shared" si="13"/>
        <v>59299306</v>
      </c>
      <c r="O71" s="38">
        <f>(N71/O$73)</f>
        <v>1555.1061051085703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171</v>
      </c>
      <c r="M73" s="49"/>
      <c r="N73" s="49"/>
      <c r="O73" s="43">
        <v>38132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SUM(D6:D12)</f>
        <v>11441655</v>
      </c>
      <c r="E5" s="27">
        <f aca="true" t="shared" si="0" ref="E5:M5">SUM(E6:E12)</f>
        <v>5738064</v>
      </c>
      <c r="F5" s="27">
        <f t="shared" si="0"/>
        <v>0</v>
      </c>
      <c r="G5" s="27">
        <f t="shared" si="0"/>
        <v>1996955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19176674</v>
      </c>
      <c r="O5" s="33">
        <f aca="true" t="shared" si="1" ref="O5:O36">(N5/O$73)</f>
        <v>492.87226277372264</v>
      </c>
      <c r="P5" s="6"/>
    </row>
    <row r="6" spans="1:16" ht="15">
      <c r="A6" s="12"/>
      <c r="B6" s="25">
        <v>311</v>
      </c>
      <c r="C6" s="20" t="s">
        <v>3</v>
      </c>
      <c r="D6" s="46">
        <v>11254967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11254967</v>
      </c>
      <c r="O6" s="47">
        <f t="shared" si="1"/>
        <v>289.2712809704945</v>
      </c>
      <c r="P6" s="9"/>
    </row>
    <row r="7" spans="1:16" ht="15">
      <c r="A7" s="12"/>
      <c r="B7" s="25">
        <v>312.1</v>
      </c>
      <c r="C7" s="20" t="s">
        <v>11</v>
      </c>
      <c r="D7" s="46">
        <v>173987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173987</v>
      </c>
      <c r="O7" s="47">
        <f t="shared" si="1"/>
        <v>4.471753880949933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244953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244953</v>
      </c>
      <c r="O8" s="47">
        <f t="shared" si="1"/>
        <v>6.295697542921764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879435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879435</v>
      </c>
      <c r="O9" s="47">
        <f t="shared" si="1"/>
        <v>22.60293512902231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1996955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1996955</v>
      </c>
      <c r="O10" s="47">
        <f t="shared" si="1"/>
        <v>51.325048833144855</v>
      </c>
      <c r="P10" s="9"/>
    </row>
    <row r="11" spans="1:16" ht="15">
      <c r="A11" s="12"/>
      <c r="B11" s="25">
        <v>316</v>
      </c>
      <c r="C11" s="20" t="s">
        <v>14</v>
      </c>
      <c r="D11" s="46">
        <v>12701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12701</v>
      </c>
      <c r="O11" s="47">
        <f t="shared" si="1"/>
        <v>0.3264367225249306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4613676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4613676</v>
      </c>
      <c r="O12" s="47">
        <f t="shared" si="1"/>
        <v>118.57910969466434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545633</v>
      </c>
      <c r="E13" s="32">
        <f t="shared" si="3"/>
        <v>86659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632292</v>
      </c>
      <c r="O13" s="45">
        <f t="shared" si="1"/>
        <v>16.250950961241905</v>
      </c>
      <c r="P13" s="10"/>
    </row>
    <row r="14" spans="1:16" ht="15">
      <c r="A14" s="12"/>
      <c r="B14" s="25">
        <v>322</v>
      </c>
      <c r="C14" s="20" t="s">
        <v>0</v>
      </c>
      <c r="D14" s="46">
        <v>184872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184872</v>
      </c>
      <c r="O14" s="47">
        <f t="shared" si="1"/>
        <v>4.751516397656009</v>
      </c>
      <c r="P14" s="9"/>
    </row>
    <row r="15" spans="1:16" ht="15">
      <c r="A15" s="12"/>
      <c r="B15" s="25">
        <v>323.5</v>
      </c>
      <c r="C15" s="20" t="s">
        <v>17</v>
      </c>
      <c r="D15" s="46">
        <v>250087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250087</v>
      </c>
      <c r="O15" s="47">
        <f t="shared" si="1"/>
        <v>6.427649840649738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86593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86593</v>
      </c>
      <c r="O16" s="47">
        <f t="shared" si="1"/>
        <v>2.2255834275727358</v>
      </c>
      <c r="P16" s="9"/>
    </row>
    <row r="17" spans="1:16" ht="15">
      <c r="A17" s="12"/>
      <c r="B17" s="25">
        <v>329</v>
      </c>
      <c r="C17" s="20" t="s">
        <v>19</v>
      </c>
      <c r="D17" s="46">
        <v>110674</v>
      </c>
      <c r="E17" s="46">
        <v>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110740</v>
      </c>
      <c r="O17" s="47">
        <f t="shared" si="1"/>
        <v>2.8462012953634215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SUM(D19:D37)</f>
        <v>5437920</v>
      </c>
      <c r="E18" s="32">
        <f t="shared" si="5"/>
        <v>6453687</v>
      </c>
      <c r="F18" s="32">
        <f t="shared" si="5"/>
        <v>0</v>
      </c>
      <c r="G18" s="32">
        <f t="shared" si="5"/>
        <v>889983</v>
      </c>
      <c r="H18" s="32">
        <f t="shared" si="5"/>
        <v>0</v>
      </c>
      <c r="I18" s="32">
        <f t="shared" si="5"/>
        <v>139029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12920619</v>
      </c>
      <c r="O18" s="45">
        <f t="shared" si="1"/>
        <v>332.0812943353552</v>
      </c>
      <c r="P18" s="10"/>
    </row>
    <row r="19" spans="1:16" ht="15">
      <c r="A19" s="12"/>
      <c r="B19" s="25">
        <v>331.1</v>
      </c>
      <c r="C19" s="20" t="s">
        <v>20</v>
      </c>
      <c r="D19" s="46">
        <v>815872</v>
      </c>
      <c r="E19" s="46">
        <v>2473604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3289476</v>
      </c>
      <c r="O19" s="47">
        <f t="shared" si="1"/>
        <v>84.54497789657654</v>
      </c>
      <c r="P19" s="9"/>
    </row>
    <row r="20" spans="1:16" ht="15">
      <c r="A20" s="12"/>
      <c r="B20" s="25">
        <v>331.5</v>
      </c>
      <c r="C20" s="20" t="s">
        <v>22</v>
      </c>
      <c r="D20" s="46">
        <v>0</v>
      </c>
      <c r="E20" s="46">
        <v>310945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310945</v>
      </c>
      <c r="O20" s="47">
        <f t="shared" si="1"/>
        <v>7.991801171995476</v>
      </c>
      <c r="P20" s="9"/>
    </row>
    <row r="21" spans="1:16" ht="15">
      <c r="A21" s="12"/>
      <c r="B21" s="25">
        <v>331.65</v>
      </c>
      <c r="C21" s="20" t="s">
        <v>109</v>
      </c>
      <c r="D21" s="46">
        <v>0</v>
      </c>
      <c r="E21" s="46">
        <v>0</v>
      </c>
      <c r="F21" s="46">
        <v>0</v>
      </c>
      <c r="G21" s="46">
        <v>3073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3073</v>
      </c>
      <c r="O21" s="47">
        <f t="shared" si="1"/>
        <v>0.07898118638840342</v>
      </c>
      <c r="P21" s="9"/>
    </row>
    <row r="22" spans="1:16" ht="15">
      <c r="A22" s="12"/>
      <c r="B22" s="25">
        <v>334.1</v>
      </c>
      <c r="C22" s="20" t="s">
        <v>23</v>
      </c>
      <c r="D22" s="46">
        <v>175839</v>
      </c>
      <c r="E22" s="46">
        <v>195442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371281</v>
      </c>
      <c r="O22" s="47">
        <f t="shared" si="1"/>
        <v>9.542536239333813</v>
      </c>
      <c r="P22" s="9"/>
    </row>
    <row r="23" spans="1:16" ht="15">
      <c r="A23" s="12"/>
      <c r="B23" s="25">
        <v>334.2</v>
      </c>
      <c r="C23" s="20" t="s">
        <v>24</v>
      </c>
      <c r="D23" s="46">
        <v>192024</v>
      </c>
      <c r="E23" s="46">
        <v>472003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664027</v>
      </c>
      <c r="O23" s="47">
        <f t="shared" si="1"/>
        <v>17.066592988588464</v>
      </c>
      <c r="P23" s="9"/>
    </row>
    <row r="24" spans="1:16" ht="15">
      <c r="A24" s="12"/>
      <c r="B24" s="25">
        <v>334.34</v>
      </c>
      <c r="C24" s="20" t="s">
        <v>26</v>
      </c>
      <c r="D24" s="46">
        <v>0</v>
      </c>
      <c r="E24" s="46">
        <v>70588</v>
      </c>
      <c r="F24" s="46">
        <v>0</v>
      </c>
      <c r="G24" s="46">
        <v>0</v>
      </c>
      <c r="H24" s="46">
        <v>0</v>
      </c>
      <c r="I24" s="46">
        <v>139029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209617</v>
      </c>
      <c r="O24" s="47">
        <f t="shared" si="1"/>
        <v>5.387503855248278</v>
      </c>
      <c r="P24" s="9"/>
    </row>
    <row r="25" spans="1:16" ht="15">
      <c r="A25" s="12"/>
      <c r="B25" s="25">
        <v>334.41</v>
      </c>
      <c r="C25" s="20" t="s">
        <v>27</v>
      </c>
      <c r="D25" s="46">
        <v>0</v>
      </c>
      <c r="E25" s="46">
        <v>125954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6">SUM(D25:M25)</f>
        <v>125954</v>
      </c>
      <c r="O25" s="47">
        <f t="shared" si="1"/>
        <v>3.2372262773722627</v>
      </c>
      <c r="P25" s="9"/>
    </row>
    <row r="26" spans="1:16" ht="15">
      <c r="A26" s="12"/>
      <c r="B26" s="25">
        <v>334.49</v>
      </c>
      <c r="C26" s="20" t="s">
        <v>28</v>
      </c>
      <c r="D26" s="46">
        <v>0</v>
      </c>
      <c r="E26" s="46">
        <v>304103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304103</v>
      </c>
      <c r="O26" s="47">
        <f t="shared" si="1"/>
        <v>7.815950447208801</v>
      </c>
      <c r="P26" s="9"/>
    </row>
    <row r="27" spans="1:16" ht="15">
      <c r="A27" s="12"/>
      <c r="B27" s="25">
        <v>334.7</v>
      </c>
      <c r="C27" s="20" t="s">
        <v>30</v>
      </c>
      <c r="D27" s="46">
        <v>100612</v>
      </c>
      <c r="E27" s="46">
        <v>25538</v>
      </c>
      <c r="F27" s="46">
        <v>0</v>
      </c>
      <c r="G27" s="46">
        <v>886910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1013060</v>
      </c>
      <c r="O27" s="47">
        <f t="shared" si="1"/>
        <v>26.037318803330933</v>
      </c>
      <c r="P27" s="9"/>
    </row>
    <row r="28" spans="1:16" ht="15">
      <c r="A28" s="12"/>
      <c r="B28" s="25">
        <v>335.12</v>
      </c>
      <c r="C28" s="20" t="s">
        <v>31</v>
      </c>
      <c r="D28" s="46">
        <v>695974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695974</v>
      </c>
      <c r="O28" s="47">
        <f t="shared" si="1"/>
        <v>17.887683766834584</v>
      </c>
      <c r="P28" s="9"/>
    </row>
    <row r="29" spans="1:16" ht="15">
      <c r="A29" s="12"/>
      <c r="B29" s="25">
        <v>335.13</v>
      </c>
      <c r="C29" s="20" t="s">
        <v>32</v>
      </c>
      <c r="D29" s="46">
        <v>17198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17198</v>
      </c>
      <c r="O29" s="47">
        <f t="shared" si="1"/>
        <v>0.4420170658990439</v>
      </c>
      <c r="P29" s="9"/>
    </row>
    <row r="30" spans="1:16" ht="15">
      <c r="A30" s="12"/>
      <c r="B30" s="25">
        <v>335.14</v>
      </c>
      <c r="C30" s="20" t="s">
        <v>33</v>
      </c>
      <c r="D30" s="46">
        <v>22406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22406</v>
      </c>
      <c r="O30" s="47">
        <f t="shared" si="1"/>
        <v>0.5758712861108255</v>
      </c>
      <c r="P30" s="9"/>
    </row>
    <row r="31" spans="1:16" ht="15">
      <c r="A31" s="12"/>
      <c r="B31" s="25">
        <v>335.15</v>
      </c>
      <c r="C31" s="20" t="s">
        <v>34</v>
      </c>
      <c r="D31" s="46">
        <v>7323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7323</v>
      </c>
      <c r="O31" s="47">
        <f t="shared" si="1"/>
        <v>0.18821322093142798</v>
      </c>
      <c r="P31" s="9"/>
    </row>
    <row r="32" spans="1:16" ht="15">
      <c r="A32" s="12"/>
      <c r="B32" s="25">
        <v>335.16</v>
      </c>
      <c r="C32" s="20" t="s">
        <v>35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5.603603372057161</v>
      </c>
      <c r="P32" s="9"/>
    </row>
    <row r="33" spans="1:16" ht="15">
      <c r="A33" s="12"/>
      <c r="B33" s="25">
        <v>335.18</v>
      </c>
      <c r="C33" s="20" t="s">
        <v>36</v>
      </c>
      <c r="D33" s="46">
        <v>1096391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1096391</v>
      </c>
      <c r="O33" s="47">
        <f t="shared" si="1"/>
        <v>28.179063431685</v>
      </c>
      <c r="P33" s="9"/>
    </row>
    <row r="34" spans="1:16" ht="15">
      <c r="A34" s="12"/>
      <c r="B34" s="25">
        <v>335.19</v>
      </c>
      <c r="C34" s="20" t="s">
        <v>50</v>
      </c>
      <c r="D34" s="46">
        <v>2037798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2037798</v>
      </c>
      <c r="O34" s="47">
        <f t="shared" si="1"/>
        <v>52.374781535930914</v>
      </c>
      <c r="P34" s="9"/>
    </row>
    <row r="35" spans="1:16" ht="15">
      <c r="A35" s="12"/>
      <c r="B35" s="25">
        <v>335.49</v>
      </c>
      <c r="C35" s="20" t="s">
        <v>37</v>
      </c>
      <c r="D35" s="46">
        <v>0</v>
      </c>
      <c r="E35" s="46">
        <v>2213146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2213146</v>
      </c>
      <c r="O35" s="47">
        <f t="shared" si="1"/>
        <v>56.8815153695898</v>
      </c>
      <c r="P35" s="9"/>
    </row>
    <row r="36" spans="1:16" ht="15">
      <c r="A36" s="12"/>
      <c r="B36" s="25">
        <v>335.5</v>
      </c>
      <c r="C36" s="20" t="s">
        <v>38</v>
      </c>
      <c r="D36" s="46">
        <v>0</v>
      </c>
      <c r="E36" s="46">
        <v>224864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224864</v>
      </c>
      <c r="O36" s="47">
        <f t="shared" si="1"/>
        <v>5.779376991878277</v>
      </c>
      <c r="P36" s="9"/>
    </row>
    <row r="37" spans="1:16" ht="15">
      <c r="A37" s="12"/>
      <c r="B37" s="25">
        <v>339</v>
      </c>
      <c r="C37" s="20" t="s">
        <v>42</v>
      </c>
      <c r="D37" s="46">
        <v>95958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95958</v>
      </c>
      <c r="O37" s="47">
        <f aca="true" t="shared" si="7" ref="O37:O68">(N37/O$73)</f>
        <v>2.4662794283951888</v>
      </c>
      <c r="P37" s="9"/>
    </row>
    <row r="38" spans="1:16" ht="15.75">
      <c r="A38" s="29" t="s">
        <v>47</v>
      </c>
      <c r="B38" s="30"/>
      <c r="C38" s="31"/>
      <c r="D38" s="32">
        <f aca="true" t="shared" si="8" ref="D38:M38">SUM(D39:D52)</f>
        <v>5185712</v>
      </c>
      <c r="E38" s="32">
        <f t="shared" si="8"/>
        <v>2650469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1224744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9060925</v>
      </c>
      <c r="O38" s="45">
        <f t="shared" si="7"/>
        <v>232.8807700215894</v>
      </c>
      <c r="P38" s="10"/>
    </row>
    <row r="39" spans="1:16" ht="15">
      <c r="A39" s="12"/>
      <c r="B39" s="25">
        <v>341.1</v>
      </c>
      <c r="C39" s="20" t="s">
        <v>51</v>
      </c>
      <c r="D39" s="46">
        <v>100714</v>
      </c>
      <c r="E39" s="46">
        <v>46336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147050</v>
      </c>
      <c r="O39" s="47">
        <f t="shared" si="7"/>
        <v>3.77942839518865</v>
      </c>
      <c r="P39" s="9"/>
    </row>
    <row r="40" spans="1:16" ht="15">
      <c r="A40" s="12"/>
      <c r="B40" s="25">
        <v>341.2</v>
      </c>
      <c r="C40" s="20" t="s">
        <v>53</v>
      </c>
      <c r="D40" s="46">
        <v>0</v>
      </c>
      <c r="E40" s="46">
        <v>107350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2">SUM(D40:M40)</f>
        <v>107350</v>
      </c>
      <c r="O40" s="47">
        <f t="shared" si="7"/>
        <v>2.7590726842808677</v>
      </c>
      <c r="P40" s="9"/>
    </row>
    <row r="41" spans="1:16" ht="15">
      <c r="A41" s="12"/>
      <c r="B41" s="25">
        <v>341.52</v>
      </c>
      <c r="C41" s="20" t="s">
        <v>54</v>
      </c>
      <c r="D41" s="46">
        <v>62418</v>
      </c>
      <c r="E41" s="46">
        <v>34935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97353</v>
      </c>
      <c r="O41" s="47">
        <f t="shared" si="7"/>
        <v>2.5021332373804874</v>
      </c>
      <c r="P41" s="9"/>
    </row>
    <row r="42" spans="1:16" ht="15">
      <c r="A42" s="12"/>
      <c r="B42" s="25">
        <v>341.8</v>
      </c>
      <c r="C42" s="20" t="s">
        <v>55</v>
      </c>
      <c r="D42" s="46">
        <v>2093926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2093926</v>
      </c>
      <c r="O42" s="47">
        <f t="shared" si="7"/>
        <v>53.817364038244065</v>
      </c>
      <c r="P42" s="9"/>
    </row>
    <row r="43" spans="1:16" ht="15">
      <c r="A43" s="12"/>
      <c r="B43" s="25">
        <v>341.9</v>
      </c>
      <c r="C43" s="20" t="s">
        <v>56</v>
      </c>
      <c r="D43" s="46">
        <v>1548818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1548818</v>
      </c>
      <c r="O43" s="47">
        <f t="shared" si="7"/>
        <v>39.80718618279017</v>
      </c>
      <c r="P43" s="9"/>
    </row>
    <row r="44" spans="1:16" ht="15">
      <c r="A44" s="12"/>
      <c r="B44" s="25">
        <v>342.1</v>
      </c>
      <c r="C44" s="20" t="s">
        <v>57</v>
      </c>
      <c r="D44" s="46">
        <v>0</v>
      </c>
      <c r="E44" s="46">
        <v>255000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255000</v>
      </c>
      <c r="O44" s="47">
        <f t="shared" si="7"/>
        <v>6.553922072581474</v>
      </c>
      <c r="P44" s="9"/>
    </row>
    <row r="45" spans="1:16" ht="15">
      <c r="A45" s="12"/>
      <c r="B45" s="25">
        <v>342.6</v>
      </c>
      <c r="C45" s="20" t="s">
        <v>58</v>
      </c>
      <c r="D45" s="46">
        <v>793513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793513</v>
      </c>
      <c r="O45" s="47">
        <f t="shared" si="7"/>
        <v>20.394597512079777</v>
      </c>
      <c r="P45" s="9"/>
    </row>
    <row r="46" spans="1:16" ht="15">
      <c r="A46" s="12"/>
      <c r="B46" s="25">
        <v>343.4</v>
      </c>
      <c r="C46" s="20" t="s">
        <v>60</v>
      </c>
      <c r="D46" s="46">
        <v>0</v>
      </c>
      <c r="E46" s="46">
        <v>193373</v>
      </c>
      <c r="F46" s="46">
        <v>0</v>
      </c>
      <c r="G46" s="46">
        <v>0</v>
      </c>
      <c r="H46" s="46">
        <v>0</v>
      </c>
      <c r="I46" s="46">
        <v>1224744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1418117</v>
      </c>
      <c r="O46" s="47">
        <f t="shared" si="7"/>
        <v>36.44795414824715</v>
      </c>
      <c r="P46" s="9"/>
    </row>
    <row r="47" spans="1:16" ht="15">
      <c r="A47" s="12"/>
      <c r="B47" s="25">
        <v>343.9</v>
      </c>
      <c r="C47" s="20" t="s">
        <v>62</v>
      </c>
      <c r="D47" s="46">
        <v>0</v>
      </c>
      <c r="E47" s="46">
        <v>78837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78837</v>
      </c>
      <c r="O47" s="47">
        <f t="shared" si="7"/>
        <v>2.0262413899455125</v>
      </c>
      <c r="P47" s="9"/>
    </row>
    <row r="48" spans="1:16" ht="15">
      <c r="A48" s="12"/>
      <c r="B48" s="25">
        <v>344.1</v>
      </c>
      <c r="C48" s="20" t="s">
        <v>63</v>
      </c>
      <c r="D48" s="46">
        <v>0</v>
      </c>
      <c r="E48" s="46">
        <v>1210351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1210351</v>
      </c>
      <c r="O48" s="47">
        <f t="shared" si="7"/>
        <v>31.108024056749255</v>
      </c>
      <c r="P48" s="9"/>
    </row>
    <row r="49" spans="1:16" ht="15">
      <c r="A49" s="12"/>
      <c r="B49" s="25">
        <v>347.2</v>
      </c>
      <c r="C49" s="20" t="s">
        <v>64</v>
      </c>
      <c r="D49" s="46">
        <v>0</v>
      </c>
      <c r="E49" s="46">
        <v>547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547</v>
      </c>
      <c r="O49" s="47">
        <f t="shared" si="7"/>
        <v>0.014058805387066928</v>
      </c>
      <c r="P49" s="9"/>
    </row>
    <row r="50" spans="1:16" ht="15">
      <c r="A50" s="12"/>
      <c r="B50" s="25">
        <v>347.3</v>
      </c>
      <c r="C50" s="20" t="s">
        <v>65</v>
      </c>
      <c r="D50" s="46">
        <v>3595</v>
      </c>
      <c r="E50" s="46">
        <v>1732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5327</v>
      </c>
      <c r="O50" s="47">
        <f t="shared" si="7"/>
        <v>0.13691271717898632</v>
      </c>
      <c r="P50" s="9"/>
    </row>
    <row r="51" spans="1:16" ht="15">
      <c r="A51" s="12"/>
      <c r="B51" s="25">
        <v>347.9</v>
      </c>
      <c r="C51" s="20" t="s">
        <v>66</v>
      </c>
      <c r="D51" s="46">
        <v>0</v>
      </c>
      <c r="E51" s="46">
        <v>137539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137539</v>
      </c>
      <c r="O51" s="47">
        <f t="shared" si="7"/>
        <v>3.5349799527089543</v>
      </c>
      <c r="P51" s="9"/>
    </row>
    <row r="52" spans="1:16" ht="15">
      <c r="A52" s="12"/>
      <c r="B52" s="25">
        <v>349</v>
      </c>
      <c r="C52" s="20" t="s">
        <v>1</v>
      </c>
      <c r="D52" s="46">
        <v>582728</v>
      </c>
      <c r="E52" s="46">
        <v>584469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1167197</v>
      </c>
      <c r="O52" s="47">
        <f t="shared" si="7"/>
        <v>29.998894828826977</v>
      </c>
      <c r="P52" s="9"/>
    </row>
    <row r="53" spans="1:16" ht="15.75">
      <c r="A53" s="29" t="s">
        <v>48</v>
      </c>
      <c r="B53" s="30"/>
      <c r="C53" s="31"/>
      <c r="D53" s="32">
        <f aca="true" t="shared" si="10" ref="D53:M53">SUM(D54:D58)</f>
        <v>0</v>
      </c>
      <c r="E53" s="32">
        <f t="shared" si="10"/>
        <v>336600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0">SUM(D53:M53)</f>
        <v>336600</v>
      </c>
      <c r="O53" s="45">
        <f t="shared" si="7"/>
        <v>8.651177135807545</v>
      </c>
      <c r="P53" s="10"/>
    </row>
    <row r="54" spans="1:16" ht="15">
      <c r="A54" s="13"/>
      <c r="B54" s="39">
        <v>351.1</v>
      </c>
      <c r="C54" s="21" t="s">
        <v>69</v>
      </c>
      <c r="D54" s="46">
        <v>0</v>
      </c>
      <c r="E54" s="46">
        <v>32708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32708</v>
      </c>
      <c r="O54" s="47">
        <f t="shared" si="7"/>
        <v>0.8406497378431171</v>
      </c>
      <c r="P54" s="9"/>
    </row>
    <row r="55" spans="1:16" ht="15">
      <c r="A55" s="13"/>
      <c r="B55" s="39">
        <v>351.4</v>
      </c>
      <c r="C55" s="21" t="s">
        <v>104</v>
      </c>
      <c r="D55" s="46">
        <v>0</v>
      </c>
      <c r="E55" s="46">
        <v>18062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18062</v>
      </c>
      <c r="O55" s="47">
        <f t="shared" si="7"/>
        <v>0.46422329598026113</v>
      </c>
      <c r="P55" s="9"/>
    </row>
    <row r="56" spans="1:16" ht="15">
      <c r="A56" s="13"/>
      <c r="B56" s="39">
        <v>351.5</v>
      </c>
      <c r="C56" s="21" t="s">
        <v>73</v>
      </c>
      <c r="D56" s="46">
        <v>0</v>
      </c>
      <c r="E56" s="46">
        <v>23163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23163</v>
      </c>
      <c r="O56" s="47">
        <f t="shared" si="7"/>
        <v>0.5953274390870772</v>
      </c>
      <c r="P56" s="9"/>
    </row>
    <row r="57" spans="1:16" ht="15">
      <c r="A57" s="13"/>
      <c r="B57" s="39">
        <v>351.6</v>
      </c>
      <c r="C57" s="21" t="s">
        <v>74</v>
      </c>
      <c r="D57" s="46">
        <v>0</v>
      </c>
      <c r="E57" s="46">
        <v>29866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29866</v>
      </c>
      <c r="O57" s="47">
        <f t="shared" si="7"/>
        <v>0.7676056338028169</v>
      </c>
      <c r="P57" s="9"/>
    </row>
    <row r="58" spans="1:16" ht="15">
      <c r="A58" s="13"/>
      <c r="B58" s="39">
        <v>351.9</v>
      </c>
      <c r="C58" s="21" t="s">
        <v>76</v>
      </c>
      <c r="D58" s="46">
        <v>0</v>
      </c>
      <c r="E58" s="46">
        <v>232801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232801</v>
      </c>
      <c r="O58" s="47">
        <f t="shared" si="7"/>
        <v>5.983371029094274</v>
      </c>
      <c r="P58" s="9"/>
    </row>
    <row r="59" spans="1:16" ht="15.75">
      <c r="A59" s="29" t="s">
        <v>4</v>
      </c>
      <c r="B59" s="30"/>
      <c r="C59" s="31"/>
      <c r="D59" s="32">
        <f>SUM(D60:D66)</f>
        <v>713162</v>
      </c>
      <c r="E59" s="32">
        <f aca="true" t="shared" si="12" ref="E59:M59">SUM(E60:E66)</f>
        <v>920701</v>
      </c>
      <c r="F59" s="32">
        <f t="shared" si="12"/>
        <v>0</v>
      </c>
      <c r="G59" s="32">
        <f t="shared" si="12"/>
        <v>126129</v>
      </c>
      <c r="H59" s="32">
        <f t="shared" si="12"/>
        <v>0</v>
      </c>
      <c r="I59" s="32">
        <f t="shared" si="12"/>
        <v>137472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6</v>
      </c>
      <c r="N59" s="32">
        <f t="shared" si="11"/>
        <v>1897470</v>
      </c>
      <c r="O59" s="45">
        <f t="shared" si="7"/>
        <v>48.76811966690655</v>
      </c>
      <c r="P59" s="10"/>
    </row>
    <row r="60" spans="1:16" ht="15">
      <c r="A60" s="12"/>
      <c r="B60" s="25">
        <v>361.1</v>
      </c>
      <c r="C60" s="20" t="s">
        <v>77</v>
      </c>
      <c r="D60" s="46">
        <v>-23893</v>
      </c>
      <c r="E60" s="46">
        <v>429098</v>
      </c>
      <c r="F60" s="46">
        <v>0</v>
      </c>
      <c r="G60" s="46">
        <v>64234</v>
      </c>
      <c r="H60" s="46">
        <v>0</v>
      </c>
      <c r="I60" s="46">
        <v>59333</v>
      </c>
      <c r="J60" s="46">
        <v>0</v>
      </c>
      <c r="K60" s="46">
        <v>0</v>
      </c>
      <c r="L60" s="46">
        <v>0</v>
      </c>
      <c r="M60" s="46">
        <v>6</v>
      </c>
      <c r="N60" s="46">
        <f t="shared" si="11"/>
        <v>528778</v>
      </c>
      <c r="O60" s="47">
        <f t="shared" si="7"/>
        <v>13.590469826256811</v>
      </c>
      <c r="P60" s="9"/>
    </row>
    <row r="61" spans="1:16" ht="15">
      <c r="A61" s="12"/>
      <c r="B61" s="25">
        <v>362</v>
      </c>
      <c r="C61" s="20" t="s">
        <v>78</v>
      </c>
      <c r="D61" s="46">
        <v>12219</v>
      </c>
      <c r="E61" s="46">
        <v>135501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3" ref="N61:N66">SUM(D61:M61)</f>
        <v>147720</v>
      </c>
      <c r="O61" s="47">
        <f t="shared" si="7"/>
        <v>3.796648504163668</v>
      </c>
      <c r="P61" s="9"/>
    </row>
    <row r="62" spans="1:16" ht="15">
      <c r="A62" s="12"/>
      <c r="B62" s="25">
        <v>364</v>
      </c>
      <c r="C62" s="20" t="s">
        <v>79</v>
      </c>
      <c r="D62" s="46">
        <v>90582</v>
      </c>
      <c r="E62" s="46">
        <v>9617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100199</v>
      </c>
      <c r="O62" s="47">
        <f t="shared" si="7"/>
        <v>2.575280148041534</v>
      </c>
      <c r="P62" s="9"/>
    </row>
    <row r="63" spans="1:16" ht="15">
      <c r="A63" s="12"/>
      <c r="B63" s="25">
        <v>366</v>
      </c>
      <c r="C63" s="20" t="s">
        <v>80</v>
      </c>
      <c r="D63" s="46">
        <v>101594</v>
      </c>
      <c r="E63" s="46">
        <v>970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102564</v>
      </c>
      <c r="O63" s="47">
        <f t="shared" si="7"/>
        <v>2.6360645625578285</v>
      </c>
      <c r="P63" s="9"/>
    </row>
    <row r="64" spans="1:16" ht="15">
      <c r="A64" s="12"/>
      <c r="B64" s="25">
        <v>369.4</v>
      </c>
      <c r="C64" s="20" t="s">
        <v>82</v>
      </c>
      <c r="D64" s="46">
        <v>437754</v>
      </c>
      <c r="E64" s="46">
        <v>336238</v>
      </c>
      <c r="F64" s="46">
        <v>0</v>
      </c>
      <c r="G64" s="46">
        <v>61895</v>
      </c>
      <c r="H64" s="46">
        <v>0</v>
      </c>
      <c r="I64" s="46">
        <v>78139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914026</v>
      </c>
      <c r="O64" s="47">
        <f t="shared" si="7"/>
        <v>23.491981083581784</v>
      </c>
      <c r="P64" s="9"/>
    </row>
    <row r="65" spans="1:16" ht="15">
      <c r="A65" s="12"/>
      <c r="B65" s="25">
        <v>369.7</v>
      </c>
      <c r="C65" s="20" t="s">
        <v>83</v>
      </c>
      <c r="D65" s="46">
        <v>23804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23804</v>
      </c>
      <c r="O65" s="47">
        <f t="shared" si="7"/>
        <v>0.611802200061684</v>
      </c>
      <c r="P65" s="9"/>
    </row>
    <row r="66" spans="1:16" ht="15">
      <c r="A66" s="12"/>
      <c r="B66" s="25">
        <v>369.9</v>
      </c>
      <c r="C66" s="20" t="s">
        <v>84</v>
      </c>
      <c r="D66" s="46">
        <v>71102</v>
      </c>
      <c r="E66" s="46">
        <v>9277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80379</v>
      </c>
      <c r="O66" s="47">
        <f t="shared" si="7"/>
        <v>2.0658733422432403</v>
      </c>
      <c r="P66" s="9"/>
    </row>
    <row r="67" spans="1:16" ht="15.75">
      <c r="A67" s="29" t="s">
        <v>49</v>
      </c>
      <c r="B67" s="30"/>
      <c r="C67" s="31"/>
      <c r="D67" s="32">
        <f aca="true" t="shared" si="14" ref="D67:M67">SUM(D68:D70)</f>
        <v>17005422</v>
      </c>
      <c r="E67" s="32">
        <f t="shared" si="14"/>
        <v>427346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17432768</v>
      </c>
      <c r="O67" s="45">
        <f t="shared" si="7"/>
        <v>448.0509920838902</v>
      </c>
      <c r="P67" s="9"/>
    </row>
    <row r="68" spans="1:16" ht="15">
      <c r="A68" s="12"/>
      <c r="B68" s="25">
        <v>381</v>
      </c>
      <c r="C68" s="20" t="s">
        <v>85</v>
      </c>
      <c r="D68" s="46">
        <v>16684468</v>
      </c>
      <c r="E68" s="46">
        <v>359790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17044258</v>
      </c>
      <c r="O68" s="47">
        <f t="shared" si="7"/>
        <v>438.06564202734654</v>
      </c>
      <c r="P68" s="9"/>
    </row>
    <row r="69" spans="1:16" ht="15">
      <c r="A69" s="12"/>
      <c r="B69" s="25">
        <v>384</v>
      </c>
      <c r="C69" s="20" t="s">
        <v>87</v>
      </c>
      <c r="D69" s="46">
        <v>0</v>
      </c>
      <c r="E69" s="46">
        <v>67556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67556</v>
      </c>
      <c r="O69" s="47">
        <f>(N69/O$73)</f>
        <v>1.7363010177855454</v>
      </c>
      <c r="P69" s="9"/>
    </row>
    <row r="70" spans="1:16" ht="15.75" thickBot="1">
      <c r="A70" s="12"/>
      <c r="B70" s="25">
        <v>389.3</v>
      </c>
      <c r="C70" s="20" t="s">
        <v>105</v>
      </c>
      <c r="D70" s="46">
        <v>320954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320954</v>
      </c>
      <c r="O70" s="47">
        <f>(N70/O$73)</f>
        <v>8.249049038758097</v>
      </c>
      <c r="P70" s="9"/>
    </row>
    <row r="71" spans="1:119" ht="16.5" thickBot="1">
      <c r="A71" s="14" t="s">
        <v>67</v>
      </c>
      <c r="B71" s="23"/>
      <c r="C71" s="22"/>
      <c r="D71" s="15">
        <f aca="true" t="shared" si="15" ref="D71:M71">SUM(D5,D13,D18,D38,D53,D59,D67)</f>
        <v>40329504</v>
      </c>
      <c r="E71" s="15">
        <f t="shared" si="15"/>
        <v>16613526</v>
      </c>
      <c r="F71" s="15">
        <f t="shared" si="15"/>
        <v>0</v>
      </c>
      <c r="G71" s="15">
        <f t="shared" si="15"/>
        <v>3013067</v>
      </c>
      <c r="H71" s="15">
        <f t="shared" si="15"/>
        <v>0</v>
      </c>
      <c r="I71" s="15">
        <f t="shared" si="15"/>
        <v>1501245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6</v>
      </c>
      <c r="N71" s="15">
        <f>SUM(D71:M71)</f>
        <v>61457348</v>
      </c>
      <c r="O71" s="38">
        <f>(N71/O$73)</f>
        <v>1579.5555669785135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110</v>
      </c>
      <c r="M73" s="49"/>
      <c r="N73" s="49"/>
      <c r="O73" s="43">
        <v>38908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13409587</v>
      </c>
      <c r="E5" s="27">
        <f t="shared" si="0"/>
        <v>6256686</v>
      </c>
      <c r="F5" s="27">
        <f t="shared" si="0"/>
        <v>0</v>
      </c>
      <c r="G5" s="27">
        <f t="shared" si="0"/>
        <v>2017136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21683409</v>
      </c>
      <c r="O5" s="33">
        <f aca="true" t="shared" si="2" ref="O5:O36">(N5/O$74)</f>
        <v>553.9961420541646</v>
      </c>
      <c r="P5" s="6"/>
    </row>
    <row r="6" spans="1:16" ht="15">
      <c r="A6" s="12"/>
      <c r="B6" s="25">
        <v>311</v>
      </c>
      <c r="C6" s="20" t="s">
        <v>3</v>
      </c>
      <c r="D6" s="46">
        <v>12868201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12868201</v>
      </c>
      <c r="O6" s="47">
        <f t="shared" si="2"/>
        <v>328.77365866121613</v>
      </c>
      <c r="P6" s="9"/>
    </row>
    <row r="7" spans="1:16" ht="15">
      <c r="A7" s="12"/>
      <c r="B7" s="25">
        <v>312.1</v>
      </c>
      <c r="C7" s="20" t="s">
        <v>11</v>
      </c>
      <c r="D7" s="46">
        <v>232997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232997</v>
      </c>
      <c r="O7" s="47">
        <f t="shared" si="2"/>
        <v>5.952912621359223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254729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254729</v>
      </c>
      <c r="O8" s="47">
        <f t="shared" si="2"/>
        <v>6.508150229943792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914162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914162</v>
      </c>
      <c r="O9" s="47">
        <f t="shared" si="2"/>
        <v>23.356208482370977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2017136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2017136</v>
      </c>
      <c r="O10" s="47">
        <f t="shared" si="2"/>
        <v>51.53643331630046</v>
      </c>
      <c r="P10" s="9"/>
    </row>
    <row r="11" spans="1:16" ht="15">
      <c r="A11" s="12"/>
      <c r="B11" s="25">
        <v>319</v>
      </c>
      <c r="C11" s="20" t="s">
        <v>15</v>
      </c>
      <c r="D11" s="46">
        <v>308389</v>
      </c>
      <c r="E11" s="46">
        <v>5087795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5396184</v>
      </c>
      <c r="O11" s="47">
        <f t="shared" si="2"/>
        <v>137.86877874297394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300165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300165</v>
      </c>
      <c r="O12" s="45">
        <f t="shared" si="2"/>
        <v>7.669008686765458</v>
      </c>
      <c r="P12" s="10"/>
    </row>
    <row r="13" spans="1:16" ht="15">
      <c r="A13" s="12"/>
      <c r="B13" s="25">
        <v>322</v>
      </c>
      <c r="C13" s="20" t="s">
        <v>0</v>
      </c>
      <c r="D13" s="46">
        <v>223075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223075</v>
      </c>
      <c r="O13" s="47">
        <f t="shared" si="2"/>
        <v>5.699412365866122</v>
      </c>
      <c r="P13" s="9"/>
    </row>
    <row r="14" spans="1:16" ht="15">
      <c r="A14" s="12"/>
      <c r="B14" s="25">
        <v>329</v>
      </c>
      <c r="C14" s="20" t="s">
        <v>19</v>
      </c>
      <c r="D14" s="46">
        <v>77090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77090</v>
      </c>
      <c r="O14" s="47">
        <f t="shared" si="2"/>
        <v>1.9695963208993357</v>
      </c>
      <c r="P14" s="9"/>
    </row>
    <row r="15" spans="1:16" ht="15.75">
      <c r="A15" s="29" t="s">
        <v>21</v>
      </c>
      <c r="B15" s="30"/>
      <c r="C15" s="31"/>
      <c r="D15" s="32">
        <f aca="true" t="shared" si="4" ref="D15:M15">SUM(D16:D35)</f>
        <v>5257189</v>
      </c>
      <c r="E15" s="32">
        <f t="shared" si="4"/>
        <v>7036629</v>
      </c>
      <c r="F15" s="32">
        <f t="shared" si="4"/>
        <v>0</v>
      </c>
      <c r="G15" s="32">
        <f t="shared" si="4"/>
        <v>4356368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16650186</v>
      </c>
      <c r="O15" s="45">
        <f t="shared" si="2"/>
        <v>425.40076647930505</v>
      </c>
      <c r="P15" s="10"/>
    </row>
    <row r="16" spans="1:16" ht="15">
      <c r="A16" s="12"/>
      <c r="B16" s="25">
        <v>331.1</v>
      </c>
      <c r="C16" s="20" t="s">
        <v>20</v>
      </c>
      <c r="D16" s="46">
        <v>0</v>
      </c>
      <c r="E16" s="46">
        <v>798378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798378</v>
      </c>
      <c r="O16" s="47">
        <f t="shared" si="2"/>
        <v>20.398007153806848</v>
      </c>
      <c r="P16" s="9"/>
    </row>
    <row r="17" spans="1:16" ht="15">
      <c r="A17" s="12"/>
      <c r="B17" s="25">
        <v>331.32</v>
      </c>
      <c r="C17" s="20" t="s">
        <v>25</v>
      </c>
      <c r="D17" s="46">
        <v>0</v>
      </c>
      <c r="E17" s="46">
        <v>38467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38467</v>
      </c>
      <c r="O17" s="47">
        <f t="shared" si="2"/>
        <v>0.9828053142565151</v>
      </c>
      <c r="P17" s="9"/>
    </row>
    <row r="18" spans="1:16" ht="15">
      <c r="A18" s="12"/>
      <c r="B18" s="25">
        <v>331.5</v>
      </c>
      <c r="C18" s="20" t="s">
        <v>22</v>
      </c>
      <c r="D18" s="46">
        <v>0</v>
      </c>
      <c r="E18" s="46">
        <v>455343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455343</v>
      </c>
      <c r="O18" s="47">
        <f t="shared" si="2"/>
        <v>11.633699540112417</v>
      </c>
      <c r="P18" s="9"/>
    </row>
    <row r="19" spans="1:16" ht="15">
      <c r="A19" s="12"/>
      <c r="B19" s="25">
        <v>334.1</v>
      </c>
      <c r="C19" s="20" t="s">
        <v>23</v>
      </c>
      <c r="D19" s="46">
        <v>180234</v>
      </c>
      <c r="E19" s="46">
        <v>360000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540234</v>
      </c>
      <c r="O19" s="47">
        <f t="shared" si="2"/>
        <v>13.8026060296372</v>
      </c>
      <c r="P19" s="9"/>
    </row>
    <row r="20" spans="1:16" ht="15">
      <c r="A20" s="12"/>
      <c r="B20" s="25">
        <v>334.2</v>
      </c>
      <c r="C20" s="20" t="s">
        <v>24</v>
      </c>
      <c r="D20" s="46">
        <v>417712</v>
      </c>
      <c r="E20" s="46">
        <v>5136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422848</v>
      </c>
      <c r="O20" s="47">
        <f t="shared" si="2"/>
        <v>10.803474706182934</v>
      </c>
      <c r="P20" s="9"/>
    </row>
    <row r="21" spans="1:16" ht="15">
      <c r="A21" s="12"/>
      <c r="B21" s="25">
        <v>334.34</v>
      </c>
      <c r="C21" s="20" t="s">
        <v>26</v>
      </c>
      <c r="D21" s="46">
        <v>0</v>
      </c>
      <c r="E21" s="46">
        <v>78787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78787</v>
      </c>
      <c r="O21" s="47">
        <f t="shared" si="2"/>
        <v>2.012953500255493</v>
      </c>
      <c r="P21" s="9"/>
    </row>
    <row r="22" spans="1:16" ht="15">
      <c r="A22" s="12"/>
      <c r="B22" s="25">
        <v>334.41</v>
      </c>
      <c r="C22" s="20" t="s">
        <v>27</v>
      </c>
      <c r="D22" s="46">
        <v>0</v>
      </c>
      <c r="E22" s="46">
        <v>679051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4">SUM(D22:M22)</f>
        <v>679051</v>
      </c>
      <c r="O22" s="47">
        <f t="shared" si="2"/>
        <v>17.349284619315277</v>
      </c>
      <c r="P22" s="9"/>
    </row>
    <row r="23" spans="1:16" ht="15">
      <c r="A23" s="12"/>
      <c r="B23" s="25">
        <v>334.49</v>
      </c>
      <c r="C23" s="20" t="s">
        <v>28</v>
      </c>
      <c r="D23" s="46">
        <v>0</v>
      </c>
      <c r="E23" s="46">
        <v>1780306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1780306</v>
      </c>
      <c r="O23" s="47">
        <f t="shared" si="2"/>
        <v>45.485590189064894</v>
      </c>
      <c r="P23" s="9"/>
    </row>
    <row r="24" spans="1:16" ht="15">
      <c r="A24" s="12"/>
      <c r="B24" s="25">
        <v>334.69</v>
      </c>
      <c r="C24" s="20" t="s">
        <v>29</v>
      </c>
      <c r="D24" s="46">
        <v>147670</v>
      </c>
      <c r="E24" s="46">
        <v>3646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151316</v>
      </c>
      <c r="O24" s="47">
        <f t="shared" si="2"/>
        <v>3.8660194174757283</v>
      </c>
      <c r="P24" s="9"/>
    </row>
    <row r="25" spans="1:16" ht="15">
      <c r="A25" s="12"/>
      <c r="B25" s="25">
        <v>334.7</v>
      </c>
      <c r="C25" s="20" t="s">
        <v>30</v>
      </c>
      <c r="D25" s="46">
        <v>164482</v>
      </c>
      <c r="E25" s="46">
        <v>256362</v>
      </c>
      <c r="F25" s="46">
        <v>0</v>
      </c>
      <c r="G25" s="46">
        <v>4356368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4777212</v>
      </c>
      <c r="O25" s="47">
        <f t="shared" si="2"/>
        <v>122.0544711292795</v>
      </c>
      <c r="P25" s="9"/>
    </row>
    <row r="26" spans="1:16" ht="15">
      <c r="A26" s="12"/>
      <c r="B26" s="25">
        <v>335.12</v>
      </c>
      <c r="C26" s="20" t="s">
        <v>31</v>
      </c>
      <c r="D26" s="46">
        <v>666175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666175</v>
      </c>
      <c r="O26" s="47">
        <f t="shared" si="2"/>
        <v>17.020311701584056</v>
      </c>
      <c r="P26" s="9"/>
    </row>
    <row r="27" spans="1:16" ht="15">
      <c r="A27" s="12"/>
      <c r="B27" s="25">
        <v>335.13</v>
      </c>
      <c r="C27" s="20" t="s">
        <v>32</v>
      </c>
      <c r="D27" s="46">
        <v>14742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14742</v>
      </c>
      <c r="O27" s="47">
        <f t="shared" si="2"/>
        <v>0.37664793050587636</v>
      </c>
      <c r="P27" s="9"/>
    </row>
    <row r="28" spans="1:16" ht="15">
      <c r="A28" s="12"/>
      <c r="B28" s="25">
        <v>335.14</v>
      </c>
      <c r="C28" s="20" t="s">
        <v>33</v>
      </c>
      <c r="D28" s="46">
        <v>23858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23858</v>
      </c>
      <c r="O28" s="47">
        <f t="shared" si="2"/>
        <v>0.6095554420030659</v>
      </c>
      <c r="P28" s="9"/>
    </row>
    <row r="29" spans="1:16" ht="15">
      <c r="A29" s="12"/>
      <c r="B29" s="25">
        <v>335.15</v>
      </c>
      <c r="C29" s="20" t="s">
        <v>34</v>
      </c>
      <c r="D29" s="46">
        <v>6807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6807</v>
      </c>
      <c r="O29" s="47">
        <f t="shared" si="2"/>
        <v>0.1739141543178334</v>
      </c>
      <c r="P29" s="9"/>
    </row>
    <row r="30" spans="1:16" ht="15">
      <c r="A30" s="12"/>
      <c r="B30" s="25">
        <v>335.16</v>
      </c>
      <c r="C30" s="20" t="s">
        <v>35</v>
      </c>
      <c r="D30" s="46">
        <v>180525</v>
      </c>
      <c r="E30" s="46">
        <v>37500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218025</v>
      </c>
      <c r="O30" s="47">
        <f t="shared" si="2"/>
        <v>5.570388349514563</v>
      </c>
      <c r="P30" s="9"/>
    </row>
    <row r="31" spans="1:16" ht="15">
      <c r="A31" s="12"/>
      <c r="B31" s="25">
        <v>335.18</v>
      </c>
      <c r="C31" s="20" t="s">
        <v>36</v>
      </c>
      <c r="D31" s="46">
        <v>1188779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1188779</v>
      </c>
      <c r="O31" s="47">
        <f t="shared" si="2"/>
        <v>30.37248339294839</v>
      </c>
      <c r="P31" s="9"/>
    </row>
    <row r="32" spans="1:16" ht="15">
      <c r="A32" s="12"/>
      <c r="B32" s="25">
        <v>335.19</v>
      </c>
      <c r="C32" s="20" t="s">
        <v>50</v>
      </c>
      <c r="D32" s="46">
        <v>1930797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1930797</v>
      </c>
      <c r="O32" s="47">
        <f t="shared" si="2"/>
        <v>49.33053142565151</v>
      </c>
      <c r="P32" s="9"/>
    </row>
    <row r="33" spans="1:16" ht="15">
      <c r="A33" s="12"/>
      <c r="B33" s="25">
        <v>335.49</v>
      </c>
      <c r="C33" s="20" t="s">
        <v>37</v>
      </c>
      <c r="D33" s="46">
        <v>0</v>
      </c>
      <c r="E33" s="46">
        <v>2045897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2045897</v>
      </c>
      <c r="O33" s="47">
        <f t="shared" si="2"/>
        <v>52.2712570260603</v>
      </c>
      <c r="P33" s="9"/>
    </row>
    <row r="34" spans="1:16" ht="15">
      <c r="A34" s="12"/>
      <c r="B34" s="25">
        <v>335.5</v>
      </c>
      <c r="C34" s="20" t="s">
        <v>38</v>
      </c>
      <c r="D34" s="46">
        <v>0</v>
      </c>
      <c r="E34" s="46">
        <v>497756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497756</v>
      </c>
      <c r="O34" s="47">
        <f t="shared" si="2"/>
        <v>12.717322432294328</v>
      </c>
      <c r="P34" s="9"/>
    </row>
    <row r="35" spans="1:16" ht="15">
      <c r="A35" s="12"/>
      <c r="B35" s="25">
        <v>339</v>
      </c>
      <c r="C35" s="20" t="s">
        <v>42</v>
      </c>
      <c r="D35" s="46">
        <v>335408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335408</v>
      </c>
      <c r="O35" s="47">
        <f t="shared" si="2"/>
        <v>8.569443025038323</v>
      </c>
      <c r="P35" s="9"/>
    </row>
    <row r="36" spans="1:16" ht="15.75">
      <c r="A36" s="29" t="s">
        <v>47</v>
      </c>
      <c r="B36" s="30"/>
      <c r="C36" s="31"/>
      <c r="D36" s="32">
        <f aca="true" t="shared" si="6" ref="D36:M36">SUM(D37:D51)</f>
        <v>5378751</v>
      </c>
      <c r="E36" s="32">
        <f t="shared" si="6"/>
        <v>2820882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1194811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9394444</v>
      </c>
      <c r="O36" s="45">
        <f t="shared" si="2"/>
        <v>240.0215636177823</v>
      </c>
      <c r="P36" s="10"/>
    </row>
    <row r="37" spans="1:16" ht="15">
      <c r="A37" s="12"/>
      <c r="B37" s="25">
        <v>341.1</v>
      </c>
      <c r="C37" s="20" t="s">
        <v>51</v>
      </c>
      <c r="D37" s="46">
        <v>97703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97703</v>
      </c>
      <c r="O37" s="47">
        <f aca="true" t="shared" si="7" ref="O37:O68">(N37/O$74)</f>
        <v>2.496244251405212</v>
      </c>
      <c r="P37" s="9"/>
    </row>
    <row r="38" spans="1:16" ht="15">
      <c r="A38" s="12"/>
      <c r="B38" s="25">
        <v>341.2</v>
      </c>
      <c r="C38" s="20" t="s">
        <v>53</v>
      </c>
      <c r="D38" s="46">
        <v>0</v>
      </c>
      <c r="E38" s="46">
        <v>41026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51">SUM(D38:M38)</f>
        <v>41026</v>
      </c>
      <c r="O38" s="47">
        <f t="shared" si="7"/>
        <v>1.0481859989780276</v>
      </c>
      <c r="P38" s="9"/>
    </row>
    <row r="39" spans="1:16" ht="15">
      <c r="A39" s="12"/>
      <c r="B39" s="25">
        <v>341.52</v>
      </c>
      <c r="C39" s="20" t="s">
        <v>54</v>
      </c>
      <c r="D39" s="46">
        <v>67190</v>
      </c>
      <c r="E39" s="46">
        <v>44107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111297</v>
      </c>
      <c r="O39" s="47">
        <f t="shared" si="7"/>
        <v>2.843561573837506</v>
      </c>
      <c r="P39" s="9"/>
    </row>
    <row r="40" spans="1:16" ht="15">
      <c r="A40" s="12"/>
      <c r="B40" s="25">
        <v>341.9</v>
      </c>
      <c r="C40" s="20" t="s">
        <v>56</v>
      </c>
      <c r="D40" s="46">
        <v>41994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41994</v>
      </c>
      <c r="O40" s="47">
        <f t="shared" si="7"/>
        <v>1.072917731221257</v>
      </c>
      <c r="P40" s="9"/>
    </row>
    <row r="41" spans="1:16" ht="15">
      <c r="A41" s="12"/>
      <c r="B41" s="25">
        <v>342.1</v>
      </c>
      <c r="C41" s="20" t="s">
        <v>57</v>
      </c>
      <c r="D41" s="46">
        <v>0</v>
      </c>
      <c r="E41" s="46">
        <v>249000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249000</v>
      </c>
      <c r="O41" s="47">
        <f t="shared" si="7"/>
        <v>6.361778231987737</v>
      </c>
      <c r="P41" s="9"/>
    </row>
    <row r="42" spans="1:16" ht="15">
      <c r="A42" s="12"/>
      <c r="B42" s="25">
        <v>342.6</v>
      </c>
      <c r="C42" s="20" t="s">
        <v>58</v>
      </c>
      <c r="D42" s="46">
        <v>802583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802583</v>
      </c>
      <c r="O42" s="47">
        <f t="shared" si="7"/>
        <v>20.505442003065916</v>
      </c>
      <c r="P42" s="9"/>
    </row>
    <row r="43" spans="1:16" ht="15">
      <c r="A43" s="12"/>
      <c r="B43" s="25">
        <v>343.3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847725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847725</v>
      </c>
      <c r="O43" s="47">
        <f t="shared" si="7"/>
        <v>21.658788962698008</v>
      </c>
      <c r="P43" s="9"/>
    </row>
    <row r="44" spans="1:16" ht="15">
      <c r="A44" s="12"/>
      <c r="B44" s="25">
        <v>343.4</v>
      </c>
      <c r="C44" s="20" t="s">
        <v>60</v>
      </c>
      <c r="D44" s="46">
        <v>3373</v>
      </c>
      <c r="E44" s="46">
        <v>639524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642897</v>
      </c>
      <c r="O44" s="47">
        <f t="shared" si="7"/>
        <v>16.425574859478793</v>
      </c>
      <c r="P44" s="9"/>
    </row>
    <row r="45" spans="1:16" ht="15">
      <c r="A45" s="12"/>
      <c r="B45" s="25">
        <v>343.5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347086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347086</v>
      </c>
      <c r="O45" s="47">
        <f t="shared" si="7"/>
        <v>8.867807869187532</v>
      </c>
      <c r="P45" s="9"/>
    </row>
    <row r="46" spans="1:16" ht="15">
      <c r="A46" s="12"/>
      <c r="B46" s="25">
        <v>343.9</v>
      </c>
      <c r="C46" s="20" t="s">
        <v>62</v>
      </c>
      <c r="D46" s="46">
        <v>0</v>
      </c>
      <c r="E46" s="46">
        <v>55913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55913</v>
      </c>
      <c r="O46" s="47">
        <f t="shared" si="7"/>
        <v>1.4285385794583547</v>
      </c>
      <c r="P46" s="9"/>
    </row>
    <row r="47" spans="1:16" ht="15">
      <c r="A47" s="12"/>
      <c r="B47" s="25">
        <v>344.1</v>
      </c>
      <c r="C47" s="20" t="s">
        <v>63</v>
      </c>
      <c r="D47" s="46">
        <v>0</v>
      </c>
      <c r="E47" s="46">
        <v>994444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994444</v>
      </c>
      <c r="O47" s="47">
        <f t="shared" si="7"/>
        <v>25.407358201328563</v>
      </c>
      <c r="P47" s="9"/>
    </row>
    <row r="48" spans="1:16" ht="15">
      <c r="A48" s="12"/>
      <c r="B48" s="25">
        <v>347.2</v>
      </c>
      <c r="C48" s="20" t="s">
        <v>64</v>
      </c>
      <c r="D48" s="46">
        <v>0</v>
      </c>
      <c r="E48" s="46">
        <v>488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488</v>
      </c>
      <c r="O48" s="47">
        <f t="shared" si="7"/>
        <v>0.012468063362289217</v>
      </c>
      <c r="P48" s="9"/>
    </row>
    <row r="49" spans="1:16" ht="15">
      <c r="A49" s="12"/>
      <c r="B49" s="25">
        <v>347.3</v>
      </c>
      <c r="C49" s="20" t="s">
        <v>65</v>
      </c>
      <c r="D49" s="46">
        <v>3032</v>
      </c>
      <c r="E49" s="46">
        <v>1822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4854</v>
      </c>
      <c r="O49" s="47">
        <f t="shared" si="7"/>
        <v>0.12401635155850792</v>
      </c>
      <c r="P49" s="9"/>
    </row>
    <row r="50" spans="1:16" ht="15">
      <c r="A50" s="12"/>
      <c r="B50" s="25">
        <v>347.9</v>
      </c>
      <c r="C50" s="20" t="s">
        <v>66</v>
      </c>
      <c r="D50" s="46">
        <v>0</v>
      </c>
      <c r="E50" s="46">
        <v>5477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5477</v>
      </c>
      <c r="O50" s="47">
        <f t="shared" si="7"/>
        <v>0.13993357179356158</v>
      </c>
      <c r="P50" s="9"/>
    </row>
    <row r="51" spans="1:16" ht="15">
      <c r="A51" s="12"/>
      <c r="B51" s="25">
        <v>349</v>
      </c>
      <c r="C51" s="20" t="s">
        <v>1</v>
      </c>
      <c r="D51" s="46">
        <v>4362876</v>
      </c>
      <c r="E51" s="46">
        <v>789081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5151957</v>
      </c>
      <c r="O51" s="47">
        <f t="shared" si="7"/>
        <v>131.62894736842105</v>
      </c>
      <c r="P51" s="9"/>
    </row>
    <row r="52" spans="1:16" ht="15.75">
      <c r="A52" s="29" t="s">
        <v>48</v>
      </c>
      <c r="B52" s="30"/>
      <c r="C52" s="31"/>
      <c r="D52" s="32">
        <f aca="true" t="shared" si="9" ref="D52:M52">SUM(D53:D59)</f>
        <v>995192</v>
      </c>
      <c r="E52" s="32">
        <f t="shared" si="9"/>
        <v>356628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1351820</v>
      </c>
      <c r="O52" s="45">
        <f t="shared" si="7"/>
        <v>34.53806847215125</v>
      </c>
      <c r="P52" s="10"/>
    </row>
    <row r="53" spans="1:16" ht="15">
      <c r="A53" s="13"/>
      <c r="B53" s="39">
        <v>351.1</v>
      </c>
      <c r="C53" s="21" t="s">
        <v>69</v>
      </c>
      <c r="D53" s="46">
        <v>675595</v>
      </c>
      <c r="E53" s="46">
        <v>356628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1032223</v>
      </c>
      <c r="O53" s="47">
        <f t="shared" si="7"/>
        <v>26.372585590189065</v>
      </c>
      <c r="P53" s="9"/>
    </row>
    <row r="54" spans="1:16" ht="15">
      <c r="A54" s="13"/>
      <c r="B54" s="39">
        <v>351.4</v>
      </c>
      <c r="C54" s="21" t="s">
        <v>104</v>
      </c>
      <c r="D54" s="46">
        <v>4221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0" ref="N54:N59">SUM(D54:M54)</f>
        <v>4221</v>
      </c>
      <c r="O54" s="47">
        <f t="shared" si="7"/>
        <v>0.10784363822176801</v>
      </c>
      <c r="P54" s="9"/>
    </row>
    <row r="55" spans="1:16" ht="15">
      <c r="A55" s="13"/>
      <c r="B55" s="39">
        <v>351.5</v>
      </c>
      <c r="C55" s="21" t="s">
        <v>73</v>
      </c>
      <c r="D55" s="46">
        <v>26568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26568</v>
      </c>
      <c r="O55" s="47">
        <f t="shared" si="7"/>
        <v>0.6787940725600409</v>
      </c>
      <c r="P55" s="9"/>
    </row>
    <row r="56" spans="1:16" ht="15">
      <c r="A56" s="13"/>
      <c r="B56" s="39">
        <v>351.6</v>
      </c>
      <c r="C56" s="21" t="s">
        <v>74</v>
      </c>
      <c r="D56" s="46">
        <v>4504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4504</v>
      </c>
      <c r="O56" s="47">
        <f t="shared" si="7"/>
        <v>0.11507409299948901</v>
      </c>
      <c r="P56" s="9"/>
    </row>
    <row r="57" spans="1:16" ht="15">
      <c r="A57" s="13"/>
      <c r="B57" s="39">
        <v>351.7</v>
      </c>
      <c r="C57" s="21" t="s">
        <v>70</v>
      </c>
      <c r="D57" s="46">
        <v>27424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27424</v>
      </c>
      <c r="O57" s="47">
        <f t="shared" si="7"/>
        <v>0.7006642820643842</v>
      </c>
      <c r="P57" s="9"/>
    </row>
    <row r="58" spans="1:16" ht="15">
      <c r="A58" s="13"/>
      <c r="B58" s="39">
        <v>351.8</v>
      </c>
      <c r="C58" s="21" t="s">
        <v>71</v>
      </c>
      <c r="D58" s="46">
        <v>170520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170520</v>
      </c>
      <c r="O58" s="47">
        <f t="shared" si="7"/>
        <v>4.356668369954011</v>
      </c>
      <c r="P58" s="9"/>
    </row>
    <row r="59" spans="1:16" ht="15">
      <c r="A59" s="13"/>
      <c r="B59" s="39">
        <v>351.9</v>
      </c>
      <c r="C59" s="21" t="s">
        <v>76</v>
      </c>
      <c r="D59" s="46">
        <v>86360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86360</v>
      </c>
      <c r="O59" s="47">
        <f t="shared" si="7"/>
        <v>2.2064384261624936</v>
      </c>
      <c r="P59" s="9"/>
    </row>
    <row r="60" spans="1:16" ht="15.75">
      <c r="A60" s="29" t="s">
        <v>4</v>
      </c>
      <c r="B60" s="30"/>
      <c r="C60" s="31"/>
      <c r="D60" s="32">
        <f>SUM(D61:D68)</f>
        <v>841524</v>
      </c>
      <c r="E60" s="32">
        <f aca="true" t="shared" si="11" ref="E60:M60">SUM(E61:E68)</f>
        <v>1804204</v>
      </c>
      <c r="F60" s="32">
        <f t="shared" si="11"/>
        <v>0</v>
      </c>
      <c r="G60" s="32">
        <f t="shared" si="11"/>
        <v>65563</v>
      </c>
      <c r="H60" s="32">
        <f t="shared" si="11"/>
        <v>0</v>
      </c>
      <c r="I60" s="32">
        <f t="shared" si="11"/>
        <v>69996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20</v>
      </c>
      <c r="N60" s="32">
        <f>SUM(D60:M60)</f>
        <v>2781307</v>
      </c>
      <c r="O60" s="45">
        <f t="shared" si="7"/>
        <v>71.06047521716914</v>
      </c>
      <c r="P60" s="10"/>
    </row>
    <row r="61" spans="1:16" ht="15">
      <c r="A61" s="12"/>
      <c r="B61" s="25">
        <v>361.1</v>
      </c>
      <c r="C61" s="20" t="s">
        <v>77</v>
      </c>
      <c r="D61" s="46">
        <v>-90493</v>
      </c>
      <c r="E61" s="46">
        <v>442294</v>
      </c>
      <c r="F61" s="46">
        <v>0</v>
      </c>
      <c r="G61" s="46">
        <v>40674</v>
      </c>
      <c r="H61" s="46">
        <v>0</v>
      </c>
      <c r="I61" s="46">
        <v>7244</v>
      </c>
      <c r="J61" s="46">
        <v>0</v>
      </c>
      <c r="K61" s="46">
        <v>0</v>
      </c>
      <c r="L61" s="46">
        <v>0</v>
      </c>
      <c r="M61" s="46">
        <v>20</v>
      </c>
      <c r="N61" s="46">
        <f>SUM(D61:M61)</f>
        <v>399739</v>
      </c>
      <c r="O61" s="47">
        <f t="shared" si="7"/>
        <v>10.213055697496168</v>
      </c>
      <c r="P61" s="9"/>
    </row>
    <row r="62" spans="1:16" ht="15">
      <c r="A62" s="12"/>
      <c r="B62" s="25">
        <v>362</v>
      </c>
      <c r="C62" s="20" t="s">
        <v>78</v>
      </c>
      <c r="D62" s="46">
        <v>2601</v>
      </c>
      <c r="E62" s="46">
        <v>347462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2" ref="N62:N68">SUM(D62:M62)</f>
        <v>350063</v>
      </c>
      <c r="O62" s="47">
        <f t="shared" si="7"/>
        <v>8.94386816555953</v>
      </c>
      <c r="P62" s="9"/>
    </row>
    <row r="63" spans="1:16" ht="15">
      <c r="A63" s="12"/>
      <c r="B63" s="25">
        <v>364</v>
      </c>
      <c r="C63" s="20" t="s">
        <v>79</v>
      </c>
      <c r="D63" s="46">
        <v>85507</v>
      </c>
      <c r="E63" s="46">
        <v>192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85699</v>
      </c>
      <c r="O63" s="47">
        <f t="shared" si="7"/>
        <v>2.189550332141032</v>
      </c>
      <c r="P63" s="9"/>
    </row>
    <row r="64" spans="1:16" ht="15">
      <c r="A64" s="12"/>
      <c r="B64" s="25">
        <v>366</v>
      </c>
      <c r="C64" s="20" t="s">
        <v>80</v>
      </c>
      <c r="D64" s="46">
        <v>76056</v>
      </c>
      <c r="E64" s="46">
        <v>7387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83443</v>
      </c>
      <c r="O64" s="47">
        <f t="shared" si="7"/>
        <v>2.131911088400613</v>
      </c>
      <c r="P64" s="9"/>
    </row>
    <row r="65" spans="1:16" ht="15">
      <c r="A65" s="12"/>
      <c r="B65" s="25">
        <v>369.3</v>
      </c>
      <c r="C65" s="20" t="s">
        <v>81</v>
      </c>
      <c r="D65" s="46">
        <v>0</v>
      </c>
      <c r="E65" s="46">
        <v>152867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152867</v>
      </c>
      <c r="O65" s="47">
        <f t="shared" si="7"/>
        <v>3.905646397547266</v>
      </c>
      <c r="P65" s="9"/>
    </row>
    <row r="66" spans="1:16" ht="15">
      <c r="A66" s="12"/>
      <c r="B66" s="25">
        <v>369.4</v>
      </c>
      <c r="C66" s="20" t="s">
        <v>82</v>
      </c>
      <c r="D66" s="46">
        <v>0</v>
      </c>
      <c r="E66" s="46">
        <v>2075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2075</v>
      </c>
      <c r="O66" s="47">
        <f t="shared" si="7"/>
        <v>0.0530148185998978</v>
      </c>
      <c r="P66" s="9"/>
    </row>
    <row r="67" spans="1:16" ht="15">
      <c r="A67" s="12"/>
      <c r="B67" s="25">
        <v>369.7</v>
      </c>
      <c r="C67" s="20" t="s">
        <v>83</v>
      </c>
      <c r="D67" s="46">
        <v>0</v>
      </c>
      <c r="E67" s="46">
        <v>9055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9055</v>
      </c>
      <c r="O67" s="47">
        <f t="shared" si="7"/>
        <v>0.2313490035769034</v>
      </c>
      <c r="P67" s="9"/>
    </row>
    <row r="68" spans="1:16" ht="15">
      <c r="A68" s="12"/>
      <c r="B68" s="25">
        <v>369.9</v>
      </c>
      <c r="C68" s="20" t="s">
        <v>84</v>
      </c>
      <c r="D68" s="46">
        <v>767853</v>
      </c>
      <c r="E68" s="46">
        <v>842872</v>
      </c>
      <c r="F68" s="46">
        <v>0</v>
      </c>
      <c r="G68" s="46">
        <v>24889</v>
      </c>
      <c r="H68" s="46">
        <v>0</v>
      </c>
      <c r="I68" s="46">
        <v>62752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1698366</v>
      </c>
      <c r="O68" s="47">
        <f t="shared" si="7"/>
        <v>43.39207971384773</v>
      </c>
      <c r="P68" s="9"/>
    </row>
    <row r="69" spans="1:16" ht="15.75">
      <c r="A69" s="29" t="s">
        <v>49</v>
      </c>
      <c r="B69" s="30"/>
      <c r="C69" s="31"/>
      <c r="D69" s="32">
        <f aca="true" t="shared" si="13" ref="D69:M69">SUM(D70:D71)</f>
        <v>15501692</v>
      </c>
      <c r="E69" s="32">
        <f t="shared" si="13"/>
        <v>2312312</v>
      </c>
      <c r="F69" s="32">
        <f t="shared" si="13"/>
        <v>0</v>
      </c>
      <c r="G69" s="32">
        <f t="shared" si="13"/>
        <v>25000</v>
      </c>
      <c r="H69" s="32">
        <f t="shared" si="13"/>
        <v>0</v>
      </c>
      <c r="I69" s="32">
        <f t="shared" si="13"/>
        <v>1245648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>SUM(D69:M69)</f>
        <v>19084652</v>
      </c>
      <c r="O69" s="45">
        <f>(N69/O$74)</f>
        <v>487.599693408278</v>
      </c>
      <c r="P69" s="9"/>
    </row>
    <row r="70" spans="1:16" ht="15">
      <c r="A70" s="12"/>
      <c r="B70" s="25">
        <v>381</v>
      </c>
      <c r="C70" s="20" t="s">
        <v>85</v>
      </c>
      <c r="D70" s="46">
        <v>15501692</v>
      </c>
      <c r="E70" s="46">
        <v>2312312</v>
      </c>
      <c r="F70" s="46">
        <v>0</v>
      </c>
      <c r="G70" s="46">
        <v>25000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17839004</v>
      </c>
      <c r="O70" s="47">
        <f>(N70/O$74)</f>
        <v>455.77424629535005</v>
      </c>
      <c r="P70" s="9"/>
    </row>
    <row r="71" spans="1:16" ht="15.75" thickBot="1">
      <c r="A71" s="12"/>
      <c r="B71" s="25">
        <v>389.3</v>
      </c>
      <c r="C71" s="20" t="s">
        <v>105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1245648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1245648</v>
      </c>
      <c r="O71" s="47">
        <f>(N71/O$74)</f>
        <v>31.82544711292795</v>
      </c>
      <c r="P71" s="9"/>
    </row>
    <row r="72" spans="1:119" ht="16.5" thickBot="1">
      <c r="A72" s="14" t="s">
        <v>67</v>
      </c>
      <c r="B72" s="23"/>
      <c r="C72" s="22"/>
      <c r="D72" s="15">
        <f aca="true" t="shared" si="14" ref="D72:M72">SUM(D5,D12,D15,D36,D52,D60,D69)</f>
        <v>41684100</v>
      </c>
      <c r="E72" s="15">
        <f t="shared" si="14"/>
        <v>20587341</v>
      </c>
      <c r="F72" s="15">
        <f t="shared" si="14"/>
        <v>0</v>
      </c>
      <c r="G72" s="15">
        <f t="shared" si="14"/>
        <v>6464067</v>
      </c>
      <c r="H72" s="15">
        <f t="shared" si="14"/>
        <v>0</v>
      </c>
      <c r="I72" s="15">
        <f t="shared" si="14"/>
        <v>2510455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20</v>
      </c>
      <c r="N72" s="15">
        <f>SUM(D72:M72)</f>
        <v>71245983</v>
      </c>
      <c r="O72" s="38">
        <f>(N72/O$74)</f>
        <v>1820.2857179356158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9" t="s">
        <v>106</v>
      </c>
      <c r="M74" s="49"/>
      <c r="N74" s="49"/>
      <c r="O74" s="43">
        <v>39140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thickBot="1">
      <c r="A76" s="53" t="s">
        <v>107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SUM(D6:D11)</f>
        <v>15567067</v>
      </c>
      <c r="E5" s="27">
        <f aca="true" t="shared" si="0" ref="E5:M5">SUM(E6:E11)</f>
        <v>4437210</v>
      </c>
      <c r="F5" s="27">
        <f t="shared" si="0"/>
        <v>0</v>
      </c>
      <c r="G5" s="27">
        <f t="shared" si="0"/>
        <v>2049392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22053669</v>
      </c>
      <c r="O5" s="33">
        <f aca="true" t="shared" si="2" ref="O5:O36">(N5/O$89)</f>
        <v>533.728678606002</v>
      </c>
      <c r="P5" s="6"/>
    </row>
    <row r="6" spans="1:16" ht="15">
      <c r="A6" s="12"/>
      <c r="B6" s="25">
        <v>311</v>
      </c>
      <c r="C6" s="20" t="s">
        <v>3</v>
      </c>
      <c r="D6" s="46">
        <v>14077029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14077029</v>
      </c>
      <c r="O6" s="47">
        <f t="shared" si="2"/>
        <v>340.6831800580833</v>
      </c>
      <c r="P6" s="9"/>
    </row>
    <row r="7" spans="1:16" ht="15">
      <c r="A7" s="12"/>
      <c r="B7" s="25">
        <v>312.1</v>
      </c>
      <c r="C7" s="20" t="s">
        <v>11</v>
      </c>
      <c r="D7" s="46">
        <v>1236272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1236272</v>
      </c>
      <c r="O7" s="47">
        <f t="shared" si="2"/>
        <v>29.91945788964182</v>
      </c>
      <c r="P7" s="9"/>
    </row>
    <row r="8" spans="1:16" ht="15">
      <c r="A8" s="12"/>
      <c r="B8" s="25">
        <v>312.3</v>
      </c>
      <c r="C8" s="20" t="s">
        <v>12</v>
      </c>
      <c r="D8" s="46">
        <v>239840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239840</v>
      </c>
      <c r="O8" s="47">
        <f t="shared" si="2"/>
        <v>5.804453049370765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2049392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2049392</v>
      </c>
      <c r="O9" s="47">
        <f t="shared" si="2"/>
        <v>49.59806389157793</v>
      </c>
      <c r="P9" s="9"/>
    </row>
    <row r="10" spans="1:16" ht="15">
      <c r="A10" s="12"/>
      <c r="B10" s="25">
        <v>316</v>
      </c>
      <c r="C10" s="20" t="s">
        <v>14</v>
      </c>
      <c r="D10" s="46">
        <v>13926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13926</v>
      </c>
      <c r="O10" s="47">
        <f t="shared" si="2"/>
        <v>0.33702807357212006</v>
      </c>
      <c r="P10" s="9"/>
    </row>
    <row r="11" spans="1:16" ht="15">
      <c r="A11" s="12"/>
      <c r="B11" s="25">
        <v>319</v>
      </c>
      <c r="C11" s="20" t="s">
        <v>15</v>
      </c>
      <c r="D11" s="46">
        <v>0</v>
      </c>
      <c r="E11" s="46">
        <v>4437210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4437210</v>
      </c>
      <c r="O11" s="47">
        <f t="shared" si="2"/>
        <v>107.38649564375605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SUM(D13:D16)</f>
        <v>699459</v>
      </c>
      <c r="E12" s="32">
        <f t="shared" si="3"/>
        <v>117444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816903</v>
      </c>
      <c r="O12" s="45">
        <f t="shared" si="2"/>
        <v>19.770159728944822</v>
      </c>
      <c r="P12" s="10"/>
    </row>
    <row r="13" spans="1:16" ht="15">
      <c r="A13" s="12"/>
      <c r="B13" s="25">
        <v>322</v>
      </c>
      <c r="C13" s="20" t="s">
        <v>0</v>
      </c>
      <c r="D13" s="46">
        <v>319719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319719</v>
      </c>
      <c r="O13" s="47">
        <f t="shared" si="2"/>
        <v>7.737633107454017</v>
      </c>
      <c r="P13" s="9"/>
    </row>
    <row r="14" spans="1:16" ht="15">
      <c r="A14" s="12"/>
      <c r="B14" s="25">
        <v>323.5</v>
      </c>
      <c r="C14" s="20" t="s">
        <v>17</v>
      </c>
      <c r="D14" s="46">
        <v>320853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320853</v>
      </c>
      <c r="O14" s="47">
        <f t="shared" si="2"/>
        <v>7.765077444336883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117444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117444</v>
      </c>
      <c r="O15" s="47">
        <f t="shared" si="2"/>
        <v>2.8423039690222653</v>
      </c>
      <c r="P15" s="9"/>
    </row>
    <row r="16" spans="1:16" ht="15">
      <c r="A16" s="12"/>
      <c r="B16" s="25">
        <v>329</v>
      </c>
      <c r="C16" s="20" t="s">
        <v>19</v>
      </c>
      <c r="D16" s="46">
        <v>58887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58887</v>
      </c>
      <c r="O16" s="47">
        <f t="shared" si="2"/>
        <v>1.4251452081316553</v>
      </c>
      <c r="P16" s="9"/>
    </row>
    <row r="17" spans="1:16" ht="15.75">
      <c r="A17" s="29" t="s">
        <v>21</v>
      </c>
      <c r="B17" s="30"/>
      <c r="C17" s="31"/>
      <c r="D17" s="32">
        <f>SUM(D18:D40)</f>
        <v>12982249</v>
      </c>
      <c r="E17" s="32">
        <f aca="true" t="shared" si="4" ref="E17:M17">SUM(E18:E40)</f>
        <v>319063</v>
      </c>
      <c r="F17" s="32">
        <f t="shared" si="4"/>
        <v>0</v>
      </c>
      <c r="G17" s="32">
        <f t="shared" si="4"/>
        <v>2592010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15893322</v>
      </c>
      <c r="O17" s="45">
        <f t="shared" si="2"/>
        <v>384.63993223620525</v>
      </c>
      <c r="P17" s="10"/>
    </row>
    <row r="18" spans="1:16" ht="15">
      <c r="A18" s="12"/>
      <c r="B18" s="25">
        <v>331.1</v>
      </c>
      <c r="C18" s="20" t="s">
        <v>20</v>
      </c>
      <c r="D18" s="46">
        <v>698549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698549</v>
      </c>
      <c r="O18" s="47">
        <f t="shared" si="2"/>
        <v>16.90583252662149</v>
      </c>
      <c r="P18" s="9"/>
    </row>
    <row r="19" spans="1:16" ht="15">
      <c r="A19" s="12"/>
      <c r="B19" s="25">
        <v>331.32</v>
      </c>
      <c r="C19" s="20" t="s">
        <v>25</v>
      </c>
      <c r="D19" s="46">
        <v>40072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40072</v>
      </c>
      <c r="O19" s="47">
        <f t="shared" si="2"/>
        <v>0.9697967086156825</v>
      </c>
      <c r="P19" s="9"/>
    </row>
    <row r="20" spans="1:16" ht="15">
      <c r="A20" s="12"/>
      <c r="B20" s="25">
        <v>331.5</v>
      </c>
      <c r="C20" s="20" t="s">
        <v>22</v>
      </c>
      <c r="D20" s="46">
        <v>255605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255605</v>
      </c>
      <c r="O20" s="47">
        <f t="shared" si="2"/>
        <v>6.185987415295257</v>
      </c>
      <c r="P20" s="9"/>
    </row>
    <row r="21" spans="1:16" ht="15">
      <c r="A21" s="12"/>
      <c r="B21" s="25">
        <v>334.1</v>
      </c>
      <c r="C21" s="20" t="s">
        <v>23</v>
      </c>
      <c r="D21" s="46">
        <v>180160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180160</v>
      </c>
      <c r="O21" s="47">
        <f t="shared" si="2"/>
        <v>4.360116166505325</v>
      </c>
      <c r="P21" s="9"/>
    </row>
    <row r="22" spans="1:16" ht="15">
      <c r="A22" s="12"/>
      <c r="B22" s="25">
        <v>334.2</v>
      </c>
      <c r="C22" s="20" t="s">
        <v>24</v>
      </c>
      <c r="D22" s="46">
        <v>858637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858637</v>
      </c>
      <c r="O22" s="47">
        <f t="shared" si="2"/>
        <v>20.78017909002904</v>
      </c>
      <c r="P22" s="9"/>
    </row>
    <row r="23" spans="1:16" ht="15">
      <c r="A23" s="12"/>
      <c r="B23" s="25">
        <v>334.34</v>
      </c>
      <c r="C23" s="20" t="s">
        <v>26</v>
      </c>
      <c r="D23" s="46">
        <v>0</v>
      </c>
      <c r="E23" s="46">
        <v>277316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277316</v>
      </c>
      <c r="O23" s="47">
        <f t="shared" si="2"/>
        <v>6.711423039690223</v>
      </c>
      <c r="P23" s="9"/>
    </row>
    <row r="24" spans="1:16" ht="15">
      <c r="A24" s="12"/>
      <c r="B24" s="25">
        <v>334.41</v>
      </c>
      <c r="C24" s="20" t="s">
        <v>27</v>
      </c>
      <c r="D24" s="46">
        <v>1655368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1655368</v>
      </c>
      <c r="O24" s="47">
        <f t="shared" si="2"/>
        <v>40.0621490803485</v>
      </c>
      <c r="P24" s="9"/>
    </row>
    <row r="25" spans="1:16" ht="15">
      <c r="A25" s="12"/>
      <c r="B25" s="25">
        <v>334.49</v>
      </c>
      <c r="C25" s="20" t="s">
        <v>28</v>
      </c>
      <c r="D25" s="46">
        <v>2259737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2259737</v>
      </c>
      <c r="O25" s="47">
        <f t="shared" si="2"/>
        <v>54.688697967086156</v>
      </c>
      <c r="P25" s="9"/>
    </row>
    <row r="26" spans="1:16" ht="15">
      <c r="A26" s="12"/>
      <c r="B26" s="25">
        <v>334.69</v>
      </c>
      <c r="C26" s="20" t="s">
        <v>29</v>
      </c>
      <c r="D26" s="46">
        <v>126714</v>
      </c>
      <c r="E26" s="46">
        <v>27767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154481</v>
      </c>
      <c r="O26" s="47">
        <f t="shared" si="2"/>
        <v>3.738649564375605</v>
      </c>
      <c r="P26" s="9"/>
    </row>
    <row r="27" spans="1:16" ht="15">
      <c r="A27" s="12"/>
      <c r="B27" s="25">
        <v>334.7</v>
      </c>
      <c r="C27" s="20" t="s">
        <v>30</v>
      </c>
      <c r="D27" s="46">
        <v>358753</v>
      </c>
      <c r="E27" s="46">
        <v>0</v>
      </c>
      <c r="F27" s="46">
        <v>0</v>
      </c>
      <c r="G27" s="46">
        <v>2592010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2950763</v>
      </c>
      <c r="O27" s="47">
        <f t="shared" si="2"/>
        <v>71.41246369796708</v>
      </c>
      <c r="P27" s="9"/>
    </row>
    <row r="28" spans="1:16" ht="15">
      <c r="A28" s="12"/>
      <c r="B28" s="25">
        <v>335.12</v>
      </c>
      <c r="C28" s="20" t="s">
        <v>31</v>
      </c>
      <c r="D28" s="46">
        <v>664143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664143</v>
      </c>
      <c r="O28" s="47">
        <f t="shared" si="2"/>
        <v>16.073160696999032</v>
      </c>
      <c r="P28" s="9"/>
    </row>
    <row r="29" spans="1:16" ht="15">
      <c r="A29" s="12"/>
      <c r="B29" s="25">
        <v>335.13</v>
      </c>
      <c r="C29" s="20" t="s">
        <v>32</v>
      </c>
      <c r="D29" s="46">
        <v>20507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20507</v>
      </c>
      <c r="O29" s="47">
        <f t="shared" si="2"/>
        <v>0.496297192642788</v>
      </c>
      <c r="P29" s="9"/>
    </row>
    <row r="30" spans="1:16" ht="15">
      <c r="A30" s="12"/>
      <c r="B30" s="25">
        <v>335.14</v>
      </c>
      <c r="C30" s="20" t="s">
        <v>33</v>
      </c>
      <c r="D30" s="46">
        <v>26217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26217</v>
      </c>
      <c r="O30" s="47">
        <f t="shared" si="2"/>
        <v>0.634486931268151</v>
      </c>
      <c r="P30" s="9"/>
    </row>
    <row r="31" spans="1:16" ht="15">
      <c r="A31" s="12"/>
      <c r="B31" s="25">
        <v>335.15</v>
      </c>
      <c r="C31" s="20" t="s">
        <v>34</v>
      </c>
      <c r="D31" s="46">
        <v>7804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7804</v>
      </c>
      <c r="O31" s="47">
        <f t="shared" si="2"/>
        <v>0.18886737657308808</v>
      </c>
      <c r="P31" s="9"/>
    </row>
    <row r="32" spans="1:16" ht="15">
      <c r="A32" s="12"/>
      <c r="B32" s="25">
        <v>335.16</v>
      </c>
      <c r="C32" s="20" t="s">
        <v>35</v>
      </c>
      <c r="D32" s="46">
        <v>218025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218025</v>
      </c>
      <c r="O32" s="47">
        <f t="shared" si="2"/>
        <v>5.276500484027106</v>
      </c>
      <c r="P32" s="9"/>
    </row>
    <row r="33" spans="1:16" ht="15">
      <c r="A33" s="12"/>
      <c r="B33" s="25">
        <v>335.18</v>
      </c>
      <c r="C33" s="20" t="s">
        <v>36</v>
      </c>
      <c r="D33" s="46">
        <v>1147322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1147322</v>
      </c>
      <c r="O33" s="47">
        <f t="shared" si="2"/>
        <v>27.76674733785092</v>
      </c>
      <c r="P33" s="9"/>
    </row>
    <row r="34" spans="1:16" ht="15">
      <c r="A34" s="12"/>
      <c r="B34" s="25">
        <v>335.19</v>
      </c>
      <c r="C34" s="20" t="s">
        <v>50</v>
      </c>
      <c r="D34" s="46">
        <v>1559994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1559994</v>
      </c>
      <c r="O34" s="47">
        <f t="shared" si="2"/>
        <v>37.753969022265245</v>
      </c>
      <c r="P34" s="9"/>
    </row>
    <row r="35" spans="1:16" ht="15">
      <c r="A35" s="12"/>
      <c r="B35" s="25">
        <v>335.49</v>
      </c>
      <c r="C35" s="20" t="s">
        <v>37</v>
      </c>
      <c r="D35" s="46">
        <v>2139932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2">SUM(D35:M35)</f>
        <v>2139932</v>
      </c>
      <c r="O35" s="47">
        <f t="shared" si="2"/>
        <v>51.7892545982575</v>
      </c>
      <c r="P35" s="9"/>
    </row>
    <row r="36" spans="1:16" ht="15">
      <c r="A36" s="12"/>
      <c r="B36" s="25">
        <v>335.5</v>
      </c>
      <c r="C36" s="20" t="s">
        <v>38</v>
      </c>
      <c r="D36" s="46">
        <v>619558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619558</v>
      </c>
      <c r="O36" s="47">
        <f t="shared" si="2"/>
        <v>14.994143272023233</v>
      </c>
      <c r="P36" s="9"/>
    </row>
    <row r="37" spans="1:16" ht="15">
      <c r="A37" s="12"/>
      <c r="B37" s="25">
        <v>337.2</v>
      </c>
      <c r="C37" s="20" t="s">
        <v>39</v>
      </c>
      <c r="D37" s="46">
        <v>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</v>
      </c>
      <c r="O37" s="47">
        <f aca="true" t="shared" si="7" ref="O37:O68">(N37/O$89)</f>
        <v>0.0012100677637947724</v>
      </c>
      <c r="P37" s="9"/>
    </row>
    <row r="38" spans="1:16" ht="15">
      <c r="A38" s="12"/>
      <c r="B38" s="25">
        <v>337.3</v>
      </c>
      <c r="C38" s="20" t="s">
        <v>40</v>
      </c>
      <c r="D38" s="46">
        <v>0</v>
      </c>
      <c r="E38" s="46">
        <v>13980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13980</v>
      </c>
      <c r="O38" s="47">
        <f t="shared" si="7"/>
        <v>0.3383349467570184</v>
      </c>
      <c r="P38" s="9"/>
    </row>
    <row r="39" spans="1:16" ht="15">
      <c r="A39" s="12"/>
      <c r="B39" s="25">
        <v>338</v>
      </c>
      <c r="C39" s="20" t="s">
        <v>41</v>
      </c>
      <c r="D39" s="46">
        <v>51794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51794</v>
      </c>
      <c r="O39" s="47">
        <f t="shared" si="7"/>
        <v>1.2534849951597289</v>
      </c>
      <c r="P39" s="9"/>
    </row>
    <row r="40" spans="1:16" ht="15">
      <c r="A40" s="12"/>
      <c r="B40" s="25">
        <v>339</v>
      </c>
      <c r="C40" s="20" t="s">
        <v>42</v>
      </c>
      <c r="D40" s="46">
        <v>93308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93308</v>
      </c>
      <c r="O40" s="47">
        <f t="shared" si="7"/>
        <v>2.2581800580832527</v>
      </c>
      <c r="P40" s="9"/>
    </row>
    <row r="41" spans="1:16" ht="15.75">
      <c r="A41" s="29" t="s">
        <v>47</v>
      </c>
      <c r="B41" s="30"/>
      <c r="C41" s="31"/>
      <c r="D41" s="32">
        <f aca="true" t="shared" si="8" ref="D41:M41">SUM(D42:D58)</f>
        <v>5791971</v>
      </c>
      <c r="E41" s="32">
        <f t="shared" si="8"/>
        <v>800212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1227410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7819593</v>
      </c>
      <c r="O41" s="45">
        <f t="shared" si="7"/>
        <v>189.24474830590512</v>
      </c>
      <c r="P41" s="10"/>
    </row>
    <row r="42" spans="1:16" ht="15">
      <c r="A42" s="12"/>
      <c r="B42" s="25">
        <v>341.1</v>
      </c>
      <c r="C42" s="20" t="s">
        <v>51</v>
      </c>
      <c r="D42" s="46">
        <v>103644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103644</v>
      </c>
      <c r="O42" s="47">
        <f t="shared" si="7"/>
        <v>2.508325266214908</v>
      </c>
      <c r="P42" s="9"/>
    </row>
    <row r="43" spans="1:16" ht="15">
      <c r="A43" s="12"/>
      <c r="B43" s="25">
        <v>341.15</v>
      </c>
      <c r="C43" s="20" t="s">
        <v>52</v>
      </c>
      <c r="D43" s="46">
        <v>0</v>
      </c>
      <c r="E43" s="46">
        <v>63643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8">SUM(D43:M43)</f>
        <v>63643</v>
      </c>
      <c r="O43" s="47">
        <f t="shared" si="7"/>
        <v>1.540246853823814</v>
      </c>
      <c r="P43" s="9"/>
    </row>
    <row r="44" spans="1:16" ht="15">
      <c r="A44" s="12"/>
      <c r="B44" s="25">
        <v>341.2</v>
      </c>
      <c r="C44" s="20" t="s">
        <v>53</v>
      </c>
      <c r="D44" s="46">
        <v>38242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38242</v>
      </c>
      <c r="O44" s="47">
        <f t="shared" si="7"/>
        <v>0.9255082284607938</v>
      </c>
      <c r="P44" s="9"/>
    </row>
    <row r="45" spans="1:16" ht="15">
      <c r="A45" s="12"/>
      <c r="B45" s="25">
        <v>341.52</v>
      </c>
      <c r="C45" s="20" t="s">
        <v>54</v>
      </c>
      <c r="D45" s="46">
        <v>84931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84931</v>
      </c>
      <c r="O45" s="47">
        <f t="shared" si="7"/>
        <v>2.0554453049370767</v>
      </c>
      <c r="P45" s="9"/>
    </row>
    <row r="46" spans="1:16" ht="15">
      <c r="A46" s="12"/>
      <c r="B46" s="25">
        <v>341.8</v>
      </c>
      <c r="C46" s="20" t="s">
        <v>55</v>
      </c>
      <c r="D46" s="46">
        <v>2881560</v>
      </c>
      <c r="E46" s="46">
        <v>112829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2994389</v>
      </c>
      <c r="O46" s="47">
        <f t="shared" si="7"/>
        <v>72.4682720232333</v>
      </c>
      <c r="P46" s="9"/>
    </row>
    <row r="47" spans="1:16" ht="15">
      <c r="A47" s="12"/>
      <c r="B47" s="25">
        <v>341.9</v>
      </c>
      <c r="C47" s="20" t="s">
        <v>56</v>
      </c>
      <c r="D47" s="46">
        <v>191339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191339</v>
      </c>
      <c r="O47" s="47">
        <f t="shared" si="7"/>
        <v>4.630663117134559</v>
      </c>
      <c r="P47" s="9"/>
    </row>
    <row r="48" spans="1:16" ht="15">
      <c r="A48" s="12"/>
      <c r="B48" s="25">
        <v>342.1</v>
      </c>
      <c r="C48" s="20" t="s">
        <v>57</v>
      </c>
      <c r="D48" s="46">
        <v>246000</v>
      </c>
      <c r="E48" s="46">
        <v>2120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248120</v>
      </c>
      <c r="O48" s="47">
        <f t="shared" si="7"/>
        <v>6.004840271055179</v>
      </c>
      <c r="P48" s="9"/>
    </row>
    <row r="49" spans="1:16" ht="15">
      <c r="A49" s="12"/>
      <c r="B49" s="25">
        <v>342.6</v>
      </c>
      <c r="C49" s="20" t="s">
        <v>58</v>
      </c>
      <c r="D49" s="46">
        <v>900124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900124</v>
      </c>
      <c r="O49" s="47">
        <f t="shared" si="7"/>
        <v>21.784220716360117</v>
      </c>
      <c r="P49" s="9"/>
    </row>
    <row r="50" spans="1:16" ht="15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862161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862161</v>
      </c>
      <c r="O50" s="47">
        <f t="shared" si="7"/>
        <v>20.865464666021296</v>
      </c>
      <c r="P50" s="9"/>
    </row>
    <row r="51" spans="1:16" ht="15">
      <c r="A51" s="12"/>
      <c r="B51" s="25">
        <v>343.4</v>
      </c>
      <c r="C51" s="20" t="s">
        <v>60</v>
      </c>
      <c r="D51" s="46">
        <v>0</v>
      </c>
      <c r="E51" s="46">
        <v>570845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570845</v>
      </c>
      <c r="O51" s="47">
        <f t="shared" si="7"/>
        <v>13.815222652468538</v>
      </c>
      <c r="P51" s="9"/>
    </row>
    <row r="52" spans="1:16" ht="15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365249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365249</v>
      </c>
      <c r="O52" s="47">
        <f t="shared" si="7"/>
        <v>8.839520813165537</v>
      </c>
      <c r="P52" s="9"/>
    </row>
    <row r="53" spans="1:16" ht="15">
      <c r="A53" s="12"/>
      <c r="B53" s="25">
        <v>343.9</v>
      </c>
      <c r="C53" s="20" t="s">
        <v>62</v>
      </c>
      <c r="D53" s="46">
        <v>0</v>
      </c>
      <c r="E53" s="46">
        <v>43368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43368</v>
      </c>
      <c r="O53" s="47">
        <f t="shared" si="7"/>
        <v>1.049564375605034</v>
      </c>
      <c r="P53" s="9"/>
    </row>
    <row r="54" spans="1:16" ht="15">
      <c r="A54" s="12"/>
      <c r="B54" s="25">
        <v>344.1</v>
      </c>
      <c r="C54" s="20" t="s">
        <v>63</v>
      </c>
      <c r="D54" s="46">
        <v>651600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651600</v>
      </c>
      <c r="O54" s="47">
        <f t="shared" si="7"/>
        <v>15.769603097773475</v>
      </c>
      <c r="P54" s="9"/>
    </row>
    <row r="55" spans="1:16" ht="15">
      <c r="A55" s="12"/>
      <c r="B55" s="25">
        <v>347.2</v>
      </c>
      <c r="C55" s="20" t="s">
        <v>64</v>
      </c>
      <c r="D55" s="46">
        <v>0</v>
      </c>
      <c r="E55" s="46">
        <v>1692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1692</v>
      </c>
      <c r="O55" s="47">
        <f t="shared" si="7"/>
        <v>0.0409486931268151</v>
      </c>
      <c r="P55" s="9"/>
    </row>
    <row r="56" spans="1:16" ht="15">
      <c r="A56" s="12"/>
      <c r="B56" s="25">
        <v>347.3</v>
      </c>
      <c r="C56" s="20" t="s">
        <v>65</v>
      </c>
      <c r="D56" s="46">
        <v>3154</v>
      </c>
      <c r="E56" s="46">
        <v>1833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4987</v>
      </c>
      <c r="O56" s="47">
        <f t="shared" si="7"/>
        <v>0.12069215876089061</v>
      </c>
      <c r="P56" s="9"/>
    </row>
    <row r="57" spans="1:16" ht="15">
      <c r="A57" s="12"/>
      <c r="B57" s="25">
        <v>347.9</v>
      </c>
      <c r="C57" s="20" t="s">
        <v>66</v>
      </c>
      <c r="D57" s="46">
        <v>0</v>
      </c>
      <c r="E57" s="46">
        <v>3882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3882</v>
      </c>
      <c r="O57" s="47">
        <f t="shared" si="7"/>
        <v>0.09394966118102614</v>
      </c>
      <c r="P57" s="9"/>
    </row>
    <row r="58" spans="1:16" ht="15">
      <c r="A58" s="12"/>
      <c r="B58" s="25">
        <v>349</v>
      </c>
      <c r="C58" s="20" t="s">
        <v>1</v>
      </c>
      <c r="D58" s="46">
        <v>691377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691377</v>
      </c>
      <c r="O58" s="47">
        <f t="shared" si="7"/>
        <v>16.732260406582768</v>
      </c>
      <c r="P58" s="9"/>
    </row>
    <row r="59" spans="1:16" ht="15.75">
      <c r="A59" s="29" t="s">
        <v>48</v>
      </c>
      <c r="B59" s="30"/>
      <c r="C59" s="31"/>
      <c r="D59" s="32">
        <f aca="true" t="shared" si="10" ref="D59:M59">SUM(D60:D67)</f>
        <v>1390696</v>
      </c>
      <c r="E59" s="32">
        <f t="shared" si="10"/>
        <v>36743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1427439</v>
      </c>
      <c r="O59" s="45">
        <f t="shared" si="7"/>
        <v>34.545958373668924</v>
      </c>
      <c r="P59" s="10"/>
    </row>
    <row r="60" spans="1:16" ht="15">
      <c r="A60" s="13"/>
      <c r="B60" s="39">
        <v>351.1</v>
      </c>
      <c r="C60" s="21" t="s">
        <v>69</v>
      </c>
      <c r="D60" s="46">
        <v>38675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38675</v>
      </c>
      <c r="O60" s="47">
        <f t="shared" si="7"/>
        <v>0.9359874152952565</v>
      </c>
      <c r="P60" s="9"/>
    </row>
    <row r="61" spans="1:16" ht="15">
      <c r="A61" s="13"/>
      <c r="B61" s="39">
        <v>351.3</v>
      </c>
      <c r="C61" s="21" t="s">
        <v>72</v>
      </c>
      <c r="D61" s="46">
        <v>1126520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1" ref="N61:N67">SUM(D61:M61)</f>
        <v>1126520</v>
      </c>
      <c r="O61" s="47">
        <f t="shared" si="7"/>
        <v>27.263310745401743</v>
      </c>
      <c r="P61" s="9"/>
    </row>
    <row r="62" spans="1:16" ht="15">
      <c r="A62" s="13"/>
      <c r="B62" s="39">
        <v>351.5</v>
      </c>
      <c r="C62" s="21" t="s">
        <v>73</v>
      </c>
      <c r="D62" s="46">
        <v>21897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21897</v>
      </c>
      <c r="O62" s="47">
        <f t="shared" si="7"/>
        <v>0.5299370764762826</v>
      </c>
      <c r="P62" s="9"/>
    </row>
    <row r="63" spans="1:16" ht="15">
      <c r="A63" s="13"/>
      <c r="B63" s="39">
        <v>351.6</v>
      </c>
      <c r="C63" s="21" t="s">
        <v>74</v>
      </c>
      <c r="D63" s="46">
        <v>5638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5638</v>
      </c>
      <c r="O63" s="47">
        <f t="shared" si="7"/>
        <v>0.13644724104549855</v>
      </c>
      <c r="P63" s="9"/>
    </row>
    <row r="64" spans="1:16" ht="15">
      <c r="A64" s="13"/>
      <c r="B64" s="39">
        <v>351.7</v>
      </c>
      <c r="C64" s="21" t="s">
        <v>70</v>
      </c>
      <c r="D64" s="46">
        <v>41107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41107</v>
      </c>
      <c r="O64" s="47">
        <f t="shared" si="7"/>
        <v>0.9948451113262343</v>
      </c>
      <c r="P64" s="9"/>
    </row>
    <row r="65" spans="1:16" ht="15">
      <c r="A65" s="13"/>
      <c r="B65" s="39">
        <v>351.8</v>
      </c>
      <c r="C65" s="21" t="s">
        <v>71</v>
      </c>
      <c r="D65" s="46">
        <v>77545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77545</v>
      </c>
      <c r="O65" s="47">
        <f t="shared" si="7"/>
        <v>1.8766940948693127</v>
      </c>
      <c r="P65" s="9"/>
    </row>
    <row r="66" spans="1:16" ht="15">
      <c r="A66" s="13"/>
      <c r="B66" s="39">
        <v>351.9</v>
      </c>
      <c r="C66" s="21" t="s">
        <v>76</v>
      </c>
      <c r="D66" s="46">
        <v>79314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79314</v>
      </c>
      <c r="O66" s="47">
        <f t="shared" si="7"/>
        <v>1.9195062923523718</v>
      </c>
      <c r="P66" s="9"/>
    </row>
    <row r="67" spans="1:16" ht="15">
      <c r="A67" s="13"/>
      <c r="B67" s="39">
        <v>359</v>
      </c>
      <c r="C67" s="21" t="s">
        <v>75</v>
      </c>
      <c r="D67" s="46">
        <v>0</v>
      </c>
      <c r="E67" s="46">
        <v>36743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36743</v>
      </c>
      <c r="O67" s="47">
        <f t="shared" si="7"/>
        <v>0.8892303969022265</v>
      </c>
      <c r="P67" s="9"/>
    </row>
    <row r="68" spans="1:16" ht="15.75">
      <c r="A68" s="29" t="s">
        <v>4</v>
      </c>
      <c r="B68" s="30"/>
      <c r="C68" s="31"/>
      <c r="D68" s="32">
        <f>SUM(D69:D76)</f>
        <v>1960787</v>
      </c>
      <c r="E68" s="32">
        <f aca="true" t="shared" si="12" ref="E68:M68">SUM(E69:E76)</f>
        <v>880503</v>
      </c>
      <c r="F68" s="32">
        <f t="shared" si="12"/>
        <v>0</v>
      </c>
      <c r="G68" s="32">
        <f t="shared" si="12"/>
        <v>104332</v>
      </c>
      <c r="H68" s="32">
        <f t="shared" si="12"/>
        <v>0</v>
      </c>
      <c r="I68" s="32">
        <f t="shared" si="12"/>
        <v>38041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63</v>
      </c>
      <c r="N68" s="32">
        <f>SUM(D68:M68)</f>
        <v>2983726</v>
      </c>
      <c r="O68" s="45">
        <f t="shared" si="7"/>
        <v>72.21021297192642</v>
      </c>
      <c r="P68" s="10"/>
    </row>
    <row r="69" spans="1:16" ht="15">
      <c r="A69" s="12"/>
      <c r="B69" s="25">
        <v>361.1</v>
      </c>
      <c r="C69" s="20" t="s">
        <v>77</v>
      </c>
      <c r="D69" s="46">
        <v>274299</v>
      </c>
      <c r="E69" s="46">
        <v>545876</v>
      </c>
      <c r="F69" s="46">
        <v>0</v>
      </c>
      <c r="G69" s="46">
        <v>104332</v>
      </c>
      <c r="H69" s="46">
        <v>0</v>
      </c>
      <c r="I69" s="46">
        <v>12002</v>
      </c>
      <c r="J69" s="46">
        <v>0</v>
      </c>
      <c r="K69" s="46">
        <v>0</v>
      </c>
      <c r="L69" s="46">
        <v>0</v>
      </c>
      <c r="M69" s="46">
        <v>63</v>
      </c>
      <c r="N69" s="46">
        <f>SUM(D69:M69)</f>
        <v>936572</v>
      </c>
      <c r="O69" s="47">
        <f aca="true" t="shared" si="13" ref="O69:O87">(N69/O$89)</f>
        <v>22.666311713455954</v>
      </c>
      <c r="P69" s="9"/>
    </row>
    <row r="70" spans="1:16" ht="15">
      <c r="A70" s="12"/>
      <c r="B70" s="25">
        <v>362</v>
      </c>
      <c r="C70" s="20" t="s">
        <v>78</v>
      </c>
      <c r="D70" s="46">
        <v>479950</v>
      </c>
      <c r="E70" s="46">
        <v>12296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4" ref="N70:N76">SUM(D70:M70)</f>
        <v>492246</v>
      </c>
      <c r="O70" s="47">
        <f t="shared" si="13"/>
        <v>11.913020329138432</v>
      </c>
      <c r="P70" s="9"/>
    </row>
    <row r="71" spans="1:16" ht="15">
      <c r="A71" s="12"/>
      <c r="B71" s="25">
        <v>364</v>
      </c>
      <c r="C71" s="20" t="s">
        <v>79</v>
      </c>
      <c r="D71" s="46">
        <v>280184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280184</v>
      </c>
      <c r="O71" s="47">
        <f t="shared" si="13"/>
        <v>6.780832526621491</v>
      </c>
      <c r="P71" s="9"/>
    </row>
    <row r="72" spans="1:16" ht="15">
      <c r="A72" s="12"/>
      <c r="B72" s="25">
        <v>366</v>
      </c>
      <c r="C72" s="20" t="s">
        <v>80</v>
      </c>
      <c r="D72" s="46">
        <v>3500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3500</v>
      </c>
      <c r="O72" s="47">
        <f t="shared" si="13"/>
        <v>0.08470474346563407</v>
      </c>
      <c r="P72" s="9"/>
    </row>
    <row r="73" spans="1:16" ht="15">
      <c r="A73" s="12"/>
      <c r="B73" s="25">
        <v>369.3</v>
      </c>
      <c r="C73" s="20" t="s">
        <v>81</v>
      </c>
      <c r="D73" s="46">
        <v>151325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151325</v>
      </c>
      <c r="O73" s="47">
        <f t="shared" si="13"/>
        <v>3.662270087124879</v>
      </c>
      <c r="P73" s="9"/>
    </row>
    <row r="74" spans="1:16" ht="15">
      <c r="A74" s="12"/>
      <c r="B74" s="25">
        <v>369.4</v>
      </c>
      <c r="C74" s="20" t="s">
        <v>82</v>
      </c>
      <c r="D74" s="46">
        <v>3400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3400</v>
      </c>
      <c r="O74" s="47">
        <f t="shared" si="13"/>
        <v>0.08228460793804453</v>
      </c>
      <c r="P74" s="9"/>
    </row>
    <row r="75" spans="1:16" ht="15">
      <c r="A75" s="12"/>
      <c r="B75" s="25">
        <v>369.7</v>
      </c>
      <c r="C75" s="20" t="s">
        <v>83</v>
      </c>
      <c r="D75" s="46">
        <v>17000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17000</v>
      </c>
      <c r="O75" s="47">
        <f t="shared" si="13"/>
        <v>0.41142303969022265</v>
      </c>
      <c r="P75" s="9"/>
    </row>
    <row r="76" spans="1:16" ht="15">
      <c r="A76" s="12"/>
      <c r="B76" s="25">
        <v>369.9</v>
      </c>
      <c r="C76" s="20" t="s">
        <v>84</v>
      </c>
      <c r="D76" s="46">
        <v>751129</v>
      </c>
      <c r="E76" s="46">
        <v>322331</v>
      </c>
      <c r="F76" s="46">
        <v>0</v>
      </c>
      <c r="G76" s="46">
        <v>0</v>
      </c>
      <c r="H76" s="46">
        <v>0</v>
      </c>
      <c r="I76" s="46">
        <v>26039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1099499</v>
      </c>
      <c r="O76" s="47">
        <f t="shared" si="13"/>
        <v>26.609365924491772</v>
      </c>
      <c r="P76" s="9"/>
    </row>
    <row r="77" spans="1:16" ht="15.75">
      <c r="A77" s="29" t="s">
        <v>49</v>
      </c>
      <c r="B77" s="30"/>
      <c r="C77" s="31"/>
      <c r="D77" s="32">
        <f aca="true" t="shared" si="15" ref="D77:M77">SUM(D78:D86)</f>
        <v>14248117</v>
      </c>
      <c r="E77" s="32">
        <f t="shared" si="15"/>
        <v>48427</v>
      </c>
      <c r="F77" s="32">
        <f t="shared" si="15"/>
        <v>0</v>
      </c>
      <c r="G77" s="32">
        <f t="shared" si="15"/>
        <v>0</v>
      </c>
      <c r="H77" s="32">
        <f t="shared" si="15"/>
        <v>0</v>
      </c>
      <c r="I77" s="32">
        <f t="shared" si="15"/>
        <v>644964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14941508</v>
      </c>
      <c r="O77" s="45">
        <f t="shared" si="13"/>
        <v>361.6047434656341</v>
      </c>
      <c r="P77" s="9"/>
    </row>
    <row r="78" spans="1:16" ht="15">
      <c r="A78" s="12"/>
      <c r="B78" s="25">
        <v>381</v>
      </c>
      <c r="C78" s="20" t="s">
        <v>85</v>
      </c>
      <c r="D78" s="46">
        <v>13357190</v>
      </c>
      <c r="E78" s="46">
        <v>48427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13405617</v>
      </c>
      <c r="O78" s="47">
        <f t="shared" si="13"/>
        <v>324.43409970958373</v>
      </c>
      <c r="P78" s="9"/>
    </row>
    <row r="79" spans="1:16" ht="15">
      <c r="A79" s="12"/>
      <c r="B79" s="25">
        <v>383</v>
      </c>
      <c r="C79" s="20" t="s">
        <v>86</v>
      </c>
      <c r="D79" s="46">
        <v>133295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aca="true" t="shared" si="16" ref="N79:N85">SUM(D79:M79)</f>
        <v>133295</v>
      </c>
      <c r="O79" s="47">
        <f t="shared" si="13"/>
        <v>3.225919651500484</v>
      </c>
      <c r="P79" s="9"/>
    </row>
    <row r="80" spans="1:16" ht="15">
      <c r="A80" s="12"/>
      <c r="B80" s="25">
        <v>384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480716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480716</v>
      </c>
      <c r="O80" s="47">
        <f t="shared" si="13"/>
        <v>11.633978702807358</v>
      </c>
      <c r="P80" s="9"/>
    </row>
    <row r="81" spans="1:16" ht="15">
      <c r="A81" s="12"/>
      <c r="B81" s="25">
        <v>386.1</v>
      </c>
      <c r="C81" s="20" t="s">
        <v>88</v>
      </c>
      <c r="D81" s="46">
        <v>402634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402634</v>
      </c>
      <c r="O81" s="47">
        <f t="shared" si="13"/>
        <v>9.74428848015489</v>
      </c>
      <c r="P81" s="9"/>
    </row>
    <row r="82" spans="1:16" ht="15">
      <c r="A82" s="12"/>
      <c r="B82" s="25">
        <v>386.4</v>
      </c>
      <c r="C82" s="20" t="s">
        <v>89</v>
      </c>
      <c r="D82" s="46">
        <v>14552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14552</v>
      </c>
      <c r="O82" s="47">
        <f t="shared" si="13"/>
        <v>0.3521781219748306</v>
      </c>
      <c r="P82" s="9"/>
    </row>
    <row r="83" spans="1:16" ht="15">
      <c r="A83" s="12"/>
      <c r="B83" s="25">
        <v>386.6</v>
      </c>
      <c r="C83" s="20" t="s">
        <v>90</v>
      </c>
      <c r="D83" s="46">
        <v>75338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75338</v>
      </c>
      <c r="O83" s="47">
        <f t="shared" si="13"/>
        <v>1.8232817037754114</v>
      </c>
      <c r="P83" s="9"/>
    </row>
    <row r="84" spans="1:16" ht="15">
      <c r="A84" s="12"/>
      <c r="B84" s="25">
        <v>386.7</v>
      </c>
      <c r="C84" s="20" t="s">
        <v>91</v>
      </c>
      <c r="D84" s="46">
        <v>246449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246449</v>
      </c>
      <c r="O84" s="47">
        <f t="shared" si="13"/>
        <v>5.9643998063891575</v>
      </c>
      <c r="P84" s="9"/>
    </row>
    <row r="85" spans="1:16" ht="15">
      <c r="A85" s="12"/>
      <c r="B85" s="25">
        <v>386.8</v>
      </c>
      <c r="C85" s="20" t="s">
        <v>92</v>
      </c>
      <c r="D85" s="46">
        <v>18659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18659</v>
      </c>
      <c r="O85" s="47">
        <f t="shared" si="13"/>
        <v>0.45157308809293323</v>
      </c>
      <c r="P85" s="9"/>
    </row>
    <row r="86" spans="1:16" ht="15.75" thickBot="1">
      <c r="A86" s="12"/>
      <c r="B86" s="25">
        <v>389.8</v>
      </c>
      <c r="C86" s="20" t="s">
        <v>93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164248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164248</v>
      </c>
      <c r="O86" s="47">
        <f t="shared" si="13"/>
        <v>3.975024201355276</v>
      </c>
      <c r="P86" s="9"/>
    </row>
    <row r="87" spans="1:119" ht="16.5" thickBot="1">
      <c r="A87" s="14" t="s">
        <v>67</v>
      </c>
      <c r="B87" s="23"/>
      <c r="C87" s="22"/>
      <c r="D87" s="15">
        <f aca="true" t="shared" si="17" ref="D87:M87">SUM(D5,D12,D17,D41,D59,D68,D77)</f>
        <v>52640346</v>
      </c>
      <c r="E87" s="15">
        <f t="shared" si="17"/>
        <v>6639602</v>
      </c>
      <c r="F87" s="15">
        <f t="shared" si="17"/>
        <v>0</v>
      </c>
      <c r="G87" s="15">
        <f t="shared" si="17"/>
        <v>4745734</v>
      </c>
      <c r="H87" s="15">
        <f t="shared" si="17"/>
        <v>0</v>
      </c>
      <c r="I87" s="15">
        <f t="shared" si="17"/>
        <v>1910415</v>
      </c>
      <c r="J87" s="15">
        <f t="shared" si="17"/>
        <v>0</v>
      </c>
      <c r="K87" s="15">
        <f t="shared" si="17"/>
        <v>0</v>
      </c>
      <c r="L87" s="15">
        <f t="shared" si="17"/>
        <v>0</v>
      </c>
      <c r="M87" s="15">
        <f t="shared" si="17"/>
        <v>63</v>
      </c>
      <c r="N87" s="15">
        <f>SUM(D87:M87)</f>
        <v>65936160</v>
      </c>
      <c r="O87" s="38">
        <f t="shared" si="13"/>
        <v>1595.7444336882866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9" t="s">
        <v>100</v>
      </c>
      <c r="M89" s="49"/>
      <c r="N89" s="49"/>
      <c r="O89" s="43">
        <v>41320</v>
      </c>
    </row>
    <row r="90" spans="1:15" ht="15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2"/>
    </row>
    <row r="91" spans="1:15" ht="15.75" thickBot="1">
      <c r="A91" s="53" t="s">
        <v>107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</sheetData>
  <sheetProtection/>
  <mergeCells count="10">
    <mergeCell ref="A91:O91"/>
    <mergeCell ref="A90:O90"/>
    <mergeCell ref="L89:N8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SUM(D6:D12)</f>
        <v>16611425</v>
      </c>
      <c r="E5" s="27">
        <f aca="true" t="shared" si="0" ref="E5:M5">SUM(E6:E12)</f>
        <v>5678403</v>
      </c>
      <c r="F5" s="27">
        <f t="shared" si="0"/>
        <v>0</v>
      </c>
      <c r="G5" s="27">
        <f t="shared" si="0"/>
        <v>2139728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24429556</v>
      </c>
      <c r="O5" s="33">
        <f aca="true" t="shared" si="1" ref="O5:O36">(N5/O$93)</f>
        <v>592.7202057453416</v>
      </c>
      <c r="P5" s="6"/>
    </row>
    <row r="6" spans="1:16" ht="15">
      <c r="A6" s="12"/>
      <c r="B6" s="25">
        <v>311</v>
      </c>
      <c r="C6" s="20" t="s">
        <v>3</v>
      </c>
      <c r="D6" s="46">
        <v>16491081</v>
      </c>
      <c r="E6" s="46">
        <v>2670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16493751</v>
      </c>
      <c r="O6" s="47">
        <f t="shared" si="1"/>
        <v>400.17835306677017</v>
      </c>
      <c r="P6" s="9"/>
    </row>
    <row r="7" spans="1:16" ht="15">
      <c r="A7" s="12"/>
      <c r="B7" s="25">
        <v>312.1</v>
      </c>
      <c r="C7" s="20" t="s">
        <v>11</v>
      </c>
      <c r="D7" s="46">
        <v>102847</v>
      </c>
      <c r="E7" s="46">
        <v>1817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104664</v>
      </c>
      <c r="O7" s="47">
        <f t="shared" si="1"/>
        <v>2.5394021739130435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272305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272305</v>
      </c>
      <c r="O8" s="47">
        <f t="shared" si="1"/>
        <v>6.606778920807454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973793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973793</v>
      </c>
      <c r="O9" s="47">
        <f t="shared" si="1"/>
        <v>23.626577057453417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2139728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2139728</v>
      </c>
      <c r="O10" s="47">
        <f t="shared" si="1"/>
        <v>51.91498447204969</v>
      </c>
      <c r="P10" s="9"/>
    </row>
    <row r="11" spans="1:16" ht="15">
      <c r="A11" s="12"/>
      <c r="B11" s="25">
        <v>316</v>
      </c>
      <c r="C11" s="20" t="s">
        <v>14</v>
      </c>
      <c r="D11" s="46">
        <v>17497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17497</v>
      </c>
      <c r="O11" s="47">
        <f t="shared" si="1"/>
        <v>0.4245196040372671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4427818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4427818</v>
      </c>
      <c r="O12" s="47">
        <f t="shared" si="1"/>
        <v>107.42959045031056</v>
      </c>
      <c r="P12" s="9"/>
    </row>
    <row r="13" spans="1:16" ht="15.75">
      <c r="A13" s="29" t="s">
        <v>112</v>
      </c>
      <c r="B13" s="30"/>
      <c r="C13" s="31"/>
      <c r="D13" s="32">
        <f aca="true" t="shared" si="3" ref="D13:M13">SUM(D14:D17)</f>
        <v>831929</v>
      </c>
      <c r="E13" s="32">
        <f t="shared" si="3"/>
        <v>115500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947429</v>
      </c>
      <c r="O13" s="45">
        <f t="shared" si="1"/>
        <v>22.986922554347824</v>
      </c>
      <c r="P13" s="10"/>
    </row>
    <row r="14" spans="1:16" ht="15">
      <c r="A14" s="12"/>
      <c r="B14" s="25">
        <v>322</v>
      </c>
      <c r="C14" s="20" t="s">
        <v>0</v>
      </c>
      <c r="D14" s="46">
        <v>512380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512380</v>
      </c>
      <c r="O14" s="47">
        <f t="shared" si="1"/>
        <v>12.4315799689441</v>
      </c>
      <c r="P14" s="9"/>
    </row>
    <row r="15" spans="1:16" ht="15">
      <c r="A15" s="12"/>
      <c r="B15" s="25">
        <v>323.2</v>
      </c>
      <c r="C15" s="20" t="s">
        <v>113</v>
      </c>
      <c r="D15" s="46">
        <v>217648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217648</v>
      </c>
      <c r="O15" s="47">
        <f t="shared" si="1"/>
        <v>5.280667701863354</v>
      </c>
      <c r="P15" s="9"/>
    </row>
    <row r="16" spans="1:16" ht="15">
      <c r="A16" s="12"/>
      <c r="B16" s="25">
        <v>323.7</v>
      </c>
      <c r="C16" s="20" t="s">
        <v>18</v>
      </c>
      <c r="D16" s="46">
        <v>0</v>
      </c>
      <c r="E16" s="46">
        <v>140037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140037</v>
      </c>
      <c r="O16" s="47">
        <f t="shared" si="1"/>
        <v>3.3976368400621118</v>
      </c>
      <c r="P16" s="9"/>
    </row>
    <row r="17" spans="1:16" ht="15">
      <c r="A17" s="12"/>
      <c r="B17" s="25">
        <v>329</v>
      </c>
      <c r="C17" s="20" t="s">
        <v>114</v>
      </c>
      <c r="D17" s="46">
        <v>101901</v>
      </c>
      <c r="E17" s="46">
        <v>-24537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77364</v>
      </c>
      <c r="O17" s="47">
        <f t="shared" si="1"/>
        <v>1.877038043478261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SUM(D19:D45)</f>
        <v>4123750</v>
      </c>
      <c r="E18" s="32">
        <f t="shared" si="5"/>
        <v>7224360</v>
      </c>
      <c r="F18" s="32">
        <f t="shared" si="5"/>
        <v>0</v>
      </c>
      <c r="G18" s="32">
        <f t="shared" si="5"/>
        <v>2513544</v>
      </c>
      <c r="H18" s="32">
        <f t="shared" si="5"/>
        <v>0</v>
      </c>
      <c r="I18" s="32">
        <f t="shared" si="5"/>
        <v>759695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14621349</v>
      </c>
      <c r="O18" s="45">
        <f t="shared" si="1"/>
        <v>354.7493449145963</v>
      </c>
      <c r="P18" s="10"/>
    </row>
    <row r="19" spans="1:16" ht="15">
      <c r="A19" s="12"/>
      <c r="B19" s="25">
        <v>331.1</v>
      </c>
      <c r="C19" s="20" t="s">
        <v>20</v>
      </c>
      <c r="D19" s="46">
        <v>0</v>
      </c>
      <c r="E19" s="46">
        <v>322111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322111</v>
      </c>
      <c r="O19" s="47">
        <f t="shared" si="1"/>
        <v>7.815193128881988</v>
      </c>
      <c r="P19" s="9"/>
    </row>
    <row r="20" spans="1:16" ht="15">
      <c r="A20" s="12"/>
      <c r="B20" s="25">
        <v>331.2</v>
      </c>
      <c r="C20" s="20" t="s">
        <v>115</v>
      </c>
      <c r="D20" s="46">
        <v>384601</v>
      </c>
      <c r="E20" s="46">
        <v>13391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397992</v>
      </c>
      <c r="O20" s="47">
        <f t="shared" si="1"/>
        <v>9.65625</v>
      </c>
      <c r="P20" s="9"/>
    </row>
    <row r="21" spans="1:16" ht="15">
      <c r="A21" s="12"/>
      <c r="B21" s="25">
        <v>331.32</v>
      </c>
      <c r="C21" s="20" t="s">
        <v>25</v>
      </c>
      <c r="D21" s="46">
        <v>0</v>
      </c>
      <c r="E21" s="46">
        <v>28400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28400</v>
      </c>
      <c r="O21" s="47">
        <f t="shared" si="1"/>
        <v>0.6890527950310559</v>
      </c>
      <c r="P21" s="9"/>
    </row>
    <row r="22" spans="1:16" ht="15">
      <c r="A22" s="12"/>
      <c r="B22" s="25">
        <v>331.39</v>
      </c>
      <c r="C22" s="20" t="s">
        <v>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759695</v>
      </c>
      <c r="O22" s="47">
        <f t="shared" si="1"/>
        <v>18.432040954968944</v>
      </c>
      <c r="P22" s="9"/>
    </row>
    <row r="23" spans="1:16" ht="15">
      <c r="A23" s="12"/>
      <c r="B23" s="25">
        <v>331.5</v>
      </c>
      <c r="C23" s="20" t="s">
        <v>22</v>
      </c>
      <c r="D23" s="46">
        <v>0</v>
      </c>
      <c r="E23" s="46">
        <v>219024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219024</v>
      </c>
      <c r="O23" s="47">
        <f t="shared" si="1"/>
        <v>5.314052795031056</v>
      </c>
      <c r="P23" s="9"/>
    </row>
    <row r="24" spans="1:16" ht="15">
      <c r="A24" s="12"/>
      <c r="B24" s="25">
        <v>334.1</v>
      </c>
      <c r="C24" s="20" t="s">
        <v>23</v>
      </c>
      <c r="D24" s="46">
        <v>326768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326768</v>
      </c>
      <c r="O24" s="47">
        <f t="shared" si="1"/>
        <v>7.928183229813665</v>
      </c>
      <c r="P24" s="9"/>
    </row>
    <row r="25" spans="1:16" ht="15">
      <c r="A25" s="12"/>
      <c r="B25" s="25">
        <v>334.2</v>
      </c>
      <c r="C25" s="20" t="s">
        <v>24</v>
      </c>
      <c r="D25" s="46">
        <v>198428</v>
      </c>
      <c r="E25" s="46">
        <v>285331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483759</v>
      </c>
      <c r="O25" s="47">
        <f t="shared" si="1"/>
        <v>11.737165178571429</v>
      </c>
      <c r="P25" s="9"/>
    </row>
    <row r="26" spans="1:16" ht="15">
      <c r="A26" s="12"/>
      <c r="B26" s="25">
        <v>334.34</v>
      </c>
      <c r="C26" s="20" t="s">
        <v>26</v>
      </c>
      <c r="D26" s="46">
        <v>0</v>
      </c>
      <c r="E26" s="46">
        <v>289816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289816</v>
      </c>
      <c r="O26" s="47">
        <f t="shared" si="1"/>
        <v>7.031638198757764</v>
      </c>
      <c r="P26" s="9"/>
    </row>
    <row r="27" spans="1:16" ht="15">
      <c r="A27" s="12"/>
      <c r="B27" s="25">
        <v>334.41</v>
      </c>
      <c r="C27" s="20" t="s">
        <v>27</v>
      </c>
      <c r="D27" s="46">
        <v>0</v>
      </c>
      <c r="E27" s="46">
        <v>719898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9">SUM(D27:M27)</f>
        <v>719898</v>
      </c>
      <c r="O27" s="47">
        <f t="shared" si="1"/>
        <v>17.466469332298136</v>
      </c>
      <c r="P27" s="9"/>
    </row>
    <row r="28" spans="1:16" ht="15">
      <c r="A28" s="12"/>
      <c r="B28" s="25">
        <v>334.49</v>
      </c>
      <c r="C28" s="20" t="s">
        <v>28</v>
      </c>
      <c r="D28" s="46">
        <v>0</v>
      </c>
      <c r="E28" s="46">
        <v>1771408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1771408</v>
      </c>
      <c r="O28" s="47">
        <f t="shared" si="1"/>
        <v>42.97864906832298</v>
      </c>
      <c r="P28" s="9"/>
    </row>
    <row r="29" spans="1:16" ht="15">
      <c r="A29" s="12"/>
      <c r="B29" s="25">
        <v>334.69</v>
      </c>
      <c r="C29" s="20" t="s">
        <v>29</v>
      </c>
      <c r="D29" s="46">
        <v>65561</v>
      </c>
      <c r="E29" s="46">
        <v>2000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67561</v>
      </c>
      <c r="O29" s="47">
        <f t="shared" si="1"/>
        <v>1.6391935170807452</v>
      </c>
      <c r="P29" s="9"/>
    </row>
    <row r="30" spans="1:16" ht="15">
      <c r="A30" s="12"/>
      <c r="B30" s="25">
        <v>334.7</v>
      </c>
      <c r="C30" s="20" t="s">
        <v>30</v>
      </c>
      <c r="D30" s="46">
        <v>17287</v>
      </c>
      <c r="E30" s="46">
        <v>310500</v>
      </c>
      <c r="F30" s="46">
        <v>0</v>
      </c>
      <c r="G30" s="46">
        <v>2513544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2841331</v>
      </c>
      <c r="O30" s="47">
        <f t="shared" si="1"/>
        <v>68.93757278726709</v>
      </c>
      <c r="P30" s="9"/>
    </row>
    <row r="31" spans="1:16" ht="15">
      <c r="A31" s="12"/>
      <c r="B31" s="25">
        <v>335.12</v>
      </c>
      <c r="C31" s="20" t="s">
        <v>31</v>
      </c>
      <c r="D31" s="46">
        <v>748435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748435</v>
      </c>
      <c r="O31" s="47">
        <f t="shared" si="1"/>
        <v>18.158846079192546</v>
      </c>
      <c r="P31" s="9"/>
    </row>
    <row r="32" spans="1:16" ht="15">
      <c r="A32" s="12"/>
      <c r="B32" s="25">
        <v>335.13</v>
      </c>
      <c r="C32" s="20" t="s">
        <v>32</v>
      </c>
      <c r="D32" s="46">
        <v>23780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23780</v>
      </c>
      <c r="O32" s="47">
        <f t="shared" si="1"/>
        <v>0.5769604037267081</v>
      </c>
      <c r="P32" s="9"/>
    </row>
    <row r="33" spans="1:16" ht="15">
      <c r="A33" s="12"/>
      <c r="B33" s="25">
        <v>335.14</v>
      </c>
      <c r="C33" s="20" t="s">
        <v>33</v>
      </c>
      <c r="D33" s="46">
        <v>27957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27957</v>
      </c>
      <c r="O33" s="47">
        <f t="shared" si="1"/>
        <v>0.6783045419254659</v>
      </c>
      <c r="P33" s="9"/>
    </row>
    <row r="34" spans="1:16" ht="15">
      <c r="A34" s="12"/>
      <c r="B34" s="25">
        <v>335.15</v>
      </c>
      <c r="C34" s="20" t="s">
        <v>34</v>
      </c>
      <c r="D34" s="46">
        <v>5573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5573</v>
      </c>
      <c r="O34" s="47">
        <f t="shared" si="1"/>
        <v>0.1352144798136646</v>
      </c>
      <c r="P34" s="9"/>
    </row>
    <row r="35" spans="1:16" ht="15">
      <c r="A35" s="12"/>
      <c r="B35" s="25">
        <v>335.16</v>
      </c>
      <c r="C35" s="20" t="s">
        <v>35</v>
      </c>
      <c r="D35" s="46">
        <v>0</v>
      </c>
      <c r="E35" s="46">
        <v>205525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205525</v>
      </c>
      <c r="O35" s="47">
        <f t="shared" si="1"/>
        <v>4.986534355590062</v>
      </c>
      <c r="P35" s="9"/>
    </row>
    <row r="36" spans="1:16" ht="15">
      <c r="A36" s="12"/>
      <c r="B36" s="25">
        <v>335.18</v>
      </c>
      <c r="C36" s="20" t="s">
        <v>36</v>
      </c>
      <c r="D36" s="46">
        <v>1611216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1611216</v>
      </c>
      <c r="O36" s="47">
        <f t="shared" si="1"/>
        <v>39.09200310559006</v>
      </c>
      <c r="P36" s="9"/>
    </row>
    <row r="37" spans="1:16" ht="15">
      <c r="A37" s="12"/>
      <c r="B37" s="25">
        <v>335.19</v>
      </c>
      <c r="C37" s="20" t="s">
        <v>50</v>
      </c>
      <c r="D37" s="46">
        <v>327741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327741</v>
      </c>
      <c r="O37" s="47">
        <f aca="true" t="shared" si="7" ref="O37:O68">(N37/O$93)</f>
        <v>7.951790566770186</v>
      </c>
      <c r="P37" s="9"/>
    </row>
    <row r="38" spans="1:16" ht="15">
      <c r="A38" s="12"/>
      <c r="B38" s="25">
        <v>335.49</v>
      </c>
      <c r="C38" s="20" t="s">
        <v>37</v>
      </c>
      <c r="D38" s="46">
        <v>0</v>
      </c>
      <c r="E38" s="46">
        <v>2501979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2501979</v>
      </c>
      <c r="O38" s="47">
        <f t="shared" si="7"/>
        <v>60.70407123447205</v>
      </c>
      <c r="P38" s="9"/>
    </row>
    <row r="39" spans="1:16" ht="15">
      <c r="A39" s="12"/>
      <c r="B39" s="25">
        <v>335.5</v>
      </c>
      <c r="C39" s="20" t="s">
        <v>38</v>
      </c>
      <c r="D39" s="46">
        <v>0</v>
      </c>
      <c r="E39" s="46">
        <v>363733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363733</v>
      </c>
      <c r="O39" s="47">
        <f t="shared" si="7"/>
        <v>8.825043672360248</v>
      </c>
      <c r="P39" s="9"/>
    </row>
    <row r="40" spans="1:16" ht="15">
      <c r="A40" s="12"/>
      <c r="B40" s="25">
        <v>337.2</v>
      </c>
      <c r="C40" s="20" t="s">
        <v>39</v>
      </c>
      <c r="D40" s="46">
        <v>260295</v>
      </c>
      <c r="E40" s="46">
        <v>63837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7">SUM(D40:M40)</f>
        <v>324132</v>
      </c>
      <c r="O40" s="47">
        <f t="shared" si="7"/>
        <v>7.86422748447205</v>
      </c>
      <c r="P40" s="9"/>
    </row>
    <row r="41" spans="1:16" ht="15">
      <c r="A41" s="12"/>
      <c r="B41" s="25">
        <v>337.3</v>
      </c>
      <c r="C41" s="20" t="s">
        <v>40</v>
      </c>
      <c r="D41" s="46">
        <v>0</v>
      </c>
      <c r="E41" s="46">
        <v>14850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14850</v>
      </c>
      <c r="O41" s="47">
        <f t="shared" si="7"/>
        <v>0.36029697204968947</v>
      </c>
      <c r="P41" s="9"/>
    </row>
    <row r="42" spans="1:16" ht="15">
      <c r="A42" s="12"/>
      <c r="B42" s="25">
        <v>337.5</v>
      </c>
      <c r="C42" s="20" t="s">
        <v>119</v>
      </c>
      <c r="D42" s="46">
        <v>0</v>
      </c>
      <c r="E42" s="46">
        <v>100000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100000</v>
      </c>
      <c r="O42" s="47">
        <f t="shared" si="7"/>
        <v>2.426242236024845</v>
      </c>
      <c r="P42" s="9"/>
    </row>
    <row r="43" spans="1:16" ht="15">
      <c r="A43" s="12"/>
      <c r="B43" s="25">
        <v>337.7</v>
      </c>
      <c r="C43" s="20" t="s">
        <v>120</v>
      </c>
      <c r="D43" s="46">
        <v>32800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32800</v>
      </c>
      <c r="O43" s="47">
        <f t="shared" si="7"/>
        <v>0.7958074534161491</v>
      </c>
      <c r="P43" s="9"/>
    </row>
    <row r="44" spans="1:16" ht="15">
      <c r="A44" s="12"/>
      <c r="B44" s="25">
        <v>337.9</v>
      </c>
      <c r="C44" s="20" t="s">
        <v>121</v>
      </c>
      <c r="D44" s="46">
        <v>0</v>
      </c>
      <c r="E44" s="46">
        <v>12557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12557</v>
      </c>
      <c r="O44" s="47">
        <f t="shared" si="7"/>
        <v>0.30466323757763975</v>
      </c>
      <c r="P44" s="9"/>
    </row>
    <row r="45" spans="1:16" ht="15">
      <c r="A45" s="12"/>
      <c r="B45" s="25">
        <v>339</v>
      </c>
      <c r="C45" s="20" t="s">
        <v>42</v>
      </c>
      <c r="D45" s="46">
        <v>93308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93308</v>
      </c>
      <c r="O45" s="47">
        <f t="shared" si="7"/>
        <v>2.263878105590062</v>
      </c>
      <c r="P45" s="9"/>
    </row>
    <row r="46" spans="1:16" ht="15.75">
      <c r="A46" s="29" t="s">
        <v>47</v>
      </c>
      <c r="B46" s="30"/>
      <c r="C46" s="31"/>
      <c r="D46" s="32">
        <f aca="true" t="shared" si="9" ref="D46:M46">SUM(D47:D67)</f>
        <v>5416903</v>
      </c>
      <c r="E46" s="32">
        <f t="shared" si="9"/>
        <v>3273054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3067791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11757748</v>
      </c>
      <c r="O46" s="45">
        <f t="shared" si="7"/>
        <v>285.27144798136646</v>
      </c>
      <c r="P46" s="10"/>
    </row>
    <row r="47" spans="1:16" ht="15">
      <c r="A47" s="12"/>
      <c r="B47" s="25">
        <v>341.1</v>
      </c>
      <c r="C47" s="20" t="s">
        <v>51</v>
      </c>
      <c r="D47" s="46">
        <v>148661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148661</v>
      </c>
      <c r="O47" s="47">
        <f t="shared" si="7"/>
        <v>3.6068759704968945</v>
      </c>
      <c r="P47" s="9"/>
    </row>
    <row r="48" spans="1:16" ht="15">
      <c r="A48" s="12"/>
      <c r="B48" s="25">
        <v>341.15</v>
      </c>
      <c r="C48" s="20" t="s">
        <v>52</v>
      </c>
      <c r="D48" s="46">
        <v>0</v>
      </c>
      <c r="E48" s="46">
        <v>65535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0" ref="N48:N67">SUM(D48:M48)</f>
        <v>65535</v>
      </c>
      <c r="O48" s="47">
        <f t="shared" si="7"/>
        <v>1.590037849378882</v>
      </c>
      <c r="P48" s="9"/>
    </row>
    <row r="49" spans="1:16" ht="15">
      <c r="A49" s="12"/>
      <c r="B49" s="25">
        <v>341.2</v>
      </c>
      <c r="C49" s="20" t="s">
        <v>53</v>
      </c>
      <c r="D49" s="46">
        <v>0</v>
      </c>
      <c r="E49" s="46">
        <v>50984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50984</v>
      </c>
      <c r="O49" s="47">
        <f t="shared" si="7"/>
        <v>1.2369953416149069</v>
      </c>
      <c r="P49" s="9"/>
    </row>
    <row r="50" spans="1:16" ht="15">
      <c r="A50" s="12"/>
      <c r="B50" s="25">
        <v>341.3</v>
      </c>
      <c r="C50" s="20" t="s">
        <v>122</v>
      </c>
      <c r="D50" s="46">
        <v>6349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6349</v>
      </c>
      <c r="O50" s="47">
        <f t="shared" si="7"/>
        <v>0.15404211956521738</v>
      </c>
      <c r="P50" s="9"/>
    </row>
    <row r="51" spans="1:16" ht="15">
      <c r="A51" s="12"/>
      <c r="B51" s="25">
        <v>341.52</v>
      </c>
      <c r="C51" s="20" t="s">
        <v>54</v>
      </c>
      <c r="D51" s="46">
        <v>84670</v>
      </c>
      <c r="E51" s="46">
        <v>34717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119387</v>
      </c>
      <c r="O51" s="47">
        <f t="shared" si="7"/>
        <v>2.8966178183229814</v>
      </c>
      <c r="P51" s="9"/>
    </row>
    <row r="52" spans="1:16" ht="15">
      <c r="A52" s="12"/>
      <c r="B52" s="25">
        <v>341.8</v>
      </c>
      <c r="C52" s="20" t="s">
        <v>55</v>
      </c>
      <c r="D52" s="46">
        <v>3082916</v>
      </c>
      <c r="E52" s="46">
        <v>111358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3194274</v>
      </c>
      <c r="O52" s="47">
        <f t="shared" si="7"/>
        <v>77.50082492236025</v>
      </c>
      <c r="P52" s="9"/>
    </row>
    <row r="53" spans="1:16" ht="15">
      <c r="A53" s="12"/>
      <c r="B53" s="25">
        <v>341.9</v>
      </c>
      <c r="C53" s="20" t="s">
        <v>56</v>
      </c>
      <c r="D53" s="46">
        <v>196254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196254</v>
      </c>
      <c r="O53" s="47">
        <f t="shared" si="7"/>
        <v>4.761597437888199</v>
      </c>
      <c r="P53" s="9"/>
    </row>
    <row r="54" spans="1:16" ht="15">
      <c r="A54" s="12"/>
      <c r="B54" s="25">
        <v>342.1</v>
      </c>
      <c r="C54" s="20" t="s">
        <v>57</v>
      </c>
      <c r="D54" s="46">
        <v>0</v>
      </c>
      <c r="E54" s="46">
        <v>240163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240163</v>
      </c>
      <c r="O54" s="47">
        <f t="shared" si="7"/>
        <v>5.826936141304348</v>
      </c>
      <c r="P54" s="9"/>
    </row>
    <row r="55" spans="1:16" ht="15">
      <c r="A55" s="12"/>
      <c r="B55" s="25">
        <v>342.6</v>
      </c>
      <c r="C55" s="20" t="s">
        <v>58</v>
      </c>
      <c r="D55" s="46">
        <v>609842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609842</v>
      </c>
      <c r="O55" s="47">
        <f t="shared" si="7"/>
        <v>14.796244177018634</v>
      </c>
      <c r="P55" s="9"/>
    </row>
    <row r="56" spans="1:16" ht="15">
      <c r="A56" s="12"/>
      <c r="B56" s="25">
        <v>343.4</v>
      </c>
      <c r="C56" s="20" t="s">
        <v>60</v>
      </c>
      <c r="D56" s="46">
        <v>0</v>
      </c>
      <c r="E56" s="46">
        <v>688679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688679</v>
      </c>
      <c r="O56" s="47">
        <f t="shared" si="7"/>
        <v>16.70902076863354</v>
      </c>
      <c r="P56" s="9"/>
    </row>
    <row r="57" spans="1:16" ht="15">
      <c r="A57" s="12"/>
      <c r="B57" s="25">
        <v>343.6</v>
      </c>
      <c r="C57" s="20" t="s">
        <v>124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3067791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3067791</v>
      </c>
      <c r="O57" s="47">
        <f t="shared" si="7"/>
        <v>74.43204095496894</v>
      </c>
      <c r="P57" s="9"/>
    </row>
    <row r="58" spans="1:16" ht="15">
      <c r="A58" s="12"/>
      <c r="B58" s="25">
        <v>343.9</v>
      </c>
      <c r="C58" s="20" t="s">
        <v>62</v>
      </c>
      <c r="D58" s="46">
        <v>0</v>
      </c>
      <c r="E58" s="46">
        <v>90184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90184</v>
      </c>
      <c r="O58" s="47">
        <f t="shared" si="7"/>
        <v>2.188082298136646</v>
      </c>
      <c r="P58" s="9"/>
    </row>
    <row r="59" spans="1:16" ht="15">
      <c r="A59" s="12"/>
      <c r="B59" s="25">
        <v>344.1</v>
      </c>
      <c r="C59" s="20" t="s">
        <v>63</v>
      </c>
      <c r="D59" s="46">
        <v>0</v>
      </c>
      <c r="E59" s="46">
        <v>955329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955329</v>
      </c>
      <c r="O59" s="47">
        <f t="shared" si="7"/>
        <v>23.178595690993788</v>
      </c>
      <c r="P59" s="9"/>
    </row>
    <row r="60" spans="1:16" ht="15">
      <c r="A60" s="12"/>
      <c r="B60" s="25">
        <v>347.2</v>
      </c>
      <c r="C60" s="20" t="s">
        <v>64</v>
      </c>
      <c r="D60" s="46">
        <v>0</v>
      </c>
      <c r="E60" s="46">
        <v>1282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1282</v>
      </c>
      <c r="O60" s="47">
        <f t="shared" si="7"/>
        <v>0.031104425465838508</v>
      </c>
      <c r="P60" s="9"/>
    </row>
    <row r="61" spans="1:16" ht="15">
      <c r="A61" s="12"/>
      <c r="B61" s="25">
        <v>347.3</v>
      </c>
      <c r="C61" s="20" t="s">
        <v>65</v>
      </c>
      <c r="D61" s="46">
        <v>1420</v>
      </c>
      <c r="E61" s="46">
        <v>1061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2481</v>
      </c>
      <c r="O61" s="47">
        <f t="shared" si="7"/>
        <v>0.0601950698757764</v>
      </c>
      <c r="P61" s="9"/>
    </row>
    <row r="62" spans="1:16" ht="15">
      <c r="A62" s="12"/>
      <c r="B62" s="25">
        <v>347.9</v>
      </c>
      <c r="C62" s="20" t="s">
        <v>66</v>
      </c>
      <c r="D62" s="46">
        <v>0</v>
      </c>
      <c r="E62" s="46">
        <v>3250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3250</v>
      </c>
      <c r="O62" s="47">
        <f t="shared" si="7"/>
        <v>0.07885287267080746</v>
      </c>
      <c r="P62" s="9"/>
    </row>
    <row r="63" spans="1:16" ht="15">
      <c r="A63" s="12"/>
      <c r="B63" s="25">
        <v>348.32</v>
      </c>
      <c r="C63" s="48" t="s">
        <v>125</v>
      </c>
      <c r="D63" s="46">
        <v>136947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136947</v>
      </c>
      <c r="O63" s="47">
        <f t="shared" si="7"/>
        <v>3.322665954968944</v>
      </c>
      <c r="P63" s="9"/>
    </row>
    <row r="64" spans="1:16" ht="15">
      <c r="A64" s="12"/>
      <c r="B64" s="25">
        <v>348.42</v>
      </c>
      <c r="C64" s="48" t="s">
        <v>126</v>
      </c>
      <c r="D64" s="46">
        <v>186159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186159</v>
      </c>
      <c r="O64" s="47">
        <f t="shared" si="7"/>
        <v>4.516668284161491</v>
      </c>
      <c r="P64" s="9"/>
    </row>
    <row r="65" spans="1:16" ht="15">
      <c r="A65" s="12"/>
      <c r="B65" s="25">
        <v>348.72</v>
      </c>
      <c r="C65" s="48" t="s">
        <v>127</v>
      </c>
      <c r="D65" s="46">
        <v>33917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33917</v>
      </c>
      <c r="O65" s="47">
        <f t="shared" si="7"/>
        <v>0.8229085791925466</v>
      </c>
      <c r="P65" s="9"/>
    </row>
    <row r="66" spans="1:16" ht="15">
      <c r="A66" s="12"/>
      <c r="B66" s="25">
        <v>348.86</v>
      </c>
      <c r="C66" s="20" t="s">
        <v>128</v>
      </c>
      <c r="D66" s="46">
        <v>766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766</v>
      </c>
      <c r="O66" s="47">
        <f t="shared" si="7"/>
        <v>0.018585015527950312</v>
      </c>
      <c r="P66" s="9"/>
    </row>
    <row r="67" spans="1:16" ht="15">
      <c r="A67" s="12"/>
      <c r="B67" s="25">
        <v>349</v>
      </c>
      <c r="C67" s="20" t="s">
        <v>1</v>
      </c>
      <c r="D67" s="46">
        <v>929002</v>
      </c>
      <c r="E67" s="46">
        <v>1030512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1959514</v>
      </c>
      <c r="O67" s="47">
        <f t="shared" si="7"/>
        <v>47.542556288819874</v>
      </c>
      <c r="P67" s="9"/>
    </row>
    <row r="68" spans="1:16" ht="15.75">
      <c r="A68" s="29" t="s">
        <v>48</v>
      </c>
      <c r="B68" s="30"/>
      <c r="C68" s="31"/>
      <c r="D68" s="32">
        <f aca="true" t="shared" si="11" ref="D68:M68">SUM(D69:D75)</f>
        <v>101465</v>
      </c>
      <c r="E68" s="32">
        <f t="shared" si="11"/>
        <v>367486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468951</v>
      </c>
      <c r="O68" s="45">
        <f t="shared" si="7"/>
        <v>11.37788722826087</v>
      </c>
      <c r="P68" s="10"/>
    </row>
    <row r="69" spans="1:16" ht="15">
      <c r="A69" s="13"/>
      <c r="B69" s="39">
        <v>351.1</v>
      </c>
      <c r="C69" s="21" t="s">
        <v>69</v>
      </c>
      <c r="D69" s="46">
        <v>0</v>
      </c>
      <c r="E69" s="46">
        <v>52189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52189</v>
      </c>
      <c r="O69" s="47">
        <f aca="true" t="shared" si="12" ref="O69:O91">(N69/O$93)</f>
        <v>1.2662315605590062</v>
      </c>
      <c r="P69" s="9"/>
    </row>
    <row r="70" spans="1:16" ht="15">
      <c r="A70" s="13"/>
      <c r="B70" s="39">
        <v>351.3</v>
      </c>
      <c r="C70" s="21" t="s">
        <v>72</v>
      </c>
      <c r="D70" s="46">
        <v>101465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3" ref="N70:N75">SUM(D70:M70)</f>
        <v>101465</v>
      </c>
      <c r="O70" s="47">
        <f t="shared" si="12"/>
        <v>2.461786684782609</v>
      </c>
      <c r="P70" s="9"/>
    </row>
    <row r="71" spans="1:16" ht="15">
      <c r="A71" s="13"/>
      <c r="B71" s="39">
        <v>351.4</v>
      </c>
      <c r="C71" s="21" t="s">
        <v>104</v>
      </c>
      <c r="D71" s="46">
        <v>0</v>
      </c>
      <c r="E71" s="46">
        <v>9330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9330</v>
      </c>
      <c r="O71" s="47">
        <f t="shared" si="12"/>
        <v>0.22636840062111802</v>
      </c>
      <c r="P71" s="9"/>
    </row>
    <row r="72" spans="1:16" ht="15">
      <c r="A72" s="13"/>
      <c r="B72" s="39">
        <v>351.5</v>
      </c>
      <c r="C72" s="21" t="s">
        <v>73</v>
      </c>
      <c r="D72" s="46">
        <v>0</v>
      </c>
      <c r="E72" s="46">
        <v>24232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24232</v>
      </c>
      <c r="O72" s="47">
        <f t="shared" si="12"/>
        <v>0.5879270186335404</v>
      </c>
      <c r="P72" s="9"/>
    </row>
    <row r="73" spans="1:16" ht="15">
      <c r="A73" s="13"/>
      <c r="B73" s="39">
        <v>351.6</v>
      </c>
      <c r="C73" s="21" t="s">
        <v>74</v>
      </c>
      <c r="D73" s="46">
        <v>0</v>
      </c>
      <c r="E73" s="46">
        <v>21215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21215</v>
      </c>
      <c r="O73" s="47">
        <f t="shared" si="12"/>
        <v>0.5147272903726708</v>
      </c>
      <c r="P73" s="9"/>
    </row>
    <row r="74" spans="1:16" ht="15">
      <c r="A74" s="13"/>
      <c r="B74" s="39">
        <v>351.9</v>
      </c>
      <c r="C74" s="21" t="s">
        <v>76</v>
      </c>
      <c r="D74" s="46">
        <v>0</v>
      </c>
      <c r="E74" s="46">
        <v>220906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220906</v>
      </c>
      <c r="O74" s="47">
        <f t="shared" si="12"/>
        <v>5.359714673913044</v>
      </c>
      <c r="P74" s="9"/>
    </row>
    <row r="75" spans="1:16" ht="15">
      <c r="A75" s="13"/>
      <c r="B75" s="39">
        <v>359</v>
      </c>
      <c r="C75" s="21" t="s">
        <v>75</v>
      </c>
      <c r="D75" s="46">
        <v>0</v>
      </c>
      <c r="E75" s="46">
        <v>39614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39614</v>
      </c>
      <c r="O75" s="47">
        <f t="shared" si="12"/>
        <v>0.961131599378882</v>
      </c>
      <c r="P75" s="9"/>
    </row>
    <row r="76" spans="1:16" ht="15.75">
      <c r="A76" s="29" t="s">
        <v>4</v>
      </c>
      <c r="B76" s="30"/>
      <c r="C76" s="31"/>
      <c r="D76" s="32">
        <f aca="true" t="shared" si="14" ref="D76:M76">SUM(D77:D82)</f>
        <v>2298090</v>
      </c>
      <c r="E76" s="32">
        <f t="shared" si="14"/>
        <v>1411399</v>
      </c>
      <c r="F76" s="32">
        <f t="shared" si="14"/>
        <v>0</v>
      </c>
      <c r="G76" s="32">
        <f t="shared" si="14"/>
        <v>53151</v>
      </c>
      <c r="H76" s="32">
        <f t="shared" si="14"/>
        <v>0</v>
      </c>
      <c r="I76" s="32">
        <f t="shared" si="14"/>
        <v>4269008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156920</v>
      </c>
      <c r="N76" s="32">
        <f aca="true" t="shared" si="15" ref="N76:N84">SUM(D76:M76)</f>
        <v>8188568</v>
      </c>
      <c r="O76" s="45">
        <f t="shared" si="12"/>
        <v>198.67449534161491</v>
      </c>
      <c r="P76" s="10"/>
    </row>
    <row r="77" spans="1:16" ht="15">
      <c r="A77" s="12"/>
      <c r="B77" s="25">
        <v>361.1</v>
      </c>
      <c r="C77" s="20" t="s">
        <v>77</v>
      </c>
      <c r="D77" s="46">
        <v>64404</v>
      </c>
      <c r="E77" s="46">
        <v>775781</v>
      </c>
      <c r="F77" s="46">
        <v>0</v>
      </c>
      <c r="G77" s="46">
        <v>53151</v>
      </c>
      <c r="H77" s="46">
        <v>0</v>
      </c>
      <c r="I77" s="46">
        <v>117286</v>
      </c>
      <c r="J77" s="46">
        <v>0</v>
      </c>
      <c r="K77" s="46">
        <v>0</v>
      </c>
      <c r="L77" s="46">
        <v>0</v>
      </c>
      <c r="M77" s="46">
        <v>1192</v>
      </c>
      <c r="N77" s="46">
        <f t="shared" si="15"/>
        <v>1011814</v>
      </c>
      <c r="O77" s="47">
        <f t="shared" si="12"/>
        <v>24.549058618012424</v>
      </c>
      <c r="P77" s="9"/>
    </row>
    <row r="78" spans="1:16" ht="15">
      <c r="A78" s="12"/>
      <c r="B78" s="25">
        <v>362</v>
      </c>
      <c r="C78" s="20" t="s">
        <v>78</v>
      </c>
      <c r="D78" s="46">
        <v>0</v>
      </c>
      <c r="E78" s="46">
        <v>307054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307054</v>
      </c>
      <c r="O78" s="47">
        <f t="shared" si="12"/>
        <v>7.449873835403727</v>
      </c>
      <c r="P78" s="9"/>
    </row>
    <row r="79" spans="1:16" ht="15">
      <c r="A79" s="12"/>
      <c r="B79" s="25">
        <v>363.11</v>
      </c>
      <c r="C79" s="20" t="s">
        <v>129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4118629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4118629</v>
      </c>
      <c r="O79" s="47">
        <f t="shared" si="12"/>
        <v>99.9279163431677</v>
      </c>
      <c r="P79" s="9"/>
    </row>
    <row r="80" spans="1:16" ht="15">
      <c r="A80" s="12"/>
      <c r="B80" s="25">
        <v>364</v>
      </c>
      <c r="C80" s="20" t="s">
        <v>79</v>
      </c>
      <c r="D80" s="46">
        <v>87421</v>
      </c>
      <c r="E80" s="46">
        <v>11939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99360</v>
      </c>
      <c r="O80" s="47">
        <f t="shared" si="12"/>
        <v>2.4107142857142856</v>
      </c>
      <c r="P80" s="9"/>
    </row>
    <row r="81" spans="1:16" ht="15">
      <c r="A81" s="12"/>
      <c r="B81" s="25">
        <v>369.4</v>
      </c>
      <c r="C81" s="20" t="s">
        <v>82</v>
      </c>
      <c r="D81" s="46">
        <v>0</v>
      </c>
      <c r="E81" s="46">
        <v>5050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5050</v>
      </c>
      <c r="O81" s="47">
        <f t="shared" si="12"/>
        <v>0.12252523291925466</v>
      </c>
      <c r="P81" s="9"/>
    </row>
    <row r="82" spans="1:16" ht="15">
      <c r="A82" s="12"/>
      <c r="B82" s="25">
        <v>369.9</v>
      </c>
      <c r="C82" s="20" t="s">
        <v>84</v>
      </c>
      <c r="D82" s="46">
        <v>2146265</v>
      </c>
      <c r="E82" s="46">
        <v>311575</v>
      </c>
      <c r="F82" s="46">
        <v>0</v>
      </c>
      <c r="G82" s="46">
        <v>0</v>
      </c>
      <c r="H82" s="46">
        <v>0</v>
      </c>
      <c r="I82" s="46">
        <v>33093</v>
      </c>
      <c r="J82" s="46">
        <v>0</v>
      </c>
      <c r="K82" s="46">
        <v>0</v>
      </c>
      <c r="L82" s="46">
        <v>0</v>
      </c>
      <c r="M82" s="46">
        <v>155728</v>
      </c>
      <c r="N82" s="46">
        <f t="shared" si="15"/>
        <v>2646661</v>
      </c>
      <c r="O82" s="47">
        <f t="shared" si="12"/>
        <v>64.21440702639751</v>
      </c>
      <c r="P82" s="9"/>
    </row>
    <row r="83" spans="1:16" ht="15.75">
      <c r="A83" s="29" t="s">
        <v>49</v>
      </c>
      <c r="B83" s="30"/>
      <c r="C83" s="31"/>
      <c r="D83" s="32">
        <f aca="true" t="shared" si="16" ref="D83:M83">SUM(D84:D90)</f>
        <v>13952959</v>
      </c>
      <c r="E83" s="32">
        <f t="shared" si="16"/>
        <v>193937</v>
      </c>
      <c r="F83" s="32">
        <f t="shared" si="16"/>
        <v>0</v>
      </c>
      <c r="G83" s="32">
        <f t="shared" si="16"/>
        <v>0</v>
      </c>
      <c r="H83" s="32">
        <f t="shared" si="16"/>
        <v>0</v>
      </c>
      <c r="I83" s="32">
        <f t="shared" si="16"/>
        <v>0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5"/>
        <v>14146896</v>
      </c>
      <c r="O83" s="45">
        <f t="shared" si="12"/>
        <v>343.2379658385093</v>
      </c>
      <c r="P83" s="9"/>
    </row>
    <row r="84" spans="1:16" ht="15">
      <c r="A84" s="12"/>
      <c r="B84" s="25">
        <v>381</v>
      </c>
      <c r="C84" s="20" t="s">
        <v>85</v>
      </c>
      <c r="D84" s="46">
        <v>13058707</v>
      </c>
      <c r="E84" s="46">
        <v>193937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13252644</v>
      </c>
      <c r="O84" s="47">
        <f t="shared" si="12"/>
        <v>321.5412461180124</v>
      </c>
      <c r="P84" s="9"/>
    </row>
    <row r="85" spans="1:16" ht="15">
      <c r="A85" s="12"/>
      <c r="B85" s="25">
        <v>383</v>
      </c>
      <c r="C85" s="20" t="s">
        <v>86</v>
      </c>
      <c r="D85" s="46">
        <v>123700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aca="true" t="shared" si="17" ref="N85:N90">SUM(D85:M85)</f>
        <v>123700</v>
      </c>
      <c r="O85" s="47">
        <f t="shared" si="12"/>
        <v>3.001261645962733</v>
      </c>
      <c r="P85" s="9"/>
    </row>
    <row r="86" spans="1:16" ht="15">
      <c r="A86" s="12"/>
      <c r="B86" s="25">
        <v>386.1</v>
      </c>
      <c r="C86" s="20" t="s">
        <v>88</v>
      </c>
      <c r="D86" s="46">
        <v>478041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478041</v>
      </c>
      <c r="O86" s="47">
        <f t="shared" si="12"/>
        <v>11.598432647515528</v>
      </c>
      <c r="P86" s="9"/>
    </row>
    <row r="87" spans="1:16" ht="15">
      <c r="A87" s="12"/>
      <c r="B87" s="25">
        <v>386.4</v>
      </c>
      <c r="C87" s="20" t="s">
        <v>89</v>
      </c>
      <c r="D87" s="46">
        <v>126254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126254</v>
      </c>
      <c r="O87" s="47">
        <f t="shared" si="12"/>
        <v>3.0632278726708075</v>
      </c>
      <c r="P87" s="9"/>
    </row>
    <row r="88" spans="1:16" ht="15">
      <c r="A88" s="12"/>
      <c r="B88" s="25">
        <v>386.6</v>
      </c>
      <c r="C88" s="20" t="s">
        <v>90</v>
      </c>
      <c r="D88" s="46">
        <v>65555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65555</v>
      </c>
      <c r="O88" s="47">
        <f t="shared" si="12"/>
        <v>1.590523097826087</v>
      </c>
      <c r="P88" s="9"/>
    </row>
    <row r="89" spans="1:16" ht="15">
      <c r="A89" s="12"/>
      <c r="B89" s="25">
        <v>386.7</v>
      </c>
      <c r="C89" s="20" t="s">
        <v>91</v>
      </c>
      <c r="D89" s="46">
        <v>100323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100323</v>
      </c>
      <c r="O89" s="47">
        <f t="shared" si="12"/>
        <v>2.434078998447205</v>
      </c>
      <c r="P89" s="9"/>
    </row>
    <row r="90" spans="1:16" ht="15.75" thickBot="1">
      <c r="A90" s="12"/>
      <c r="B90" s="25">
        <v>386.8</v>
      </c>
      <c r="C90" s="20" t="s">
        <v>92</v>
      </c>
      <c r="D90" s="46">
        <v>379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379</v>
      </c>
      <c r="O90" s="47">
        <f t="shared" si="12"/>
        <v>0.009195458074534162</v>
      </c>
      <c r="P90" s="9"/>
    </row>
    <row r="91" spans="1:119" ht="16.5" thickBot="1">
      <c r="A91" s="14" t="s">
        <v>67</v>
      </c>
      <c r="B91" s="23"/>
      <c r="C91" s="22"/>
      <c r="D91" s="15">
        <f aca="true" t="shared" si="18" ref="D91:M91">SUM(D5,D13,D18,D46,D68,D76,D83)</f>
        <v>43336521</v>
      </c>
      <c r="E91" s="15">
        <f t="shared" si="18"/>
        <v>18264139</v>
      </c>
      <c r="F91" s="15">
        <f t="shared" si="18"/>
        <v>0</v>
      </c>
      <c r="G91" s="15">
        <f t="shared" si="18"/>
        <v>4706423</v>
      </c>
      <c r="H91" s="15">
        <f t="shared" si="18"/>
        <v>0</v>
      </c>
      <c r="I91" s="15">
        <f t="shared" si="18"/>
        <v>8096494</v>
      </c>
      <c r="J91" s="15">
        <f t="shared" si="18"/>
        <v>0</v>
      </c>
      <c r="K91" s="15">
        <f t="shared" si="18"/>
        <v>0</v>
      </c>
      <c r="L91" s="15">
        <f t="shared" si="18"/>
        <v>0</v>
      </c>
      <c r="M91" s="15">
        <f t="shared" si="18"/>
        <v>156920</v>
      </c>
      <c r="N91" s="15">
        <f>SUM(D91:M91)</f>
        <v>74560497</v>
      </c>
      <c r="O91" s="38">
        <f t="shared" si="12"/>
        <v>1809.0182696040372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9" t="s">
        <v>130</v>
      </c>
      <c r="M93" s="49"/>
      <c r="N93" s="49"/>
      <c r="O93" s="43">
        <v>41216</v>
      </c>
    </row>
    <row r="94" spans="1:15" ht="1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.75" customHeight="1" thickBot="1">
      <c r="A95" s="53" t="s">
        <v>107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17049006</v>
      </c>
      <c r="E5" s="27">
        <f t="shared" si="0"/>
        <v>5348740</v>
      </c>
      <c r="F5" s="27">
        <f t="shared" si="0"/>
        <v>0</v>
      </c>
      <c r="G5" s="27">
        <f t="shared" si="0"/>
        <v>2445768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24843514</v>
      </c>
      <c r="O5" s="33">
        <f aca="true" t="shared" si="2" ref="O5:O36">(N5/O$85)</f>
        <v>626.5545383470783</v>
      </c>
      <c r="P5" s="6"/>
    </row>
    <row r="6" spans="1:16" ht="15">
      <c r="A6" s="12"/>
      <c r="B6" s="25">
        <v>311</v>
      </c>
      <c r="C6" s="20" t="s">
        <v>3</v>
      </c>
      <c r="D6" s="46">
        <v>16904900</v>
      </c>
      <c r="E6" s="46">
        <v>1798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16906698</v>
      </c>
      <c r="O6" s="47">
        <f t="shared" si="2"/>
        <v>426.3876825300749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9230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9230</v>
      </c>
      <c r="O7" s="47">
        <f t="shared" si="2"/>
        <v>0.23278101435020554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312578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312578</v>
      </c>
      <c r="O8" s="47">
        <f t="shared" si="2"/>
        <v>7.883231192151522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1118828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1118828</v>
      </c>
      <c r="O9" s="47">
        <f t="shared" si="2"/>
        <v>28.216892386068448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2445768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2445768</v>
      </c>
      <c r="O10" s="47">
        <f t="shared" si="2"/>
        <v>61.682378754634186</v>
      </c>
      <c r="P10" s="9"/>
    </row>
    <row r="11" spans="1:16" ht="15">
      <c r="A11" s="12"/>
      <c r="B11" s="25">
        <v>319</v>
      </c>
      <c r="C11" s="20" t="s">
        <v>15</v>
      </c>
      <c r="D11" s="46">
        <v>144106</v>
      </c>
      <c r="E11" s="46">
        <v>3906306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4050412</v>
      </c>
      <c r="O11" s="47">
        <f t="shared" si="2"/>
        <v>102.15157246979899</v>
      </c>
      <c r="P11" s="9"/>
    </row>
    <row r="12" spans="1:16" ht="15.75">
      <c r="A12" s="29" t="s">
        <v>132</v>
      </c>
      <c r="B12" s="30"/>
      <c r="C12" s="31"/>
      <c r="D12" s="32">
        <f aca="true" t="shared" si="3" ref="D12:M12">SUM(D13:D17)</f>
        <v>1661864</v>
      </c>
      <c r="E12" s="32">
        <f t="shared" si="3"/>
        <v>716656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2378520</v>
      </c>
      <c r="O12" s="45">
        <f t="shared" si="2"/>
        <v>59.986381175758495</v>
      </c>
      <c r="P12" s="10"/>
    </row>
    <row r="13" spans="1:16" ht="15">
      <c r="A13" s="12"/>
      <c r="B13" s="25">
        <v>313.5</v>
      </c>
      <c r="C13" s="20" t="s">
        <v>17</v>
      </c>
      <c r="D13" s="46">
        <v>214254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214254</v>
      </c>
      <c r="O13" s="47">
        <f t="shared" si="2"/>
        <v>5.403495498221987</v>
      </c>
      <c r="P13" s="9"/>
    </row>
    <row r="14" spans="1:16" ht="15">
      <c r="A14" s="12"/>
      <c r="B14" s="25">
        <v>313.7</v>
      </c>
      <c r="C14" s="20" t="s">
        <v>18</v>
      </c>
      <c r="D14" s="46">
        <v>0</v>
      </c>
      <c r="E14" s="46">
        <v>272819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272819</v>
      </c>
      <c r="O14" s="47">
        <f t="shared" si="2"/>
        <v>6.880507427303221</v>
      </c>
      <c r="P14" s="9"/>
    </row>
    <row r="15" spans="1:16" ht="15">
      <c r="A15" s="12"/>
      <c r="B15" s="25">
        <v>321</v>
      </c>
      <c r="C15" s="20" t="s">
        <v>133</v>
      </c>
      <c r="D15" s="46">
        <v>10932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10932</v>
      </c>
      <c r="O15" s="47">
        <f t="shared" si="2"/>
        <v>0.27570553075584475</v>
      </c>
      <c r="P15" s="9"/>
    </row>
    <row r="16" spans="1:16" ht="15">
      <c r="A16" s="12"/>
      <c r="B16" s="25">
        <v>322</v>
      </c>
      <c r="C16" s="20" t="s">
        <v>0</v>
      </c>
      <c r="D16" s="46">
        <v>430187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430187</v>
      </c>
      <c r="O16" s="47">
        <f t="shared" si="2"/>
        <v>10.849335451817105</v>
      </c>
      <c r="P16" s="9"/>
    </row>
    <row r="17" spans="1:16" ht="15">
      <c r="A17" s="12"/>
      <c r="B17" s="25">
        <v>329</v>
      </c>
      <c r="C17" s="20" t="s">
        <v>134</v>
      </c>
      <c r="D17" s="46">
        <v>1006491</v>
      </c>
      <c r="E17" s="46">
        <v>443837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1450328</v>
      </c>
      <c r="O17" s="47">
        <f t="shared" si="2"/>
        <v>36.57733726766033</v>
      </c>
      <c r="P17" s="9"/>
    </row>
    <row r="18" spans="1:16" ht="15.75">
      <c r="A18" s="29" t="s">
        <v>21</v>
      </c>
      <c r="B18" s="30"/>
      <c r="C18" s="31"/>
      <c r="D18" s="32">
        <f aca="true" t="shared" si="4" ref="D18:M18">SUM(D19:D45)</f>
        <v>4663634</v>
      </c>
      <c r="E18" s="32">
        <f t="shared" si="4"/>
        <v>8579958</v>
      </c>
      <c r="F18" s="32">
        <f t="shared" si="4"/>
        <v>0</v>
      </c>
      <c r="G18" s="32">
        <f t="shared" si="4"/>
        <v>145933</v>
      </c>
      <c r="H18" s="32">
        <f t="shared" si="4"/>
        <v>0</v>
      </c>
      <c r="I18" s="32">
        <f t="shared" si="4"/>
        <v>49961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13439486</v>
      </c>
      <c r="O18" s="45">
        <f t="shared" si="2"/>
        <v>338.9444402411036</v>
      </c>
      <c r="P18" s="10"/>
    </row>
    <row r="19" spans="1:16" ht="15">
      <c r="A19" s="12"/>
      <c r="B19" s="25">
        <v>331.1</v>
      </c>
      <c r="C19" s="20" t="s">
        <v>20</v>
      </c>
      <c r="D19" s="46">
        <v>0</v>
      </c>
      <c r="E19" s="46">
        <v>1863433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1863433</v>
      </c>
      <c r="O19" s="47">
        <f t="shared" si="2"/>
        <v>46.995863912637766</v>
      </c>
      <c r="P19" s="9"/>
    </row>
    <row r="20" spans="1:16" ht="15">
      <c r="A20" s="12"/>
      <c r="B20" s="25">
        <v>331.2</v>
      </c>
      <c r="C20" s="20" t="s">
        <v>115</v>
      </c>
      <c r="D20" s="46">
        <v>168608</v>
      </c>
      <c r="E20" s="46">
        <v>148668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317276</v>
      </c>
      <c r="O20" s="47">
        <f t="shared" si="2"/>
        <v>8.001714963052635</v>
      </c>
      <c r="P20" s="9"/>
    </row>
    <row r="21" spans="1:16" ht="15">
      <c r="A21" s="12"/>
      <c r="B21" s="25">
        <v>331.32</v>
      </c>
      <c r="C21" s="20" t="s">
        <v>25</v>
      </c>
      <c r="D21" s="46">
        <v>0</v>
      </c>
      <c r="E21" s="46">
        <v>25857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25857</v>
      </c>
      <c r="O21" s="47">
        <f t="shared" si="2"/>
        <v>0.6521147007641673</v>
      </c>
      <c r="P21" s="9"/>
    </row>
    <row r="22" spans="1:16" ht="15">
      <c r="A22" s="12"/>
      <c r="B22" s="25">
        <v>331.5</v>
      </c>
      <c r="C22" s="20" t="s">
        <v>22</v>
      </c>
      <c r="D22" s="46">
        <v>0</v>
      </c>
      <c r="E22" s="46">
        <v>242688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242688</v>
      </c>
      <c r="O22" s="47">
        <f t="shared" si="2"/>
        <v>6.120602254672013</v>
      </c>
      <c r="P22" s="9"/>
    </row>
    <row r="23" spans="1:16" ht="15">
      <c r="A23" s="12"/>
      <c r="B23" s="25">
        <v>331.9</v>
      </c>
      <c r="C23" s="20" t="s">
        <v>117</v>
      </c>
      <c r="D23" s="46">
        <v>0</v>
      </c>
      <c r="E23" s="46">
        <v>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</v>
      </c>
      <c r="O23" s="47">
        <f t="shared" si="2"/>
        <v>0.006305011222919977</v>
      </c>
      <c r="P23" s="9"/>
    </row>
    <row r="24" spans="1:16" ht="15">
      <c r="A24" s="12"/>
      <c r="B24" s="25">
        <v>334.1</v>
      </c>
      <c r="C24" s="20" t="s">
        <v>23</v>
      </c>
      <c r="D24" s="46">
        <v>79646</v>
      </c>
      <c r="E24" s="46">
        <v>35346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114992</v>
      </c>
      <c r="O24" s="47">
        <f t="shared" si="2"/>
        <v>2.900103402184056</v>
      </c>
      <c r="P24" s="9"/>
    </row>
    <row r="25" spans="1:16" ht="15">
      <c r="A25" s="12"/>
      <c r="B25" s="25">
        <v>334.2</v>
      </c>
      <c r="C25" s="20" t="s">
        <v>24</v>
      </c>
      <c r="D25" s="46">
        <v>817789</v>
      </c>
      <c r="E25" s="46">
        <v>68020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885809</v>
      </c>
      <c r="O25" s="47">
        <f t="shared" si="2"/>
        <v>22.340142745454088</v>
      </c>
      <c r="P25" s="9"/>
    </row>
    <row r="26" spans="1:16" ht="15">
      <c r="A26" s="12"/>
      <c r="B26" s="25">
        <v>334.31</v>
      </c>
      <c r="C26" s="20" t="s">
        <v>118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49961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49961</v>
      </c>
      <c r="O26" s="47">
        <f t="shared" si="2"/>
        <v>1.26001866283322</v>
      </c>
      <c r="P26" s="9"/>
    </row>
    <row r="27" spans="1:16" ht="15">
      <c r="A27" s="12"/>
      <c r="B27" s="25">
        <v>334.34</v>
      </c>
      <c r="C27" s="20" t="s">
        <v>26</v>
      </c>
      <c r="D27" s="46">
        <v>0</v>
      </c>
      <c r="E27" s="46">
        <v>228572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228572</v>
      </c>
      <c r="O27" s="47">
        <f t="shared" si="2"/>
        <v>5.76459610098106</v>
      </c>
      <c r="P27" s="9"/>
    </row>
    <row r="28" spans="1:16" ht="15">
      <c r="A28" s="12"/>
      <c r="B28" s="25">
        <v>334.41</v>
      </c>
      <c r="C28" s="20" t="s">
        <v>27</v>
      </c>
      <c r="D28" s="46">
        <v>0</v>
      </c>
      <c r="E28" s="46">
        <v>226487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40">SUM(D28:M28)</f>
        <v>226487</v>
      </c>
      <c r="O28" s="47">
        <f t="shared" si="2"/>
        <v>5.712012307381907</v>
      </c>
      <c r="P28" s="9"/>
    </row>
    <row r="29" spans="1:16" ht="15">
      <c r="A29" s="12"/>
      <c r="B29" s="25">
        <v>334.49</v>
      </c>
      <c r="C29" s="20" t="s">
        <v>28</v>
      </c>
      <c r="D29" s="46">
        <v>0</v>
      </c>
      <c r="E29" s="46">
        <v>2403240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2403240</v>
      </c>
      <c r="O29" s="47">
        <f t="shared" si="2"/>
        <v>60.60982068548082</v>
      </c>
      <c r="P29" s="9"/>
    </row>
    <row r="30" spans="1:16" ht="15">
      <c r="A30" s="12"/>
      <c r="B30" s="25">
        <v>334.69</v>
      </c>
      <c r="C30" s="20" t="s">
        <v>29</v>
      </c>
      <c r="D30" s="46">
        <v>32332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32332</v>
      </c>
      <c r="O30" s="47">
        <f t="shared" si="2"/>
        <v>0.8154144914377948</v>
      </c>
      <c r="P30" s="9"/>
    </row>
    <row r="31" spans="1:16" ht="15">
      <c r="A31" s="12"/>
      <c r="B31" s="25">
        <v>334.7</v>
      </c>
      <c r="C31" s="20" t="s">
        <v>30</v>
      </c>
      <c r="D31" s="46">
        <v>23153</v>
      </c>
      <c r="E31" s="46">
        <v>0</v>
      </c>
      <c r="F31" s="46">
        <v>0</v>
      </c>
      <c r="G31" s="46">
        <v>145933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169086</v>
      </c>
      <c r="O31" s="47">
        <f t="shared" si="2"/>
        <v>4.264356510554589</v>
      </c>
      <c r="P31" s="9"/>
    </row>
    <row r="32" spans="1:16" ht="15">
      <c r="A32" s="12"/>
      <c r="B32" s="25">
        <v>335.12</v>
      </c>
      <c r="C32" s="20" t="s">
        <v>31</v>
      </c>
      <c r="D32" s="46">
        <v>835088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835088</v>
      </c>
      <c r="O32" s="47">
        <f t="shared" si="2"/>
        <v>21.06095684850319</v>
      </c>
      <c r="P32" s="9"/>
    </row>
    <row r="33" spans="1:16" ht="15">
      <c r="A33" s="12"/>
      <c r="B33" s="25">
        <v>335.13</v>
      </c>
      <c r="C33" s="20" t="s">
        <v>32</v>
      </c>
      <c r="D33" s="46">
        <v>23558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23558</v>
      </c>
      <c r="O33" s="47">
        <f t="shared" si="2"/>
        <v>0.5941338175581953</v>
      </c>
      <c r="P33" s="9"/>
    </row>
    <row r="34" spans="1:16" ht="15">
      <c r="A34" s="12"/>
      <c r="B34" s="25">
        <v>335.14</v>
      </c>
      <c r="C34" s="20" t="s">
        <v>33</v>
      </c>
      <c r="D34" s="46">
        <v>30410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30410</v>
      </c>
      <c r="O34" s="47">
        <f t="shared" si="2"/>
        <v>0.766941565155986</v>
      </c>
      <c r="P34" s="9"/>
    </row>
    <row r="35" spans="1:16" ht="15">
      <c r="A35" s="12"/>
      <c r="B35" s="25">
        <v>335.15</v>
      </c>
      <c r="C35" s="20" t="s">
        <v>34</v>
      </c>
      <c r="D35" s="46">
        <v>7567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7567</v>
      </c>
      <c r="O35" s="47">
        <f t="shared" si="2"/>
        <v>0.19084007969534186</v>
      </c>
      <c r="P35" s="9"/>
    </row>
    <row r="36" spans="1:16" ht="15">
      <c r="A36" s="12"/>
      <c r="B36" s="25">
        <v>335.16</v>
      </c>
      <c r="C36" s="20" t="s">
        <v>35</v>
      </c>
      <c r="D36" s="46">
        <v>0</v>
      </c>
      <c r="E36" s="46">
        <v>121806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121806</v>
      </c>
      <c r="O36" s="47">
        <f t="shared" si="2"/>
        <v>3.0719527880759627</v>
      </c>
      <c r="P36" s="9"/>
    </row>
    <row r="37" spans="1:16" ht="15">
      <c r="A37" s="12"/>
      <c r="B37" s="25">
        <v>335.18</v>
      </c>
      <c r="C37" s="20" t="s">
        <v>36</v>
      </c>
      <c r="D37" s="46">
        <v>2159608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2159608</v>
      </c>
      <c r="O37" s="47">
        <f aca="true" t="shared" si="7" ref="O37:O68">(N37/O$85)</f>
        <v>54.46541070843106</v>
      </c>
      <c r="P37" s="9"/>
    </row>
    <row r="38" spans="1:16" ht="15">
      <c r="A38" s="12"/>
      <c r="B38" s="25">
        <v>335.19</v>
      </c>
      <c r="C38" s="20" t="s">
        <v>50</v>
      </c>
      <c r="D38" s="46">
        <v>329437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329437</v>
      </c>
      <c r="O38" s="47">
        <f t="shared" si="7"/>
        <v>8.308415928980354</v>
      </c>
      <c r="P38" s="9"/>
    </row>
    <row r="39" spans="1:16" ht="15">
      <c r="A39" s="12"/>
      <c r="B39" s="25">
        <v>335.49</v>
      </c>
      <c r="C39" s="20" t="s">
        <v>37</v>
      </c>
      <c r="D39" s="46">
        <v>0</v>
      </c>
      <c r="E39" s="46">
        <v>2479768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2479768</v>
      </c>
      <c r="O39" s="47">
        <f t="shared" si="7"/>
        <v>62.5398602809513</v>
      </c>
      <c r="P39" s="9"/>
    </row>
    <row r="40" spans="1:16" ht="15">
      <c r="A40" s="12"/>
      <c r="B40" s="25">
        <v>335.5</v>
      </c>
      <c r="C40" s="20" t="s">
        <v>38</v>
      </c>
      <c r="D40" s="46">
        <v>0</v>
      </c>
      <c r="E40" s="46">
        <v>549599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549599</v>
      </c>
      <c r="O40" s="47">
        <f t="shared" si="7"/>
        <v>13.860911452422386</v>
      </c>
      <c r="P40" s="9"/>
    </row>
    <row r="41" spans="1:16" ht="15">
      <c r="A41" s="12"/>
      <c r="B41" s="25">
        <v>337.2</v>
      </c>
      <c r="C41" s="20" t="s">
        <v>39</v>
      </c>
      <c r="D41" s="46">
        <v>0</v>
      </c>
      <c r="E41" s="46">
        <v>60845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8" ref="N41:N47">SUM(D41:M41)</f>
        <v>60845</v>
      </c>
      <c r="O41" s="47">
        <f t="shared" si="7"/>
        <v>1.534513631434264</v>
      </c>
      <c r="P41" s="9"/>
    </row>
    <row r="42" spans="1:16" ht="15">
      <c r="A42" s="12"/>
      <c r="B42" s="25">
        <v>337.3</v>
      </c>
      <c r="C42" s="20" t="s">
        <v>40</v>
      </c>
      <c r="D42" s="46">
        <v>0</v>
      </c>
      <c r="E42" s="46">
        <v>69086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69086</v>
      </c>
      <c r="O42" s="47">
        <f t="shared" si="7"/>
        <v>1.7423520213865982</v>
      </c>
      <c r="P42" s="9"/>
    </row>
    <row r="43" spans="1:16" ht="15">
      <c r="A43" s="12"/>
      <c r="B43" s="25">
        <v>337.5</v>
      </c>
      <c r="C43" s="20" t="s">
        <v>119</v>
      </c>
      <c r="D43" s="46">
        <v>0</v>
      </c>
      <c r="E43" s="46">
        <v>51773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51773</v>
      </c>
      <c r="O43" s="47">
        <f t="shared" si="7"/>
        <v>1.3057173841769438</v>
      </c>
      <c r="P43" s="9"/>
    </row>
    <row r="44" spans="1:16" ht="15">
      <c r="A44" s="12"/>
      <c r="B44" s="25">
        <v>337.7</v>
      </c>
      <c r="C44" s="20" t="s">
        <v>120</v>
      </c>
      <c r="D44" s="46">
        <v>28041</v>
      </c>
      <c r="E44" s="46">
        <v>4520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32561</v>
      </c>
      <c r="O44" s="47">
        <f t="shared" si="7"/>
        <v>0.8211898817179895</v>
      </c>
      <c r="P44" s="9"/>
    </row>
    <row r="45" spans="1:16" ht="15">
      <c r="A45" s="12"/>
      <c r="B45" s="25">
        <v>339</v>
      </c>
      <c r="C45" s="20" t="s">
        <v>42</v>
      </c>
      <c r="D45" s="46">
        <v>128397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128397</v>
      </c>
      <c r="O45" s="47">
        <f t="shared" si="7"/>
        <v>3.238178103957025</v>
      </c>
      <c r="P45" s="9"/>
    </row>
    <row r="46" spans="1:16" ht="15.75">
      <c r="A46" s="29" t="s">
        <v>47</v>
      </c>
      <c r="B46" s="30"/>
      <c r="C46" s="31"/>
      <c r="D46" s="32">
        <f aca="true" t="shared" si="9" ref="D46:M46">SUM(D47:D64)</f>
        <v>4684259</v>
      </c>
      <c r="E46" s="32">
        <f t="shared" si="9"/>
        <v>3003395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2704452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10392106</v>
      </c>
      <c r="O46" s="45">
        <f t="shared" si="7"/>
        <v>262.0893798390961</v>
      </c>
      <c r="P46" s="10"/>
    </row>
    <row r="47" spans="1:16" ht="15">
      <c r="A47" s="12"/>
      <c r="B47" s="25">
        <v>341.1</v>
      </c>
      <c r="C47" s="20" t="s">
        <v>51</v>
      </c>
      <c r="D47" s="46">
        <v>236631</v>
      </c>
      <c r="E47" s="46">
        <v>105854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342485</v>
      </c>
      <c r="O47" s="47">
        <f t="shared" si="7"/>
        <v>8.637487074726993</v>
      </c>
      <c r="P47" s="9"/>
    </row>
    <row r="48" spans="1:16" ht="15">
      <c r="A48" s="12"/>
      <c r="B48" s="25">
        <v>341.2</v>
      </c>
      <c r="C48" s="20" t="s">
        <v>53</v>
      </c>
      <c r="D48" s="46">
        <v>0</v>
      </c>
      <c r="E48" s="46">
        <v>83068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0" ref="N48:N64">SUM(D48:M48)</f>
        <v>83068</v>
      </c>
      <c r="O48" s="47">
        <f t="shared" si="7"/>
        <v>2.0949786890620667</v>
      </c>
      <c r="P48" s="9"/>
    </row>
    <row r="49" spans="1:16" ht="15">
      <c r="A49" s="12"/>
      <c r="B49" s="25">
        <v>341.3</v>
      </c>
      <c r="C49" s="20" t="s">
        <v>122</v>
      </c>
      <c r="D49" s="46">
        <v>3166106</v>
      </c>
      <c r="E49" s="46">
        <v>102748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3268854</v>
      </c>
      <c r="O49" s="47">
        <f t="shared" si="7"/>
        <v>82.44064462434743</v>
      </c>
      <c r="P49" s="9"/>
    </row>
    <row r="50" spans="1:16" ht="15">
      <c r="A50" s="12"/>
      <c r="B50" s="25">
        <v>341.52</v>
      </c>
      <c r="C50" s="20" t="s">
        <v>54</v>
      </c>
      <c r="D50" s="46">
        <v>66700</v>
      </c>
      <c r="E50" s="46">
        <v>32332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99032</v>
      </c>
      <c r="O50" s="47">
        <f t="shared" si="7"/>
        <v>2.4975914857128445</v>
      </c>
      <c r="P50" s="9"/>
    </row>
    <row r="51" spans="1:16" ht="15">
      <c r="A51" s="12"/>
      <c r="B51" s="25">
        <v>341.9</v>
      </c>
      <c r="C51" s="20" t="s">
        <v>56</v>
      </c>
      <c r="D51" s="46">
        <v>58465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58465</v>
      </c>
      <c r="O51" s="47">
        <f t="shared" si="7"/>
        <v>1.4744899245920657</v>
      </c>
      <c r="P51" s="9"/>
    </row>
    <row r="52" spans="1:16" ht="15">
      <c r="A52" s="12"/>
      <c r="B52" s="25">
        <v>342.1</v>
      </c>
      <c r="C52" s="20" t="s">
        <v>57</v>
      </c>
      <c r="D52" s="46">
        <v>0</v>
      </c>
      <c r="E52" s="46">
        <v>250000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250000</v>
      </c>
      <c r="O52" s="47">
        <f t="shared" si="7"/>
        <v>6.305011222919977</v>
      </c>
      <c r="P52" s="9"/>
    </row>
    <row r="53" spans="1:16" ht="15">
      <c r="A53" s="12"/>
      <c r="B53" s="25">
        <v>342.6</v>
      </c>
      <c r="C53" s="20" t="s">
        <v>58</v>
      </c>
      <c r="D53" s="46">
        <v>612403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612403</v>
      </c>
      <c r="O53" s="47">
        <f t="shared" si="7"/>
        <v>15.44483115179945</v>
      </c>
      <c r="P53" s="9"/>
    </row>
    <row r="54" spans="1:16" ht="15">
      <c r="A54" s="12"/>
      <c r="B54" s="25">
        <v>342.9</v>
      </c>
      <c r="C54" s="20" t="s">
        <v>123</v>
      </c>
      <c r="D54" s="46">
        <v>133432</v>
      </c>
      <c r="E54" s="46">
        <v>3857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137289</v>
      </c>
      <c r="O54" s="47">
        <f t="shared" si="7"/>
        <v>3.462434743133843</v>
      </c>
      <c r="P54" s="9"/>
    </row>
    <row r="55" spans="1:16" ht="15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874449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874449</v>
      </c>
      <c r="O55" s="47">
        <f t="shared" si="7"/>
        <v>22.053643035484605</v>
      </c>
      <c r="P55" s="9"/>
    </row>
    <row r="56" spans="1:16" ht="15">
      <c r="A56" s="12"/>
      <c r="B56" s="25">
        <v>343.4</v>
      </c>
      <c r="C56" s="20" t="s">
        <v>60</v>
      </c>
      <c r="D56" s="46">
        <v>0</v>
      </c>
      <c r="E56" s="46">
        <v>761773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761773</v>
      </c>
      <c r="O56" s="47">
        <f t="shared" si="7"/>
        <v>19.211949257269676</v>
      </c>
      <c r="P56" s="9"/>
    </row>
    <row r="57" spans="1:16" ht="15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386183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386183</v>
      </c>
      <c r="O57" s="47">
        <f t="shared" si="7"/>
        <v>9.739552596403621</v>
      </c>
      <c r="P57" s="9"/>
    </row>
    <row r="58" spans="1:16" ht="15">
      <c r="A58" s="12"/>
      <c r="B58" s="25">
        <v>343.6</v>
      </c>
      <c r="C58" s="20" t="s">
        <v>124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1443820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1443820</v>
      </c>
      <c r="O58" s="47">
        <f t="shared" si="7"/>
        <v>36.413205215505286</v>
      </c>
      <c r="P58" s="9"/>
    </row>
    <row r="59" spans="1:16" ht="15">
      <c r="A59" s="12"/>
      <c r="B59" s="25">
        <v>343.9</v>
      </c>
      <c r="C59" s="20" t="s">
        <v>62</v>
      </c>
      <c r="D59" s="46">
        <v>0</v>
      </c>
      <c r="E59" s="46">
        <v>76936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76936</v>
      </c>
      <c r="O59" s="47">
        <f t="shared" si="7"/>
        <v>1.9403293737862854</v>
      </c>
      <c r="P59" s="9"/>
    </row>
    <row r="60" spans="1:16" ht="15">
      <c r="A60" s="12"/>
      <c r="B60" s="25">
        <v>344.1</v>
      </c>
      <c r="C60" s="20" t="s">
        <v>63</v>
      </c>
      <c r="D60" s="46">
        <v>0</v>
      </c>
      <c r="E60" s="46">
        <v>594162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594162</v>
      </c>
      <c r="O60" s="47">
        <f t="shared" si="7"/>
        <v>14.984792312930317</v>
      </c>
      <c r="P60" s="9"/>
    </row>
    <row r="61" spans="1:16" ht="15">
      <c r="A61" s="12"/>
      <c r="B61" s="25">
        <v>347.2</v>
      </c>
      <c r="C61" s="20" t="s">
        <v>64</v>
      </c>
      <c r="D61" s="46">
        <v>0</v>
      </c>
      <c r="E61" s="46">
        <v>1179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1179</v>
      </c>
      <c r="O61" s="47">
        <f t="shared" si="7"/>
        <v>0.02973443292729061</v>
      </c>
      <c r="P61" s="9"/>
    </row>
    <row r="62" spans="1:16" ht="15">
      <c r="A62" s="12"/>
      <c r="B62" s="25">
        <v>347.3</v>
      </c>
      <c r="C62" s="20" t="s">
        <v>65</v>
      </c>
      <c r="D62" s="46">
        <v>3034</v>
      </c>
      <c r="E62" s="46">
        <v>666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3700</v>
      </c>
      <c r="O62" s="47">
        <f t="shared" si="7"/>
        <v>0.09331416609921565</v>
      </c>
      <c r="P62" s="9"/>
    </row>
    <row r="63" spans="1:16" ht="15">
      <c r="A63" s="12"/>
      <c r="B63" s="25">
        <v>347.9</v>
      </c>
      <c r="C63" s="20" t="s">
        <v>66</v>
      </c>
      <c r="D63" s="46">
        <v>0</v>
      </c>
      <c r="E63" s="46">
        <v>3755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3755</v>
      </c>
      <c r="O63" s="47">
        <f t="shared" si="7"/>
        <v>0.09470126856825806</v>
      </c>
      <c r="P63" s="9"/>
    </row>
    <row r="64" spans="1:16" ht="15">
      <c r="A64" s="12"/>
      <c r="B64" s="25">
        <v>349</v>
      </c>
      <c r="C64" s="20" t="s">
        <v>1</v>
      </c>
      <c r="D64" s="46">
        <v>407488</v>
      </c>
      <c r="E64" s="46">
        <v>987065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1394553</v>
      </c>
      <c r="O64" s="47">
        <f t="shared" si="7"/>
        <v>35.17068926382689</v>
      </c>
      <c r="P64" s="9"/>
    </row>
    <row r="65" spans="1:16" ht="15.75">
      <c r="A65" s="29" t="s">
        <v>48</v>
      </c>
      <c r="B65" s="30"/>
      <c r="C65" s="31"/>
      <c r="D65" s="32">
        <f aca="true" t="shared" si="11" ref="D65:M65">SUM(D66:D72)</f>
        <v>99218</v>
      </c>
      <c r="E65" s="32">
        <f t="shared" si="11"/>
        <v>281813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381031</v>
      </c>
      <c r="O65" s="45">
        <f t="shared" si="7"/>
        <v>9.609618925121687</v>
      </c>
      <c r="P65" s="10"/>
    </row>
    <row r="66" spans="1:16" ht="15">
      <c r="A66" s="13"/>
      <c r="B66" s="39">
        <v>351.1</v>
      </c>
      <c r="C66" s="21" t="s">
        <v>69</v>
      </c>
      <c r="D66" s="46">
        <v>0</v>
      </c>
      <c r="E66" s="46">
        <v>42149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42149</v>
      </c>
      <c r="O66" s="47">
        <f t="shared" si="7"/>
        <v>1.0629996721394164</v>
      </c>
      <c r="P66" s="9"/>
    </row>
    <row r="67" spans="1:16" ht="15">
      <c r="A67" s="13"/>
      <c r="B67" s="39">
        <v>351.3</v>
      </c>
      <c r="C67" s="21" t="s">
        <v>72</v>
      </c>
      <c r="D67" s="46">
        <v>99218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2" ref="N67:N72">SUM(D67:M67)</f>
        <v>99218</v>
      </c>
      <c r="O67" s="47">
        <f t="shared" si="7"/>
        <v>2.502282414062697</v>
      </c>
      <c r="P67" s="9"/>
    </row>
    <row r="68" spans="1:16" ht="15">
      <c r="A68" s="13"/>
      <c r="B68" s="39">
        <v>351.4</v>
      </c>
      <c r="C68" s="21" t="s">
        <v>104</v>
      </c>
      <c r="D68" s="46">
        <v>0</v>
      </c>
      <c r="E68" s="46">
        <v>1005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1005</v>
      </c>
      <c r="O68" s="47">
        <f t="shared" si="7"/>
        <v>0.025346145116138308</v>
      </c>
      <c r="P68" s="9"/>
    </row>
    <row r="69" spans="1:16" ht="15">
      <c r="A69" s="13"/>
      <c r="B69" s="39">
        <v>351.5</v>
      </c>
      <c r="C69" s="21" t="s">
        <v>73</v>
      </c>
      <c r="D69" s="46">
        <v>0</v>
      </c>
      <c r="E69" s="46">
        <v>20034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20034</v>
      </c>
      <c r="O69" s="47">
        <f aca="true" t="shared" si="13" ref="O69:O83">(N69/O$85)</f>
        <v>0.5052583793599152</v>
      </c>
      <c r="P69" s="9"/>
    </row>
    <row r="70" spans="1:16" ht="15">
      <c r="A70" s="13"/>
      <c r="B70" s="39">
        <v>351.6</v>
      </c>
      <c r="C70" s="21" t="s">
        <v>74</v>
      </c>
      <c r="D70" s="46">
        <v>0</v>
      </c>
      <c r="E70" s="46">
        <v>5351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5351</v>
      </c>
      <c r="O70" s="47">
        <f t="shared" si="13"/>
        <v>0.13495246021537918</v>
      </c>
      <c r="P70" s="9"/>
    </row>
    <row r="71" spans="1:16" ht="15">
      <c r="A71" s="13"/>
      <c r="B71" s="39">
        <v>351.9</v>
      </c>
      <c r="C71" s="21" t="s">
        <v>76</v>
      </c>
      <c r="D71" s="46">
        <v>0</v>
      </c>
      <c r="E71" s="46">
        <v>196378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196378</v>
      </c>
      <c r="O71" s="47">
        <f t="shared" si="13"/>
        <v>4.952661975738317</v>
      </c>
      <c r="P71" s="9"/>
    </row>
    <row r="72" spans="1:16" ht="15">
      <c r="A72" s="13"/>
      <c r="B72" s="39">
        <v>359</v>
      </c>
      <c r="C72" s="21" t="s">
        <v>75</v>
      </c>
      <c r="D72" s="46">
        <v>0</v>
      </c>
      <c r="E72" s="46">
        <v>16896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16896</v>
      </c>
      <c r="O72" s="47">
        <f t="shared" si="13"/>
        <v>0.4261178784898237</v>
      </c>
      <c r="P72" s="9"/>
    </row>
    <row r="73" spans="1:16" ht="15.75">
      <c r="A73" s="29" t="s">
        <v>4</v>
      </c>
      <c r="B73" s="30"/>
      <c r="C73" s="31"/>
      <c r="D73" s="32">
        <f aca="true" t="shared" si="14" ref="D73:M73">SUM(D74:D78)</f>
        <v>826857</v>
      </c>
      <c r="E73" s="32">
        <f t="shared" si="14"/>
        <v>1496203</v>
      </c>
      <c r="F73" s="32">
        <f t="shared" si="14"/>
        <v>19941</v>
      </c>
      <c r="G73" s="32">
        <f t="shared" si="14"/>
        <v>177542</v>
      </c>
      <c r="H73" s="32">
        <f t="shared" si="14"/>
        <v>0</v>
      </c>
      <c r="I73" s="32">
        <f t="shared" si="14"/>
        <v>264089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158670</v>
      </c>
      <c r="N73" s="32">
        <f aca="true" t="shared" si="15" ref="N73:N83">SUM(D73:M73)</f>
        <v>2943302</v>
      </c>
      <c r="O73" s="45">
        <f t="shared" si="13"/>
        <v>74.23020856977125</v>
      </c>
      <c r="P73" s="10"/>
    </row>
    <row r="74" spans="1:16" ht="15">
      <c r="A74" s="12"/>
      <c r="B74" s="25">
        <v>361.1</v>
      </c>
      <c r="C74" s="20" t="s">
        <v>77</v>
      </c>
      <c r="D74" s="46">
        <v>226391</v>
      </c>
      <c r="E74" s="46">
        <v>866750</v>
      </c>
      <c r="F74" s="46">
        <v>19941</v>
      </c>
      <c r="G74" s="46">
        <v>177542</v>
      </c>
      <c r="H74" s="46">
        <v>0</v>
      </c>
      <c r="I74" s="46">
        <v>232674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1523298</v>
      </c>
      <c r="O74" s="47">
        <f t="shared" si="13"/>
        <v>38.41764394340622</v>
      </c>
      <c r="P74" s="9"/>
    </row>
    <row r="75" spans="1:16" ht="15">
      <c r="A75" s="12"/>
      <c r="B75" s="25">
        <v>362</v>
      </c>
      <c r="C75" s="20" t="s">
        <v>78</v>
      </c>
      <c r="D75" s="46">
        <v>0</v>
      </c>
      <c r="E75" s="46">
        <v>379919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379919</v>
      </c>
      <c r="O75" s="47">
        <f t="shared" si="13"/>
        <v>9.581574235202138</v>
      </c>
      <c r="P75" s="9"/>
    </row>
    <row r="76" spans="1:16" ht="15">
      <c r="A76" s="12"/>
      <c r="B76" s="25">
        <v>364</v>
      </c>
      <c r="C76" s="20" t="s">
        <v>79</v>
      </c>
      <c r="D76" s="46">
        <v>95756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95756</v>
      </c>
      <c r="O76" s="47">
        <f t="shared" si="13"/>
        <v>2.4149706186477014</v>
      </c>
      <c r="P76" s="9"/>
    </row>
    <row r="77" spans="1:16" ht="15">
      <c r="A77" s="12"/>
      <c r="B77" s="25">
        <v>366</v>
      </c>
      <c r="C77" s="20" t="s">
        <v>80</v>
      </c>
      <c r="D77" s="46">
        <v>0</v>
      </c>
      <c r="E77" s="46">
        <v>12914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12914</v>
      </c>
      <c r="O77" s="47">
        <f t="shared" si="13"/>
        <v>0.3256916597311543</v>
      </c>
      <c r="P77" s="9"/>
    </row>
    <row r="78" spans="1:16" ht="15">
      <c r="A78" s="12"/>
      <c r="B78" s="25">
        <v>369.9</v>
      </c>
      <c r="C78" s="20" t="s">
        <v>84</v>
      </c>
      <c r="D78" s="46">
        <v>504710</v>
      </c>
      <c r="E78" s="46">
        <v>236620</v>
      </c>
      <c r="F78" s="46">
        <v>0</v>
      </c>
      <c r="G78" s="46">
        <v>0</v>
      </c>
      <c r="H78" s="46">
        <v>0</v>
      </c>
      <c r="I78" s="46">
        <v>31415</v>
      </c>
      <c r="J78" s="46">
        <v>0</v>
      </c>
      <c r="K78" s="46">
        <v>0</v>
      </c>
      <c r="L78" s="46">
        <v>0</v>
      </c>
      <c r="M78" s="46">
        <v>158670</v>
      </c>
      <c r="N78" s="46">
        <f t="shared" si="15"/>
        <v>931415</v>
      </c>
      <c r="O78" s="47">
        <f t="shared" si="13"/>
        <v>23.49032811278404</v>
      </c>
      <c r="P78" s="9"/>
    </row>
    <row r="79" spans="1:16" ht="15.75">
      <c r="A79" s="29" t="s">
        <v>49</v>
      </c>
      <c r="B79" s="30"/>
      <c r="C79" s="31"/>
      <c r="D79" s="32">
        <f aca="true" t="shared" si="16" ref="D79:M79">SUM(D80:D82)</f>
        <v>16945060</v>
      </c>
      <c r="E79" s="32">
        <f t="shared" si="16"/>
        <v>1228575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1161244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si="15"/>
        <v>19334879</v>
      </c>
      <c r="O79" s="45">
        <f t="shared" si="13"/>
        <v>487.6265163551991</v>
      </c>
      <c r="P79" s="9"/>
    </row>
    <row r="80" spans="1:16" ht="15">
      <c r="A80" s="12"/>
      <c r="B80" s="25">
        <v>381</v>
      </c>
      <c r="C80" s="20" t="s">
        <v>85</v>
      </c>
      <c r="D80" s="46">
        <v>16722096</v>
      </c>
      <c r="E80" s="46">
        <v>1228575</v>
      </c>
      <c r="F80" s="46">
        <v>0</v>
      </c>
      <c r="G80" s="46">
        <v>0</v>
      </c>
      <c r="H80" s="46">
        <v>0</v>
      </c>
      <c r="I80" s="46">
        <v>1008637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18959308</v>
      </c>
      <c r="O80" s="47">
        <f t="shared" si="13"/>
        <v>478.154598875186</v>
      </c>
      <c r="P80" s="9"/>
    </row>
    <row r="81" spans="1:16" ht="15">
      <c r="A81" s="12"/>
      <c r="B81" s="25">
        <v>384</v>
      </c>
      <c r="C81" s="20" t="s">
        <v>87</v>
      </c>
      <c r="D81" s="46">
        <v>222964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222964</v>
      </c>
      <c r="O81" s="47">
        <f t="shared" si="13"/>
        <v>5.623162089228519</v>
      </c>
      <c r="P81" s="9"/>
    </row>
    <row r="82" spans="1:16" ht="15.75" thickBot="1">
      <c r="A82" s="12"/>
      <c r="B82" s="25">
        <v>389.8</v>
      </c>
      <c r="C82" s="20" t="s">
        <v>93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152607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152607</v>
      </c>
      <c r="O82" s="47">
        <f t="shared" si="13"/>
        <v>3.8487553907845955</v>
      </c>
      <c r="P82" s="9"/>
    </row>
    <row r="83" spans="1:119" ht="16.5" thickBot="1">
      <c r="A83" s="14" t="s">
        <v>67</v>
      </c>
      <c r="B83" s="23"/>
      <c r="C83" s="22"/>
      <c r="D83" s="15">
        <f aca="true" t="shared" si="17" ref="D83:M83">SUM(D5,D12,D18,D46,D65,D73,D79)</f>
        <v>45929898</v>
      </c>
      <c r="E83" s="15">
        <f t="shared" si="17"/>
        <v>20655340</v>
      </c>
      <c r="F83" s="15">
        <f t="shared" si="17"/>
        <v>19941</v>
      </c>
      <c r="G83" s="15">
        <f t="shared" si="17"/>
        <v>2769243</v>
      </c>
      <c r="H83" s="15">
        <f t="shared" si="17"/>
        <v>0</v>
      </c>
      <c r="I83" s="15">
        <f t="shared" si="17"/>
        <v>4179746</v>
      </c>
      <c r="J83" s="15">
        <f t="shared" si="17"/>
        <v>0</v>
      </c>
      <c r="K83" s="15">
        <f t="shared" si="17"/>
        <v>0</v>
      </c>
      <c r="L83" s="15">
        <f t="shared" si="17"/>
        <v>0</v>
      </c>
      <c r="M83" s="15">
        <f t="shared" si="17"/>
        <v>158670</v>
      </c>
      <c r="N83" s="15">
        <f t="shared" si="15"/>
        <v>73712838</v>
      </c>
      <c r="O83" s="38">
        <f t="shared" si="13"/>
        <v>1859.0410834531285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9" t="s">
        <v>135</v>
      </c>
      <c r="M85" s="49"/>
      <c r="N85" s="49"/>
      <c r="O85" s="43">
        <v>39651</v>
      </c>
    </row>
    <row r="86" spans="1:15" ht="15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5" ht="15.75" customHeight="1" thickBot="1">
      <c r="A87" s="53" t="s">
        <v>107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15923888</v>
      </c>
      <c r="E5" s="27">
        <f t="shared" si="0"/>
        <v>10000111</v>
      </c>
      <c r="F5" s="27">
        <f t="shared" si="0"/>
        <v>0</v>
      </c>
      <c r="G5" s="27">
        <f t="shared" si="0"/>
        <v>2785346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28709345</v>
      </c>
      <c r="O5" s="33">
        <f aca="true" t="shared" si="1" ref="O5:O50">(N5/O$52)</f>
        <v>742.2654997673096</v>
      </c>
      <c r="P5" s="6"/>
    </row>
    <row r="6" spans="1:16" ht="15">
      <c r="A6" s="12"/>
      <c r="B6" s="25">
        <v>311</v>
      </c>
      <c r="C6" s="20" t="s">
        <v>3</v>
      </c>
      <c r="D6" s="46">
        <v>15730426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15730426</v>
      </c>
      <c r="O6" s="47">
        <f t="shared" si="1"/>
        <v>406.70215626454313</v>
      </c>
      <c r="P6" s="9"/>
    </row>
    <row r="7" spans="1:16" ht="15">
      <c r="A7" s="12"/>
      <c r="B7" s="25">
        <v>312.3</v>
      </c>
      <c r="C7" s="20" t="s">
        <v>12</v>
      </c>
      <c r="D7" s="46">
        <v>0</v>
      </c>
      <c r="E7" s="46">
        <v>308399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308399</v>
      </c>
      <c r="O7" s="47">
        <f t="shared" si="1"/>
        <v>7.9734991468017995</v>
      </c>
      <c r="P7" s="9"/>
    </row>
    <row r="8" spans="1:16" ht="15">
      <c r="A8" s="12"/>
      <c r="B8" s="25">
        <v>312.4</v>
      </c>
      <c r="C8" s="20" t="s">
        <v>149</v>
      </c>
      <c r="D8" s="46">
        <v>0</v>
      </c>
      <c r="E8" s="46">
        <v>1104537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1104537</v>
      </c>
      <c r="O8" s="47">
        <f t="shared" si="1"/>
        <v>28.557241842908113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2785346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2785346</v>
      </c>
      <c r="O9" s="47">
        <f t="shared" si="1"/>
        <v>72.0137028801903</v>
      </c>
      <c r="P9" s="9"/>
    </row>
    <row r="10" spans="1:16" ht="15">
      <c r="A10" s="12"/>
      <c r="B10" s="25">
        <v>313.5</v>
      </c>
      <c r="C10" s="20" t="s">
        <v>17</v>
      </c>
      <c r="D10" s="46">
        <v>193462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193462</v>
      </c>
      <c r="O10" s="47">
        <f t="shared" si="1"/>
        <v>5.001861523346605</v>
      </c>
      <c r="P10" s="9"/>
    </row>
    <row r="11" spans="1:16" ht="15">
      <c r="A11" s="12"/>
      <c r="B11" s="25">
        <v>313.7</v>
      </c>
      <c r="C11" s="20" t="s">
        <v>18</v>
      </c>
      <c r="D11" s="46">
        <v>0</v>
      </c>
      <c r="E11" s="46">
        <v>2511726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2511726</v>
      </c>
      <c r="O11" s="47">
        <f t="shared" si="1"/>
        <v>64.93939707327162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6075449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6075449</v>
      </c>
      <c r="O12" s="47">
        <f t="shared" si="1"/>
        <v>157.077641036248</v>
      </c>
      <c r="P12" s="9"/>
    </row>
    <row r="13" spans="1:16" ht="15.75">
      <c r="A13" s="29" t="s">
        <v>132</v>
      </c>
      <c r="B13" s="30"/>
      <c r="C13" s="31"/>
      <c r="D13" s="32">
        <f aca="true" t="shared" si="3" ref="D13:M13">SUM(D14:D16)</f>
        <v>1172523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1172523</v>
      </c>
      <c r="O13" s="45">
        <f t="shared" si="1"/>
        <v>30.314985262940173</v>
      </c>
      <c r="P13" s="10"/>
    </row>
    <row r="14" spans="1:16" ht="15">
      <c r="A14" s="12"/>
      <c r="B14" s="25">
        <v>321</v>
      </c>
      <c r="C14" s="20" t="s">
        <v>133</v>
      </c>
      <c r="D14" s="46">
        <v>16842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16842</v>
      </c>
      <c r="O14" s="47">
        <f t="shared" si="1"/>
        <v>0.435441336160091</v>
      </c>
      <c r="P14" s="9"/>
    </row>
    <row r="15" spans="1:16" ht="15">
      <c r="A15" s="12"/>
      <c r="B15" s="25">
        <v>322</v>
      </c>
      <c r="C15" s="20" t="s">
        <v>0</v>
      </c>
      <c r="D15" s="46">
        <v>926270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926270</v>
      </c>
      <c r="O15" s="47">
        <f t="shared" si="1"/>
        <v>23.948239309168002</v>
      </c>
      <c r="P15" s="9"/>
    </row>
    <row r="16" spans="1:16" ht="15">
      <c r="A16" s="12"/>
      <c r="B16" s="25">
        <v>329</v>
      </c>
      <c r="C16" s="20" t="s">
        <v>134</v>
      </c>
      <c r="D16" s="46">
        <v>229411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229411</v>
      </c>
      <c r="O16" s="47">
        <f t="shared" si="1"/>
        <v>5.93130461761208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SUM(D18:D32)</f>
        <v>2459057</v>
      </c>
      <c r="E17" s="32">
        <f t="shared" si="5"/>
        <v>3383072</v>
      </c>
      <c r="F17" s="32">
        <f t="shared" si="5"/>
        <v>2825876</v>
      </c>
      <c r="G17" s="32">
        <f t="shared" si="5"/>
        <v>401206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9069211</v>
      </c>
      <c r="O17" s="45">
        <f t="shared" si="1"/>
        <v>234.47983349707843</v>
      </c>
      <c r="P17" s="10"/>
    </row>
    <row r="18" spans="1:16" ht="15">
      <c r="A18" s="12"/>
      <c r="B18" s="25">
        <v>334.1</v>
      </c>
      <c r="C18" s="20" t="s">
        <v>23</v>
      </c>
      <c r="D18" s="46">
        <v>220638</v>
      </c>
      <c r="E18" s="46">
        <v>191176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411814</v>
      </c>
      <c r="O18" s="47">
        <f t="shared" si="1"/>
        <v>10.647241325818294</v>
      </c>
      <c r="P18" s="9"/>
    </row>
    <row r="19" spans="1:16" ht="15">
      <c r="A19" s="12"/>
      <c r="B19" s="25">
        <v>334.2</v>
      </c>
      <c r="C19" s="20" t="s">
        <v>24</v>
      </c>
      <c r="D19" s="46">
        <v>3651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3651</v>
      </c>
      <c r="O19" s="47">
        <f t="shared" si="1"/>
        <v>0.09439474636744402</v>
      </c>
      <c r="P19" s="9"/>
    </row>
    <row r="20" spans="1:16" ht="15">
      <c r="A20" s="12"/>
      <c r="B20" s="25">
        <v>334.31</v>
      </c>
      <c r="C20" s="20" t="s">
        <v>118</v>
      </c>
      <c r="D20" s="46">
        <v>116417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116417</v>
      </c>
      <c r="O20" s="47">
        <f t="shared" si="1"/>
        <v>3.009902270024303</v>
      </c>
      <c r="P20" s="9"/>
    </row>
    <row r="21" spans="1:16" ht="15">
      <c r="A21" s="12"/>
      <c r="B21" s="25">
        <v>334.34</v>
      </c>
      <c r="C21" s="20" t="s">
        <v>26</v>
      </c>
      <c r="D21" s="46">
        <v>960733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960733</v>
      </c>
      <c r="O21" s="47">
        <f t="shared" si="1"/>
        <v>24.839262629918817</v>
      </c>
      <c r="P21" s="9"/>
    </row>
    <row r="22" spans="1:16" ht="15">
      <c r="A22" s="12"/>
      <c r="B22" s="25">
        <v>334.41</v>
      </c>
      <c r="C22" s="20" t="s">
        <v>27</v>
      </c>
      <c r="D22" s="46">
        <v>0</v>
      </c>
      <c r="E22" s="46">
        <v>588815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0">SUM(D22:M22)</f>
        <v>588815</v>
      </c>
      <c r="O22" s="47">
        <f t="shared" si="1"/>
        <v>15.223512074047262</v>
      </c>
      <c r="P22" s="9"/>
    </row>
    <row r="23" spans="1:16" ht="15">
      <c r="A23" s="12"/>
      <c r="B23" s="25">
        <v>334.69</v>
      </c>
      <c r="C23" s="20" t="s">
        <v>29</v>
      </c>
      <c r="D23" s="46">
        <v>6653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6653</v>
      </c>
      <c r="O23" s="47">
        <f t="shared" si="1"/>
        <v>0.17200992812451524</v>
      </c>
      <c r="P23" s="9"/>
    </row>
    <row r="24" spans="1:16" ht="15">
      <c r="A24" s="12"/>
      <c r="B24" s="25">
        <v>334.7</v>
      </c>
      <c r="C24" s="20" t="s">
        <v>30</v>
      </c>
      <c r="D24" s="46">
        <v>21670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21670</v>
      </c>
      <c r="O24" s="47">
        <f t="shared" si="1"/>
        <v>0.5602668183463467</v>
      </c>
      <c r="P24" s="9"/>
    </row>
    <row r="25" spans="1:16" ht="15">
      <c r="A25" s="12"/>
      <c r="B25" s="25">
        <v>335.12</v>
      </c>
      <c r="C25" s="20" t="s">
        <v>31</v>
      </c>
      <c r="D25" s="46">
        <v>890934</v>
      </c>
      <c r="E25" s="46">
        <v>180525</v>
      </c>
      <c r="F25" s="46">
        <v>2825876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3897335</v>
      </c>
      <c r="O25" s="47">
        <f t="shared" si="1"/>
        <v>100.76361238947206</v>
      </c>
      <c r="P25" s="9"/>
    </row>
    <row r="26" spans="1:16" ht="15">
      <c r="A26" s="12"/>
      <c r="B26" s="25">
        <v>335.13</v>
      </c>
      <c r="C26" s="20" t="s">
        <v>32</v>
      </c>
      <c r="D26" s="46">
        <v>25271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25271</v>
      </c>
      <c r="O26" s="47">
        <f t="shared" si="1"/>
        <v>0.653368840167537</v>
      </c>
      <c r="P26" s="9"/>
    </row>
    <row r="27" spans="1:16" ht="15">
      <c r="A27" s="12"/>
      <c r="B27" s="25">
        <v>335.14</v>
      </c>
      <c r="C27" s="20" t="s">
        <v>33</v>
      </c>
      <c r="D27" s="46">
        <v>32874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32874</v>
      </c>
      <c r="O27" s="47">
        <f t="shared" si="1"/>
        <v>0.8499405346708724</v>
      </c>
      <c r="P27" s="9"/>
    </row>
    <row r="28" spans="1:16" ht="15">
      <c r="A28" s="12"/>
      <c r="B28" s="25">
        <v>335.15</v>
      </c>
      <c r="C28" s="20" t="s">
        <v>34</v>
      </c>
      <c r="D28" s="46">
        <v>5624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5624</v>
      </c>
      <c r="O28" s="47">
        <f t="shared" si="1"/>
        <v>0.1454056569626144</v>
      </c>
      <c r="P28" s="9"/>
    </row>
    <row r="29" spans="1:16" ht="15">
      <c r="A29" s="12"/>
      <c r="B29" s="25">
        <v>335.19</v>
      </c>
      <c r="C29" s="20" t="s">
        <v>50</v>
      </c>
      <c r="D29" s="46">
        <v>112144</v>
      </c>
      <c r="E29" s="46">
        <v>0</v>
      </c>
      <c r="F29" s="46">
        <v>0</v>
      </c>
      <c r="G29" s="46">
        <v>401206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513350</v>
      </c>
      <c r="O29" s="47">
        <f t="shared" si="1"/>
        <v>13.272402916386577</v>
      </c>
      <c r="P29" s="9"/>
    </row>
    <row r="30" spans="1:16" ht="15">
      <c r="A30" s="12"/>
      <c r="B30" s="25">
        <v>335.49</v>
      </c>
      <c r="C30" s="20" t="s">
        <v>37</v>
      </c>
      <c r="D30" s="46">
        <v>0</v>
      </c>
      <c r="E30" s="46">
        <v>2422556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2422556</v>
      </c>
      <c r="O30" s="47">
        <f t="shared" si="1"/>
        <v>62.633952117482806</v>
      </c>
      <c r="P30" s="9"/>
    </row>
    <row r="31" spans="1:16" ht="15">
      <c r="A31" s="12"/>
      <c r="B31" s="25">
        <v>337.7</v>
      </c>
      <c r="C31" s="20" t="s">
        <v>120</v>
      </c>
      <c r="D31" s="46">
        <v>23850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50">SUM(D31:M31)</f>
        <v>23850</v>
      </c>
      <c r="O31" s="47">
        <f t="shared" si="1"/>
        <v>0.6166296085630074</v>
      </c>
      <c r="P31" s="9"/>
    </row>
    <row r="32" spans="1:16" ht="15">
      <c r="A32" s="12"/>
      <c r="B32" s="25">
        <v>339</v>
      </c>
      <c r="C32" s="20" t="s">
        <v>42</v>
      </c>
      <c r="D32" s="46">
        <v>38598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38598</v>
      </c>
      <c r="O32" s="47">
        <f t="shared" si="1"/>
        <v>0.997931640725994</v>
      </c>
      <c r="P32" s="9"/>
    </row>
    <row r="33" spans="1:16" ht="15.75">
      <c r="A33" s="29" t="s">
        <v>47</v>
      </c>
      <c r="B33" s="30"/>
      <c r="C33" s="31"/>
      <c r="D33" s="32">
        <f aca="true" t="shared" si="8" ref="D33:M33">SUM(D34:D39)</f>
        <v>4448911</v>
      </c>
      <c r="E33" s="32">
        <f t="shared" si="8"/>
        <v>3181225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1632157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9262293</v>
      </c>
      <c r="O33" s="45">
        <f t="shared" si="1"/>
        <v>239.47187031387352</v>
      </c>
      <c r="P33" s="10"/>
    </row>
    <row r="34" spans="1:16" ht="15">
      <c r="A34" s="12"/>
      <c r="B34" s="25">
        <v>341.1</v>
      </c>
      <c r="C34" s="20" t="s">
        <v>51</v>
      </c>
      <c r="D34" s="46">
        <v>331294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331294</v>
      </c>
      <c r="O34" s="47">
        <f t="shared" si="1"/>
        <v>8.565437716531362</v>
      </c>
      <c r="P34" s="9"/>
    </row>
    <row r="35" spans="1:16" ht="15">
      <c r="A35" s="12"/>
      <c r="B35" s="25">
        <v>341.52</v>
      </c>
      <c r="C35" s="20" t="s">
        <v>54</v>
      </c>
      <c r="D35" s="46">
        <v>49971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49971</v>
      </c>
      <c r="O35" s="47">
        <f t="shared" si="1"/>
        <v>1.2919747660168572</v>
      </c>
      <c r="P35" s="9"/>
    </row>
    <row r="36" spans="1:16" ht="15">
      <c r="A36" s="12"/>
      <c r="B36" s="25">
        <v>341.9</v>
      </c>
      <c r="C36" s="20" t="s">
        <v>56</v>
      </c>
      <c r="D36" s="46">
        <v>217508</v>
      </c>
      <c r="E36" s="46">
        <v>700164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917672</v>
      </c>
      <c r="O36" s="47">
        <f t="shared" si="1"/>
        <v>23.72594239619422</v>
      </c>
      <c r="P36" s="9"/>
    </row>
    <row r="37" spans="1:16" ht="15">
      <c r="A37" s="12"/>
      <c r="B37" s="25">
        <v>342.6</v>
      </c>
      <c r="C37" s="20" t="s">
        <v>58</v>
      </c>
      <c r="D37" s="46">
        <v>542545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542545</v>
      </c>
      <c r="O37" s="47">
        <f t="shared" si="1"/>
        <v>14.027224778944102</v>
      </c>
      <c r="P37" s="9"/>
    </row>
    <row r="38" spans="1:16" ht="15">
      <c r="A38" s="12"/>
      <c r="B38" s="25">
        <v>343.5</v>
      </c>
      <c r="C38" s="20" t="s">
        <v>61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1607678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1607678</v>
      </c>
      <c r="O38" s="47">
        <f t="shared" si="1"/>
        <v>41.565696261440614</v>
      </c>
      <c r="P38" s="9"/>
    </row>
    <row r="39" spans="1:16" ht="15">
      <c r="A39" s="12"/>
      <c r="B39" s="25">
        <v>349</v>
      </c>
      <c r="C39" s="20" t="s">
        <v>1</v>
      </c>
      <c r="D39" s="46">
        <v>3307593</v>
      </c>
      <c r="E39" s="46">
        <v>2481061</v>
      </c>
      <c r="F39" s="46">
        <v>0</v>
      </c>
      <c r="G39" s="46">
        <v>0</v>
      </c>
      <c r="H39" s="46">
        <v>0</v>
      </c>
      <c r="I39" s="46">
        <v>24479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5813133</v>
      </c>
      <c r="O39" s="47">
        <f t="shared" si="1"/>
        <v>150.29559439474636</v>
      </c>
      <c r="P39" s="9"/>
    </row>
    <row r="40" spans="1:16" ht="15.75">
      <c r="A40" s="29" t="s">
        <v>48</v>
      </c>
      <c r="B40" s="30"/>
      <c r="C40" s="31"/>
      <c r="D40" s="32">
        <f aca="true" t="shared" si="9" ref="D40:M40">SUM(D41:D41)</f>
        <v>0</v>
      </c>
      <c r="E40" s="32">
        <f t="shared" si="9"/>
        <v>351266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351266</v>
      </c>
      <c r="O40" s="45">
        <f t="shared" si="1"/>
        <v>9.081803609286933</v>
      </c>
      <c r="P40" s="10"/>
    </row>
    <row r="41" spans="1:16" ht="15">
      <c r="A41" s="13"/>
      <c r="B41" s="39">
        <v>351</v>
      </c>
      <c r="C41" s="21" t="s">
        <v>150</v>
      </c>
      <c r="D41" s="46">
        <v>0</v>
      </c>
      <c r="E41" s="46">
        <v>351266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351266</v>
      </c>
      <c r="O41" s="47">
        <f t="shared" si="1"/>
        <v>9.081803609286933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SUM(D43:D46)</f>
        <v>896184</v>
      </c>
      <c r="E42" s="32">
        <f t="shared" si="10"/>
        <v>1293909</v>
      </c>
      <c r="F42" s="32">
        <f t="shared" si="10"/>
        <v>60989</v>
      </c>
      <c r="G42" s="32">
        <f t="shared" si="10"/>
        <v>342816</v>
      </c>
      <c r="H42" s="32">
        <f t="shared" si="10"/>
        <v>0</v>
      </c>
      <c r="I42" s="32">
        <f t="shared" si="10"/>
        <v>314861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168745</v>
      </c>
      <c r="N42" s="32">
        <f t="shared" si="7"/>
        <v>3077504</v>
      </c>
      <c r="O42" s="45">
        <f t="shared" si="1"/>
        <v>79.56729923987797</v>
      </c>
      <c r="P42" s="10"/>
    </row>
    <row r="43" spans="1:16" ht="15">
      <c r="A43" s="12"/>
      <c r="B43" s="25">
        <v>361.1</v>
      </c>
      <c r="C43" s="20" t="s">
        <v>77</v>
      </c>
      <c r="D43" s="46">
        <v>194082</v>
      </c>
      <c r="E43" s="46">
        <v>131312</v>
      </c>
      <c r="F43" s="46">
        <v>60989</v>
      </c>
      <c r="G43" s="46">
        <v>0</v>
      </c>
      <c r="H43" s="46">
        <v>0</v>
      </c>
      <c r="I43" s="46">
        <v>314861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701244</v>
      </c>
      <c r="O43" s="47">
        <f t="shared" si="1"/>
        <v>18.13030663426237</v>
      </c>
      <c r="P43" s="9"/>
    </row>
    <row r="44" spans="1:16" ht="15">
      <c r="A44" s="12"/>
      <c r="B44" s="25">
        <v>364</v>
      </c>
      <c r="C44" s="20" t="s">
        <v>79</v>
      </c>
      <c r="D44" s="46">
        <v>93059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93059</v>
      </c>
      <c r="O44" s="47">
        <f t="shared" si="1"/>
        <v>2.405993070996432</v>
      </c>
      <c r="P44" s="9"/>
    </row>
    <row r="45" spans="1:16" ht="15">
      <c r="A45" s="12"/>
      <c r="B45" s="25">
        <v>366</v>
      </c>
      <c r="C45" s="20" t="s">
        <v>80</v>
      </c>
      <c r="D45" s="46">
        <v>8232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8232</v>
      </c>
      <c r="O45" s="47">
        <f t="shared" si="1"/>
        <v>0.21283416929520657</v>
      </c>
      <c r="P45" s="9"/>
    </row>
    <row r="46" spans="1:16" ht="15">
      <c r="A46" s="12"/>
      <c r="B46" s="25">
        <v>369.9</v>
      </c>
      <c r="C46" s="20" t="s">
        <v>151</v>
      </c>
      <c r="D46" s="46">
        <v>600811</v>
      </c>
      <c r="E46" s="46">
        <v>1162597</v>
      </c>
      <c r="F46" s="46">
        <v>0</v>
      </c>
      <c r="G46" s="46">
        <v>342816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168745</v>
      </c>
      <c r="N46" s="46">
        <f>SUM(D46:M46)</f>
        <v>2274969</v>
      </c>
      <c r="O46" s="47">
        <f t="shared" si="1"/>
        <v>58.81816536532396</v>
      </c>
      <c r="P46" s="9"/>
    </row>
    <row r="47" spans="1:16" ht="15.75">
      <c r="A47" s="29" t="s">
        <v>49</v>
      </c>
      <c r="B47" s="30"/>
      <c r="C47" s="31"/>
      <c r="D47" s="32">
        <f aca="true" t="shared" si="11" ref="D47:M47">SUM(D48:D49)</f>
        <v>17350736</v>
      </c>
      <c r="E47" s="32">
        <f t="shared" si="11"/>
        <v>439868</v>
      </c>
      <c r="F47" s="32">
        <f t="shared" si="11"/>
        <v>0</v>
      </c>
      <c r="G47" s="32">
        <f t="shared" si="11"/>
        <v>4995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17795599</v>
      </c>
      <c r="O47" s="45">
        <f t="shared" si="1"/>
        <v>460.09615285175033</v>
      </c>
      <c r="P47" s="9"/>
    </row>
    <row r="48" spans="1:16" ht="15">
      <c r="A48" s="12"/>
      <c r="B48" s="25">
        <v>381</v>
      </c>
      <c r="C48" s="20" t="s">
        <v>85</v>
      </c>
      <c r="D48" s="46">
        <v>17159099</v>
      </c>
      <c r="E48" s="46">
        <v>439868</v>
      </c>
      <c r="F48" s="46">
        <v>0</v>
      </c>
      <c r="G48" s="46">
        <v>4995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17603962</v>
      </c>
      <c r="O48" s="47">
        <f t="shared" si="1"/>
        <v>455.141475774342</v>
      </c>
      <c r="P48" s="9"/>
    </row>
    <row r="49" spans="1:16" ht="15.75" thickBot="1">
      <c r="A49" s="12"/>
      <c r="B49" s="25">
        <v>384</v>
      </c>
      <c r="C49" s="20" t="s">
        <v>87</v>
      </c>
      <c r="D49" s="46">
        <v>191637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191637</v>
      </c>
      <c r="O49" s="47">
        <f t="shared" si="1"/>
        <v>4.954677077408346</v>
      </c>
      <c r="P49" s="9"/>
    </row>
    <row r="50" spans="1:119" ht="16.5" thickBot="1">
      <c r="A50" s="14" t="s">
        <v>67</v>
      </c>
      <c r="B50" s="23"/>
      <c r="C50" s="22"/>
      <c r="D50" s="15">
        <f aca="true" t="shared" si="12" ref="D50:M50">SUM(D5,D13,D17,D33,D40,D42,D47)</f>
        <v>42251299</v>
      </c>
      <c r="E50" s="15">
        <f t="shared" si="12"/>
        <v>18649451</v>
      </c>
      <c r="F50" s="15">
        <f t="shared" si="12"/>
        <v>2886865</v>
      </c>
      <c r="G50" s="15">
        <f t="shared" si="12"/>
        <v>3534363</v>
      </c>
      <c r="H50" s="15">
        <f t="shared" si="12"/>
        <v>0</v>
      </c>
      <c r="I50" s="15">
        <f t="shared" si="12"/>
        <v>1947018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168745</v>
      </c>
      <c r="N50" s="15">
        <f t="shared" si="7"/>
        <v>69437741</v>
      </c>
      <c r="O50" s="38">
        <f t="shared" si="1"/>
        <v>1795.2774445421169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9" t="s">
        <v>148</v>
      </c>
      <c r="M52" s="49"/>
      <c r="N52" s="49"/>
      <c r="O52" s="43">
        <v>38678</v>
      </c>
    </row>
    <row r="53" spans="1:15" ht="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5.75" customHeight="1" thickBot="1">
      <c r="A54" s="53" t="s">
        <v>107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8051960</v>
      </c>
      <c r="E5" s="27">
        <f t="shared" si="0"/>
        <v>11432783</v>
      </c>
      <c r="F5" s="27">
        <f t="shared" si="0"/>
        <v>0</v>
      </c>
      <c r="G5" s="27">
        <f t="shared" si="0"/>
        <v>2386478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21871221</v>
      </c>
      <c r="O5" s="33">
        <f aca="true" t="shared" si="1" ref="O5:O36">(N5/O$69)</f>
        <v>569.9192464040025</v>
      </c>
      <c r="P5" s="6"/>
    </row>
    <row r="6" spans="1:16" ht="15">
      <c r="A6" s="12"/>
      <c r="B6" s="25">
        <v>311</v>
      </c>
      <c r="C6" s="20" t="s">
        <v>3</v>
      </c>
      <c r="D6" s="46">
        <v>7834898</v>
      </c>
      <c r="E6" s="46">
        <v>7414971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15249869</v>
      </c>
      <c r="O6" s="47">
        <f t="shared" si="1"/>
        <v>397.38036793829474</v>
      </c>
      <c r="P6" s="9"/>
    </row>
    <row r="7" spans="1:16" ht="15">
      <c r="A7" s="12"/>
      <c r="B7" s="25">
        <v>312.3</v>
      </c>
      <c r="C7" s="20" t="s">
        <v>12</v>
      </c>
      <c r="D7" s="46">
        <v>0</v>
      </c>
      <c r="E7" s="46">
        <v>297674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297674</v>
      </c>
      <c r="O7" s="47">
        <f t="shared" si="1"/>
        <v>7.756775067750677</v>
      </c>
      <c r="P7" s="9"/>
    </row>
    <row r="8" spans="1:16" ht="15">
      <c r="A8" s="12"/>
      <c r="B8" s="25">
        <v>312.41</v>
      </c>
      <c r="C8" s="20" t="s">
        <v>103</v>
      </c>
      <c r="D8" s="46">
        <v>0</v>
      </c>
      <c r="E8" s="46">
        <v>1180520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1180520</v>
      </c>
      <c r="O8" s="47">
        <f t="shared" si="1"/>
        <v>30.76193454242235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2386478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2386478</v>
      </c>
      <c r="O9" s="47">
        <f t="shared" si="1"/>
        <v>62.18673129038983</v>
      </c>
      <c r="P9" s="9"/>
    </row>
    <row r="10" spans="1:16" ht="15">
      <c r="A10" s="12"/>
      <c r="B10" s="25">
        <v>313.5</v>
      </c>
      <c r="C10" s="20" t="s">
        <v>17</v>
      </c>
      <c r="D10" s="46">
        <v>217062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217062</v>
      </c>
      <c r="O10" s="47">
        <f t="shared" si="1"/>
        <v>5.656191369606003</v>
      </c>
      <c r="P10" s="9"/>
    </row>
    <row r="11" spans="1:16" ht="15">
      <c r="A11" s="12"/>
      <c r="B11" s="25">
        <v>313.7</v>
      </c>
      <c r="C11" s="20" t="s">
        <v>18</v>
      </c>
      <c r="D11" s="46">
        <v>0</v>
      </c>
      <c r="E11" s="46">
        <v>25477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25477</v>
      </c>
      <c r="O11" s="47">
        <f t="shared" si="1"/>
        <v>0.663878465707734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2514141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2514141</v>
      </c>
      <c r="O12" s="47">
        <f t="shared" si="1"/>
        <v>65.51336772983115</v>
      </c>
      <c r="P12" s="9"/>
    </row>
    <row r="13" spans="1:16" ht="15.75">
      <c r="A13" s="29" t="s">
        <v>132</v>
      </c>
      <c r="B13" s="30"/>
      <c r="C13" s="31"/>
      <c r="D13" s="32">
        <f aca="true" t="shared" si="3" ref="D13:M13">SUM(D14:D16)</f>
        <v>743441</v>
      </c>
      <c r="E13" s="32">
        <f t="shared" si="3"/>
        <v>15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2"/>
        <v>743456</v>
      </c>
      <c r="O13" s="45">
        <f t="shared" si="1"/>
        <v>19.372941421721908</v>
      </c>
      <c r="P13" s="10"/>
    </row>
    <row r="14" spans="1:16" ht="15">
      <c r="A14" s="12"/>
      <c r="B14" s="25">
        <v>321</v>
      </c>
      <c r="C14" s="20" t="s">
        <v>133</v>
      </c>
      <c r="D14" s="46">
        <v>12681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12681</v>
      </c>
      <c r="O14" s="47">
        <f t="shared" si="1"/>
        <v>0.3304409005628518</v>
      </c>
      <c r="P14" s="9"/>
    </row>
    <row r="15" spans="1:16" ht="15">
      <c r="A15" s="12"/>
      <c r="B15" s="25">
        <v>322</v>
      </c>
      <c r="C15" s="20" t="s">
        <v>0</v>
      </c>
      <c r="D15" s="46">
        <v>565973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565973</v>
      </c>
      <c r="O15" s="47">
        <f t="shared" si="1"/>
        <v>14.748097769439234</v>
      </c>
      <c r="P15" s="9"/>
    </row>
    <row r="16" spans="1:16" ht="15">
      <c r="A16" s="12"/>
      <c r="B16" s="25">
        <v>329</v>
      </c>
      <c r="C16" s="20" t="s">
        <v>134</v>
      </c>
      <c r="D16" s="46">
        <v>164787</v>
      </c>
      <c r="E16" s="46">
        <v>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164802</v>
      </c>
      <c r="O16" s="47">
        <f t="shared" si="1"/>
        <v>4.294402751719825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SUM(D18:D38)</f>
        <v>1834983</v>
      </c>
      <c r="E17" s="32">
        <f t="shared" si="4"/>
        <v>8174802</v>
      </c>
      <c r="F17" s="32">
        <f t="shared" si="4"/>
        <v>1902150</v>
      </c>
      <c r="G17" s="32">
        <f t="shared" si="4"/>
        <v>353417</v>
      </c>
      <c r="H17" s="32">
        <f t="shared" si="4"/>
        <v>0</v>
      </c>
      <c r="I17" s="32">
        <f t="shared" si="4"/>
        <v>3620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141291</v>
      </c>
      <c r="N17" s="44">
        <f t="shared" si="2"/>
        <v>12410263</v>
      </c>
      <c r="O17" s="45">
        <f t="shared" si="1"/>
        <v>323.3860485720242</v>
      </c>
      <c r="P17" s="10"/>
    </row>
    <row r="18" spans="1:16" ht="15">
      <c r="A18" s="12"/>
      <c r="B18" s="25">
        <v>331.2</v>
      </c>
      <c r="C18" s="20" t="s">
        <v>115</v>
      </c>
      <c r="D18" s="46">
        <v>0</v>
      </c>
      <c r="E18" s="46">
        <v>335535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335535</v>
      </c>
      <c r="O18" s="47">
        <f t="shared" si="1"/>
        <v>8.743355222013758</v>
      </c>
      <c r="P18" s="9"/>
    </row>
    <row r="19" spans="1:16" ht="15">
      <c r="A19" s="12"/>
      <c r="B19" s="25">
        <v>331.5</v>
      </c>
      <c r="C19" s="20" t="s">
        <v>22</v>
      </c>
      <c r="D19" s="46">
        <v>0</v>
      </c>
      <c r="E19" s="46">
        <v>256061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256061</v>
      </c>
      <c r="O19" s="47">
        <f t="shared" si="1"/>
        <v>6.672425474254743</v>
      </c>
      <c r="P19" s="9"/>
    </row>
    <row r="20" spans="1:16" ht="15">
      <c r="A20" s="12"/>
      <c r="B20" s="25">
        <v>334.1</v>
      </c>
      <c r="C20" s="20" t="s">
        <v>23</v>
      </c>
      <c r="D20" s="46">
        <v>185235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141291</v>
      </c>
      <c r="N20" s="46">
        <f t="shared" si="2"/>
        <v>326526</v>
      </c>
      <c r="O20" s="47">
        <f t="shared" si="1"/>
        <v>8.508599124452783</v>
      </c>
      <c r="P20" s="9"/>
    </row>
    <row r="21" spans="1:16" ht="15">
      <c r="A21" s="12"/>
      <c r="B21" s="25">
        <v>334.2</v>
      </c>
      <c r="C21" s="20" t="s">
        <v>24</v>
      </c>
      <c r="D21" s="46">
        <v>692880</v>
      </c>
      <c r="E21" s="46">
        <v>109653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802533</v>
      </c>
      <c r="O21" s="47">
        <f t="shared" si="1"/>
        <v>20.912367104440275</v>
      </c>
      <c r="P21" s="9"/>
    </row>
    <row r="22" spans="1:16" ht="15">
      <c r="A22" s="12"/>
      <c r="B22" s="25">
        <v>334.31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3620</v>
      </c>
      <c r="O22" s="47">
        <f t="shared" si="1"/>
        <v>0.09432978945174067</v>
      </c>
      <c r="P22" s="9"/>
    </row>
    <row r="23" spans="1:16" ht="15">
      <c r="A23" s="12"/>
      <c r="B23" s="25">
        <v>334.34</v>
      </c>
      <c r="C23" s="20" t="s">
        <v>26</v>
      </c>
      <c r="D23" s="46">
        <v>0</v>
      </c>
      <c r="E23" s="46">
        <v>191176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191176</v>
      </c>
      <c r="O23" s="47">
        <f t="shared" si="1"/>
        <v>4.9816552011673965</v>
      </c>
      <c r="P23" s="9"/>
    </row>
    <row r="24" spans="1:16" ht="15">
      <c r="A24" s="12"/>
      <c r="B24" s="25">
        <v>334.41</v>
      </c>
      <c r="C24" s="20" t="s">
        <v>27</v>
      </c>
      <c r="D24" s="46">
        <v>0</v>
      </c>
      <c r="E24" s="46">
        <v>3870100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4">SUM(D24:M24)</f>
        <v>3870100</v>
      </c>
      <c r="O24" s="47">
        <f t="shared" si="1"/>
        <v>100.84688346883469</v>
      </c>
      <c r="P24" s="9"/>
    </row>
    <row r="25" spans="1:16" ht="15">
      <c r="A25" s="12"/>
      <c r="B25" s="25">
        <v>334.69</v>
      </c>
      <c r="C25" s="20" t="s">
        <v>29</v>
      </c>
      <c r="D25" s="46">
        <v>267</v>
      </c>
      <c r="E25" s="46">
        <v>41225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41492</v>
      </c>
      <c r="O25" s="47">
        <f t="shared" si="1"/>
        <v>1.0811965811965811</v>
      </c>
      <c r="P25" s="9"/>
    </row>
    <row r="26" spans="1:16" ht="15">
      <c r="A26" s="12"/>
      <c r="B26" s="25">
        <v>334.7</v>
      </c>
      <c r="C26" s="20" t="s">
        <v>30</v>
      </c>
      <c r="D26" s="46">
        <v>23590</v>
      </c>
      <c r="E26" s="46">
        <v>0</v>
      </c>
      <c r="F26" s="46">
        <v>0</v>
      </c>
      <c r="G26" s="46">
        <v>328417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352007</v>
      </c>
      <c r="O26" s="47">
        <f t="shared" si="1"/>
        <v>9.172581821972067</v>
      </c>
      <c r="P26" s="9"/>
    </row>
    <row r="27" spans="1:16" ht="15">
      <c r="A27" s="12"/>
      <c r="B27" s="25">
        <v>335.12</v>
      </c>
      <c r="C27" s="20" t="s">
        <v>31</v>
      </c>
      <c r="D27" s="46">
        <v>777085</v>
      </c>
      <c r="E27" s="46">
        <v>0</v>
      </c>
      <c r="F27" s="46">
        <v>1902150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2679235</v>
      </c>
      <c r="O27" s="47">
        <f t="shared" si="1"/>
        <v>69.81537940379404</v>
      </c>
      <c r="P27" s="9"/>
    </row>
    <row r="28" spans="1:16" ht="15">
      <c r="A28" s="12"/>
      <c r="B28" s="25">
        <v>335.13</v>
      </c>
      <c r="C28" s="20" t="s">
        <v>32</v>
      </c>
      <c r="D28" s="46">
        <v>21592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21592</v>
      </c>
      <c r="O28" s="47">
        <f t="shared" si="1"/>
        <v>0.5626433187408797</v>
      </c>
      <c r="P28" s="9"/>
    </row>
    <row r="29" spans="1:16" ht="15">
      <c r="A29" s="12"/>
      <c r="B29" s="25">
        <v>335.14</v>
      </c>
      <c r="C29" s="20" t="s">
        <v>33</v>
      </c>
      <c r="D29" s="46">
        <v>33540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33540</v>
      </c>
      <c r="O29" s="47">
        <f t="shared" si="1"/>
        <v>0.8739837398373984</v>
      </c>
      <c r="P29" s="9"/>
    </row>
    <row r="30" spans="1:16" ht="15">
      <c r="A30" s="12"/>
      <c r="B30" s="25">
        <v>335.15</v>
      </c>
      <c r="C30" s="20" t="s">
        <v>34</v>
      </c>
      <c r="D30" s="46">
        <v>6921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6921</v>
      </c>
      <c r="O30" s="47">
        <f t="shared" si="1"/>
        <v>0.1803470919324578</v>
      </c>
      <c r="P30" s="9"/>
    </row>
    <row r="31" spans="1:16" ht="15">
      <c r="A31" s="12"/>
      <c r="B31" s="25">
        <v>335.16</v>
      </c>
      <c r="C31" s="20" t="s">
        <v>35</v>
      </c>
      <c r="D31" s="46">
        <v>0</v>
      </c>
      <c r="E31" s="46">
        <v>193025</v>
      </c>
      <c r="F31" s="46">
        <v>0</v>
      </c>
      <c r="G31" s="46">
        <v>25000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218025</v>
      </c>
      <c r="O31" s="47">
        <f t="shared" si="1"/>
        <v>5.681285178236398</v>
      </c>
      <c r="P31" s="9"/>
    </row>
    <row r="32" spans="1:16" ht="15">
      <c r="A32" s="12"/>
      <c r="B32" s="25">
        <v>335.19</v>
      </c>
      <c r="C32" s="20" t="s">
        <v>50</v>
      </c>
      <c r="D32" s="46">
        <v>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</v>
      </c>
      <c r="O32" s="47">
        <f t="shared" si="1"/>
        <v>0.000286637481759433</v>
      </c>
      <c r="P32" s="9"/>
    </row>
    <row r="33" spans="1:16" ht="15">
      <c r="A33" s="12"/>
      <c r="B33" s="25">
        <v>335.49</v>
      </c>
      <c r="C33" s="20" t="s">
        <v>37</v>
      </c>
      <c r="D33" s="46">
        <v>0</v>
      </c>
      <c r="E33" s="46">
        <v>2332168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2332168</v>
      </c>
      <c r="O33" s="47">
        <f t="shared" si="1"/>
        <v>60.771523869084845</v>
      </c>
      <c r="P33" s="9"/>
    </row>
    <row r="34" spans="1:16" ht="15">
      <c r="A34" s="12"/>
      <c r="B34" s="25">
        <v>335.5</v>
      </c>
      <c r="C34" s="20" t="s">
        <v>38</v>
      </c>
      <c r="D34" s="46">
        <v>0</v>
      </c>
      <c r="E34" s="46">
        <v>209415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209415</v>
      </c>
      <c r="O34" s="47">
        <f t="shared" si="1"/>
        <v>5.4569262038774236</v>
      </c>
      <c r="P34" s="9"/>
    </row>
    <row r="35" spans="1:16" ht="15">
      <c r="A35" s="12"/>
      <c r="B35" s="25">
        <v>337.2</v>
      </c>
      <c r="C35" s="20" t="s">
        <v>39</v>
      </c>
      <c r="D35" s="46">
        <v>0</v>
      </c>
      <c r="E35" s="46">
        <v>54764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0">SUM(D35:M35)</f>
        <v>54764</v>
      </c>
      <c r="O35" s="47">
        <f t="shared" si="1"/>
        <v>1.4270377319157808</v>
      </c>
      <c r="P35" s="9"/>
    </row>
    <row r="36" spans="1:16" ht="15">
      <c r="A36" s="12"/>
      <c r="B36" s="25">
        <v>337.3</v>
      </c>
      <c r="C36" s="20" t="s">
        <v>40</v>
      </c>
      <c r="D36" s="46">
        <v>0</v>
      </c>
      <c r="E36" s="46">
        <v>489580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489580</v>
      </c>
      <c r="O36" s="47">
        <f t="shared" si="1"/>
        <v>12.757452574525745</v>
      </c>
      <c r="P36" s="9"/>
    </row>
    <row r="37" spans="1:16" ht="15">
      <c r="A37" s="12"/>
      <c r="B37" s="25">
        <v>337.7</v>
      </c>
      <c r="C37" s="20" t="s">
        <v>120</v>
      </c>
      <c r="D37" s="46">
        <v>27825</v>
      </c>
      <c r="E37" s="46">
        <v>92100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119925</v>
      </c>
      <c r="O37" s="47">
        <f aca="true" t="shared" si="7" ref="O37:O67">(N37/O$69)</f>
        <v>3.125</v>
      </c>
      <c r="P37" s="9"/>
    </row>
    <row r="38" spans="1:16" ht="15">
      <c r="A38" s="12"/>
      <c r="B38" s="25">
        <v>339</v>
      </c>
      <c r="C38" s="20" t="s">
        <v>42</v>
      </c>
      <c r="D38" s="46">
        <v>66037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66037</v>
      </c>
      <c r="O38" s="47">
        <f t="shared" si="7"/>
        <v>1.7207890348134252</v>
      </c>
      <c r="P38" s="9"/>
    </row>
    <row r="39" spans="1:16" ht="15.75">
      <c r="A39" s="29" t="s">
        <v>47</v>
      </c>
      <c r="B39" s="30"/>
      <c r="C39" s="31"/>
      <c r="D39" s="32">
        <f aca="true" t="shared" si="8" ref="D39:M39">SUM(D40:D54)</f>
        <v>4619758</v>
      </c>
      <c r="E39" s="32">
        <f t="shared" si="8"/>
        <v>2451565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1057810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8129133</v>
      </c>
      <c r="O39" s="45">
        <f t="shared" si="7"/>
        <v>211.82856472795498</v>
      </c>
      <c r="P39" s="10"/>
    </row>
    <row r="40" spans="1:16" ht="15">
      <c r="A40" s="12"/>
      <c r="B40" s="25">
        <v>341.1</v>
      </c>
      <c r="C40" s="20" t="s">
        <v>51</v>
      </c>
      <c r="D40" s="46">
        <v>323622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323622</v>
      </c>
      <c r="O40" s="47">
        <f t="shared" si="7"/>
        <v>8.432926829268293</v>
      </c>
      <c r="P40" s="9"/>
    </row>
    <row r="41" spans="1:16" ht="15">
      <c r="A41" s="12"/>
      <c r="B41" s="25">
        <v>341.2</v>
      </c>
      <c r="C41" s="20" t="s">
        <v>53</v>
      </c>
      <c r="D41" s="46">
        <v>0</v>
      </c>
      <c r="E41" s="46">
        <v>131840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4">SUM(D41:M41)</f>
        <v>131840</v>
      </c>
      <c r="O41" s="47">
        <f t="shared" si="7"/>
        <v>3.4354805086512403</v>
      </c>
      <c r="P41" s="9"/>
    </row>
    <row r="42" spans="1:16" ht="15">
      <c r="A42" s="12"/>
      <c r="B42" s="25">
        <v>341.52</v>
      </c>
      <c r="C42" s="20" t="s">
        <v>54</v>
      </c>
      <c r="D42" s="46">
        <v>54278</v>
      </c>
      <c r="E42" s="46">
        <v>36882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91160</v>
      </c>
      <c r="O42" s="47">
        <f t="shared" si="7"/>
        <v>2.375442985199083</v>
      </c>
      <c r="P42" s="9"/>
    </row>
    <row r="43" spans="1:16" ht="15">
      <c r="A43" s="12"/>
      <c r="B43" s="25">
        <v>341.9</v>
      </c>
      <c r="C43" s="20" t="s">
        <v>56</v>
      </c>
      <c r="D43" s="46">
        <v>3334861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3334861</v>
      </c>
      <c r="O43" s="47">
        <f t="shared" si="7"/>
        <v>86.89965082343132</v>
      </c>
      <c r="P43" s="9"/>
    </row>
    <row r="44" spans="1:16" ht="15">
      <c r="A44" s="12"/>
      <c r="B44" s="25">
        <v>342.1</v>
      </c>
      <c r="C44" s="20" t="s">
        <v>57</v>
      </c>
      <c r="D44" s="46">
        <v>0</v>
      </c>
      <c r="E44" s="46">
        <v>183872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183872</v>
      </c>
      <c r="O44" s="47">
        <f t="shared" si="7"/>
        <v>4.791327913279133</v>
      </c>
      <c r="P44" s="9"/>
    </row>
    <row r="45" spans="1:16" ht="15">
      <c r="A45" s="12"/>
      <c r="B45" s="25">
        <v>342.6</v>
      </c>
      <c r="C45" s="20" t="s">
        <v>58</v>
      </c>
      <c r="D45" s="46">
        <v>840325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840325</v>
      </c>
      <c r="O45" s="47">
        <f t="shared" si="7"/>
        <v>21.897149259954137</v>
      </c>
      <c r="P45" s="9"/>
    </row>
    <row r="46" spans="1:16" ht="15">
      <c r="A46" s="12"/>
      <c r="B46" s="25">
        <v>343.4</v>
      </c>
      <c r="C46" s="20" t="s">
        <v>60</v>
      </c>
      <c r="D46" s="46">
        <v>0</v>
      </c>
      <c r="E46" s="46">
        <v>1094388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1094388</v>
      </c>
      <c r="O46" s="47">
        <f t="shared" si="7"/>
        <v>28.517510944340213</v>
      </c>
      <c r="P46" s="9"/>
    </row>
    <row r="47" spans="1:16" ht="15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1057810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1057810</v>
      </c>
      <c r="O47" s="47">
        <f t="shared" si="7"/>
        <v>27.564363143631436</v>
      </c>
      <c r="P47" s="9"/>
    </row>
    <row r="48" spans="1:16" ht="15">
      <c r="A48" s="12"/>
      <c r="B48" s="25">
        <v>343.9</v>
      </c>
      <c r="C48" s="20" t="s">
        <v>62</v>
      </c>
      <c r="D48" s="46">
        <v>0</v>
      </c>
      <c r="E48" s="46">
        <v>60497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60497</v>
      </c>
      <c r="O48" s="47">
        <f t="shared" si="7"/>
        <v>1.5764279758182198</v>
      </c>
      <c r="P48" s="9"/>
    </row>
    <row r="49" spans="1:16" ht="15">
      <c r="A49" s="12"/>
      <c r="B49" s="25">
        <v>344.1</v>
      </c>
      <c r="C49" s="20" t="s">
        <v>63</v>
      </c>
      <c r="D49" s="46">
        <v>0</v>
      </c>
      <c r="E49" s="46">
        <v>332009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332009</v>
      </c>
      <c r="O49" s="47">
        <f t="shared" si="7"/>
        <v>8.651474880133417</v>
      </c>
      <c r="P49" s="9"/>
    </row>
    <row r="50" spans="1:16" ht="15">
      <c r="A50" s="12"/>
      <c r="B50" s="25">
        <v>345.9</v>
      </c>
      <c r="C50" s="20" t="s">
        <v>142</v>
      </c>
      <c r="D50" s="46">
        <v>0</v>
      </c>
      <c r="E50" s="46">
        <v>2194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2194</v>
      </c>
      <c r="O50" s="47">
        <f t="shared" si="7"/>
        <v>0.05717114863456327</v>
      </c>
      <c r="P50" s="9"/>
    </row>
    <row r="51" spans="1:16" ht="15">
      <c r="A51" s="12"/>
      <c r="B51" s="25">
        <v>347.2</v>
      </c>
      <c r="C51" s="20" t="s">
        <v>64</v>
      </c>
      <c r="D51" s="46">
        <v>0</v>
      </c>
      <c r="E51" s="46">
        <v>954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954</v>
      </c>
      <c r="O51" s="47">
        <f t="shared" si="7"/>
        <v>0.024859287054409006</v>
      </c>
      <c r="P51" s="9"/>
    </row>
    <row r="52" spans="1:16" ht="15">
      <c r="A52" s="12"/>
      <c r="B52" s="25">
        <v>347.3</v>
      </c>
      <c r="C52" s="20" t="s">
        <v>65</v>
      </c>
      <c r="D52" s="46">
        <v>0</v>
      </c>
      <c r="E52" s="46">
        <v>3292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3292</v>
      </c>
      <c r="O52" s="47">
        <f t="shared" si="7"/>
        <v>0.08578278090473213</v>
      </c>
      <c r="P52" s="9"/>
    </row>
    <row r="53" spans="1:16" ht="15">
      <c r="A53" s="12"/>
      <c r="B53" s="25">
        <v>347.9</v>
      </c>
      <c r="C53" s="20" t="s">
        <v>66</v>
      </c>
      <c r="D53" s="46">
        <v>0</v>
      </c>
      <c r="E53" s="46">
        <v>2391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2391</v>
      </c>
      <c r="O53" s="47">
        <f t="shared" si="7"/>
        <v>0.06230456535334584</v>
      </c>
      <c r="P53" s="9"/>
    </row>
    <row r="54" spans="1:16" ht="15">
      <c r="A54" s="12"/>
      <c r="B54" s="25">
        <v>349</v>
      </c>
      <c r="C54" s="20" t="s">
        <v>1</v>
      </c>
      <c r="D54" s="46">
        <v>66672</v>
      </c>
      <c r="E54" s="46">
        <v>603246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669918</v>
      </c>
      <c r="O54" s="47">
        <f t="shared" si="7"/>
        <v>17.45669168230144</v>
      </c>
      <c r="P54" s="9"/>
    </row>
    <row r="55" spans="1:16" ht="15.75">
      <c r="A55" s="29" t="s">
        <v>48</v>
      </c>
      <c r="B55" s="30"/>
      <c r="C55" s="31"/>
      <c r="D55" s="32">
        <f aca="true" t="shared" si="10" ref="D55:M55">SUM(D56:D56)</f>
        <v>0</v>
      </c>
      <c r="E55" s="32">
        <f t="shared" si="10"/>
        <v>155896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7">SUM(D55:M55)</f>
        <v>155896</v>
      </c>
      <c r="O55" s="45">
        <f t="shared" si="7"/>
        <v>4.062330623306233</v>
      </c>
      <c r="P55" s="10"/>
    </row>
    <row r="56" spans="1:16" ht="15">
      <c r="A56" s="13"/>
      <c r="B56" s="39">
        <v>351</v>
      </c>
      <c r="C56" s="21" t="s">
        <v>150</v>
      </c>
      <c r="D56" s="46">
        <v>0</v>
      </c>
      <c r="E56" s="46">
        <v>155896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155896</v>
      </c>
      <c r="O56" s="47">
        <f t="shared" si="7"/>
        <v>4.062330623306233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SUM(D58:D62)</f>
        <v>750862</v>
      </c>
      <c r="E57" s="32">
        <f t="shared" si="12"/>
        <v>1305983</v>
      </c>
      <c r="F57" s="32">
        <f t="shared" si="12"/>
        <v>15659</v>
      </c>
      <c r="G57" s="32">
        <f t="shared" si="12"/>
        <v>36140</v>
      </c>
      <c r="H57" s="32">
        <f t="shared" si="12"/>
        <v>0</v>
      </c>
      <c r="I57" s="32">
        <f t="shared" si="12"/>
        <v>175121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1216</v>
      </c>
      <c r="N57" s="32">
        <f t="shared" si="11"/>
        <v>2284981</v>
      </c>
      <c r="O57" s="45">
        <f t="shared" si="7"/>
        <v>59.54192724619554</v>
      </c>
      <c r="P57" s="10"/>
    </row>
    <row r="58" spans="1:16" ht="15">
      <c r="A58" s="12"/>
      <c r="B58" s="25">
        <v>361.1</v>
      </c>
      <c r="C58" s="20" t="s">
        <v>77</v>
      </c>
      <c r="D58" s="46">
        <v>123116</v>
      </c>
      <c r="E58" s="46">
        <v>210821</v>
      </c>
      <c r="F58" s="46">
        <v>15659</v>
      </c>
      <c r="G58" s="46">
        <v>36140</v>
      </c>
      <c r="H58" s="46">
        <v>0</v>
      </c>
      <c r="I58" s="46">
        <v>164937</v>
      </c>
      <c r="J58" s="46">
        <v>0</v>
      </c>
      <c r="K58" s="46">
        <v>0</v>
      </c>
      <c r="L58" s="46">
        <v>0</v>
      </c>
      <c r="M58" s="46">
        <v>429</v>
      </c>
      <c r="N58" s="46">
        <f t="shared" si="11"/>
        <v>551102</v>
      </c>
      <c r="O58" s="47">
        <f t="shared" si="7"/>
        <v>14.360589952053367</v>
      </c>
      <c r="P58" s="9"/>
    </row>
    <row r="59" spans="1:16" ht="15">
      <c r="A59" s="12"/>
      <c r="B59" s="25">
        <v>362</v>
      </c>
      <c r="C59" s="20" t="s">
        <v>78</v>
      </c>
      <c r="D59" s="46">
        <v>41547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41547</v>
      </c>
      <c r="O59" s="47">
        <f t="shared" si="7"/>
        <v>1.0826297686053783</v>
      </c>
      <c r="P59" s="9"/>
    </row>
    <row r="60" spans="1:16" ht="15">
      <c r="A60" s="12"/>
      <c r="B60" s="25">
        <v>364</v>
      </c>
      <c r="C60" s="20" t="s">
        <v>79</v>
      </c>
      <c r="D60" s="46">
        <v>109656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109656</v>
      </c>
      <c r="O60" s="47">
        <f t="shared" si="7"/>
        <v>2.8574108818011257</v>
      </c>
      <c r="P60" s="9"/>
    </row>
    <row r="61" spans="1:16" ht="15">
      <c r="A61" s="12"/>
      <c r="B61" s="25">
        <v>366</v>
      </c>
      <c r="C61" s="20" t="s">
        <v>80</v>
      </c>
      <c r="D61" s="46">
        <v>4000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4000</v>
      </c>
      <c r="O61" s="47">
        <f t="shared" si="7"/>
        <v>0.10423181154888472</v>
      </c>
      <c r="P61" s="9"/>
    </row>
    <row r="62" spans="1:16" ht="15">
      <c r="A62" s="12"/>
      <c r="B62" s="25">
        <v>369.9</v>
      </c>
      <c r="C62" s="20" t="s">
        <v>151</v>
      </c>
      <c r="D62" s="46">
        <v>472543</v>
      </c>
      <c r="E62" s="46">
        <v>1095162</v>
      </c>
      <c r="F62" s="46">
        <v>0</v>
      </c>
      <c r="G62" s="46">
        <v>0</v>
      </c>
      <c r="H62" s="46">
        <v>0</v>
      </c>
      <c r="I62" s="46">
        <v>10184</v>
      </c>
      <c r="J62" s="46">
        <v>0</v>
      </c>
      <c r="K62" s="46">
        <v>0</v>
      </c>
      <c r="L62" s="46">
        <v>0</v>
      </c>
      <c r="M62" s="46">
        <v>787</v>
      </c>
      <c r="N62" s="46">
        <f>SUM(D62:M62)</f>
        <v>1578676</v>
      </c>
      <c r="O62" s="47">
        <f t="shared" si="7"/>
        <v>41.13706483218678</v>
      </c>
      <c r="P62" s="9"/>
    </row>
    <row r="63" spans="1:16" ht="15.75">
      <c r="A63" s="29" t="s">
        <v>49</v>
      </c>
      <c r="B63" s="30"/>
      <c r="C63" s="31"/>
      <c r="D63" s="32">
        <f aca="true" t="shared" si="13" ref="D63:M63">SUM(D64:D66)</f>
        <v>9307049</v>
      </c>
      <c r="E63" s="32">
        <f t="shared" si="13"/>
        <v>711660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6344903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16363612</v>
      </c>
      <c r="O63" s="45">
        <f t="shared" si="7"/>
        <v>426.4022305607671</v>
      </c>
      <c r="P63" s="9"/>
    </row>
    <row r="64" spans="1:16" ht="15">
      <c r="A64" s="12"/>
      <c r="B64" s="25">
        <v>381</v>
      </c>
      <c r="C64" s="20" t="s">
        <v>85</v>
      </c>
      <c r="D64" s="46">
        <v>9091553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9091553</v>
      </c>
      <c r="O64" s="47">
        <f t="shared" si="7"/>
        <v>236.90725974567437</v>
      </c>
      <c r="P64" s="9"/>
    </row>
    <row r="65" spans="1:16" ht="15">
      <c r="A65" s="12"/>
      <c r="B65" s="25">
        <v>384</v>
      </c>
      <c r="C65" s="20" t="s">
        <v>87</v>
      </c>
      <c r="D65" s="46">
        <v>215496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215496</v>
      </c>
      <c r="O65" s="47">
        <f t="shared" si="7"/>
        <v>5.615384615384615</v>
      </c>
      <c r="P65" s="9"/>
    </row>
    <row r="66" spans="1:16" ht="15.75" thickBot="1">
      <c r="A66" s="12"/>
      <c r="B66" s="25">
        <v>389.9</v>
      </c>
      <c r="C66" s="20" t="s">
        <v>147</v>
      </c>
      <c r="D66" s="46">
        <v>0</v>
      </c>
      <c r="E66" s="46">
        <v>711660</v>
      </c>
      <c r="F66" s="46">
        <v>0</v>
      </c>
      <c r="G66" s="46">
        <v>0</v>
      </c>
      <c r="H66" s="46">
        <v>0</v>
      </c>
      <c r="I66" s="46">
        <v>6344903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7056563</v>
      </c>
      <c r="O66" s="47">
        <f t="shared" si="7"/>
        <v>183.87958619970814</v>
      </c>
      <c r="P66" s="9"/>
    </row>
    <row r="67" spans="1:119" ht="16.5" thickBot="1">
      <c r="A67" s="14" t="s">
        <v>67</v>
      </c>
      <c r="B67" s="23"/>
      <c r="C67" s="22"/>
      <c r="D67" s="15">
        <f aca="true" t="shared" si="14" ref="D67:M67">SUM(D5,D13,D17,D39,D55,D57,D63)</f>
        <v>25308053</v>
      </c>
      <c r="E67" s="15">
        <f t="shared" si="14"/>
        <v>24232704</v>
      </c>
      <c r="F67" s="15">
        <f t="shared" si="14"/>
        <v>1917809</v>
      </c>
      <c r="G67" s="15">
        <f t="shared" si="14"/>
        <v>2776035</v>
      </c>
      <c r="H67" s="15">
        <f t="shared" si="14"/>
        <v>0</v>
      </c>
      <c r="I67" s="15">
        <f t="shared" si="14"/>
        <v>7581454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142507</v>
      </c>
      <c r="N67" s="15">
        <f t="shared" si="11"/>
        <v>61958562</v>
      </c>
      <c r="O67" s="38">
        <f t="shared" si="7"/>
        <v>1614.5132895559725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9" t="s">
        <v>153</v>
      </c>
      <c r="M69" s="49"/>
      <c r="N69" s="49"/>
      <c r="O69" s="43">
        <v>38376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107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7191388</v>
      </c>
      <c r="E5" s="27">
        <f t="shared" si="0"/>
        <v>10309697</v>
      </c>
      <c r="F5" s="27">
        <f t="shared" si="0"/>
        <v>0</v>
      </c>
      <c r="G5" s="27">
        <f t="shared" si="0"/>
        <v>2066612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19567697</v>
      </c>
      <c r="O5" s="33">
        <f aca="true" t="shared" si="1" ref="O5:O36">(N5/O$67)</f>
        <v>523.2844039150666</v>
      </c>
      <c r="P5" s="6"/>
    </row>
    <row r="6" spans="1:16" ht="15">
      <c r="A6" s="12"/>
      <c r="B6" s="25">
        <v>311</v>
      </c>
      <c r="C6" s="20" t="s">
        <v>3</v>
      </c>
      <c r="D6" s="46">
        <v>6997795</v>
      </c>
      <c r="E6" s="46">
        <v>6319643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13317438</v>
      </c>
      <c r="O6" s="47">
        <f t="shared" si="1"/>
        <v>356.13836444349363</v>
      </c>
      <c r="P6" s="9"/>
    </row>
    <row r="7" spans="1:16" ht="15">
      <c r="A7" s="12"/>
      <c r="B7" s="25">
        <v>312.3</v>
      </c>
      <c r="C7" s="20" t="s">
        <v>12</v>
      </c>
      <c r="D7" s="46">
        <v>0</v>
      </c>
      <c r="E7" s="46">
        <v>289617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289617</v>
      </c>
      <c r="O7" s="47">
        <f t="shared" si="1"/>
        <v>7.7450125688613145</v>
      </c>
      <c r="P7" s="9"/>
    </row>
    <row r="8" spans="1:16" ht="15">
      <c r="A8" s="12"/>
      <c r="B8" s="25">
        <v>312.41</v>
      </c>
      <c r="C8" s="20" t="s">
        <v>103</v>
      </c>
      <c r="D8" s="46">
        <v>0</v>
      </c>
      <c r="E8" s="46">
        <v>1136392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1136392</v>
      </c>
      <c r="O8" s="47">
        <f t="shared" si="1"/>
        <v>30.389688185270366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2066612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2066612</v>
      </c>
      <c r="O9" s="47">
        <f t="shared" si="1"/>
        <v>55.26587153019201</v>
      </c>
      <c r="P9" s="9"/>
    </row>
    <row r="10" spans="1:16" ht="15">
      <c r="A10" s="12"/>
      <c r="B10" s="25">
        <v>313.5</v>
      </c>
      <c r="C10" s="20" t="s">
        <v>17</v>
      </c>
      <c r="D10" s="46">
        <v>193593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193593</v>
      </c>
      <c r="O10" s="47">
        <f t="shared" si="1"/>
        <v>5.177113975504091</v>
      </c>
      <c r="P10" s="9"/>
    </row>
    <row r="11" spans="1:16" ht="15">
      <c r="A11" s="12"/>
      <c r="B11" s="25">
        <v>313.7</v>
      </c>
      <c r="C11" s="20" t="s">
        <v>18</v>
      </c>
      <c r="D11" s="46">
        <v>0</v>
      </c>
      <c r="E11" s="46">
        <v>315007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315007</v>
      </c>
      <c r="O11" s="47">
        <f t="shared" si="1"/>
        <v>8.423998502433545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2249038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2249038</v>
      </c>
      <c r="O12" s="47">
        <f t="shared" si="1"/>
        <v>60.144354709311656</v>
      </c>
      <c r="P12" s="9"/>
    </row>
    <row r="13" spans="1:16" ht="15.75">
      <c r="A13" s="29" t="s">
        <v>132</v>
      </c>
      <c r="B13" s="30"/>
      <c r="C13" s="31"/>
      <c r="D13" s="32">
        <f aca="true" t="shared" si="3" ref="D13:M13">SUM(D14:D16)</f>
        <v>353911</v>
      </c>
      <c r="E13" s="32">
        <f t="shared" si="3"/>
        <v>60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2"/>
        <v>353971</v>
      </c>
      <c r="O13" s="45">
        <f t="shared" si="1"/>
        <v>9.465983847676098</v>
      </c>
      <c r="P13" s="10"/>
    </row>
    <row r="14" spans="1:16" ht="15">
      <c r="A14" s="12"/>
      <c r="B14" s="25">
        <v>321</v>
      </c>
      <c r="C14" s="20" t="s">
        <v>133</v>
      </c>
      <c r="D14" s="46">
        <v>17764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17764</v>
      </c>
      <c r="O14" s="47">
        <f t="shared" si="1"/>
        <v>0.4750494731775151</v>
      </c>
      <c r="P14" s="9"/>
    </row>
    <row r="15" spans="1:16" ht="15">
      <c r="A15" s="12"/>
      <c r="B15" s="25">
        <v>322</v>
      </c>
      <c r="C15" s="20" t="s">
        <v>0</v>
      </c>
      <c r="D15" s="46">
        <v>270823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270823</v>
      </c>
      <c r="O15" s="47">
        <f t="shared" si="1"/>
        <v>7.242418569824036</v>
      </c>
      <c r="P15" s="9"/>
    </row>
    <row r="16" spans="1:16" ht="15">
      <c r="A16" s="12"/>
      <c r="B16" s="25">
        <v>329</v>
      </c>
      <c r="C16" s="20" t="s">
        <v>134</v>
      </c>
      <c r="D16" s="46">
        <v>65324</v>
      </c>
      <c r="E16" s="46">
        <v>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65384</v>
      </c>
      <c r="O16" s="47">
        <f t="shared" si="1"/>
        <v>1.7485158046745468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SUM(D18:D40)</f>
        <v>1305594</v>
      </c>
      <c r="E17" s="32">
        <f t="shared" si="4"/>
        <v>4463705</v>
      </c>
      <c r="F17" s="32">
        <f t="shared" si="4"/>
        <v>1616721</v>
      </c>
      <c r="G17" s="32">
        <f t="shared" si="4"/>
        <v>34698</v>
      </c>
      <c r="H17" s="32">
        <f t="shared" si="4"/>
        <v>0</v>
      </c>
      <c r="I17" s="32">
        <f t="shared" si="4"/>
        <v>6090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2"/>
        <v>7426808</v>
      </c>
      <c r="O17" s="45">
        <f t="shared" si="1"/>
        <v>198.6096165160186</v>
      </c>
      <c r="P17" s="10"/>
    </row>
    <row r="18" spans="1:16" ht="15">
      <c r="A18" s="12"/>
      <c r="B18" s="25">
        <v>331.2</v>
      </c>
      <c r="C18" s="20" t="s">
        <v>115</v>
      </c>
      <c r="D18" s="46">
        <v>0</v>
      </c>
      <c r="E18" s="46">
        <v>99687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99687</v>
      </c>
      <c r="O18" s="47">
        <f t="shared" si="1"/>
        <v>2.66585548483714</v>
      </c>
      <c r="P18" s="9"/>
    </row>
    <row r="19" spans="1:16" ht="15">
      <c r="A19" s="12"/>
      <c r="B19" s="25">
        <v>331.5</v>
      </c>
      <c r="C19" s="20" t="s">
        <v>22</v>
      </c>
      <c r="D19" s="46">
        <v>0</v>
      </c>
      <c r="E19" s="46">
        <v>235445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235445</v>
      </c>
      <c r="O19" s="47">
        <f t="shared" si="1"/>
        <v>6.296330962186447</v>
      </c>
      <c r="P19" s="9"/>
    </row>
    <row r="20" spans="1:16" ht="15">
      <c r="A20" s="12"/>
      <c r="B20" s="25">
        <v>334.1</v>
      </c>
      <c r="C20" s="20" t="s">
        <v>23</v>
      </c>
      <c r="D20" s="46">
        <v>138459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138459</v>
      </c>
      <c r="O20" s="47">
        <f t="shared" si="1"/>
        <v>3.702706316521367</v>
      </c>
      <c r="P20" s="9"/>
    </row>
    <row r="21" spans="1:16" ht="15">
      <c r="A21" s="12"/>
      <c r="B21" s="25">
        <v>334.2</v>
      </c>
      <c r="C21" s="20" t="s">
        <v>24</v>
      </c>
      <c r="D21" s="46">
        <v>277435</v>
      </c>
      <c r="E21" s="46">
        <v>218079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495514</v>
      </c>
      <c r="O21" s="47">
        <f t="shared" si="1"/>
        <v>13.251163288228058</v>
      </c>
      <c r="P21" s="9"/>
    </row>
    <row r="22" spans="1:16" ht="15">
      <c r="A22" s="12"/>
      <c r="B22" s="25">
        <v>334.31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6090</v>
      </c>
      <c r="O22" s="47">
        <f t="shared" si="1"/>
        <v>0.16286035192811682</v>
      </c>
      <c r="P22" s="9"/>
    </row>
    <row r="23" spans="1:16" ht="15">
      <c r="A23" s="12"/>
      <c r="B23" s="25">
        <v>334.34</v>
      </c>
      <c r="C23" s="20" t="s">
        <v>26</v>
      </c>
      <c r="D23" s="46">
        <v>0</v>
      </c>
      <c r="E23" s="46">
        <v>117647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117647</v>
      </c>
      <c r="O23" s="47">
        <f t="shared" si="1"/>
        <v>3.146146440605445</v>
      </c>
      <c r="P23" s="9"/>
    </row>
    <row r="24" spans="1:16" ht="15">
      <c r="A24" s="12"/>
      <c r="B24" s="25">
        <v>334.41</v>
      </c>
      <c r="C24" s="20" t="s">
        <v>27</v>
      </c>
      <c r="D24" s="46">
        <v>0</v>
      </c>
      <c r="E24" s="46">
        <v>463248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6">SUM(D24:M24)</f>
        <v>463248</v>
      </c>
      <c r="O24" s="47">
        <f t="shared" si="1"/>
        <v>12.388297587848317</v>
      </c>
      <c r="P24" s="9"/>
    </row>
    <row r="25" spans="1:16" ht="15">
      <c r="A25" s="12"/>
      <c r="B25" s="25">
        <v>334.49</v>
      </c>
      <c r="C25" s="20" t="s">
        <v>28</v>
      </c>
      <c r="D25" s="46">
        <v>0</v>
      </c>
      <c r="E25" s="46">
        <v>186857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186857</v>
      </c>
      <c r="O25" s="47">
        <f t="shared" si="1"/>
        <v>4.996978124832861</v>
      </c>
      <c r="P25" s="9"/>
    </row>
    <row r="26" spans="1:16" ht="15">
      <c r="A26" s="12"/>
      <c r="B26" s="25">
        <v>334.69</v>
      </c>
      <c r="C26" s="20" t="s">
        <v>29</v>
      </c>
      <c r="D26" s="46">
        <v>0</v>
      </c>
      <c r="E26" s="46">
        <v>33893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33893</v>
      </c>
      <c r="O26" s="47">
        <f t="shared" si="1"/>
        <v>0.90637535433492</v>
      </c>
      <c r="P26" s="9"/>
    </row>
    <row r="27" spans="1:16" ht="15">
      <c r="A27" s="12"/>
      <c r="B27" s="25">
        <v>334.7</v>
      </c>
      <c r="C27" s="20" t="s">
        <v>30</v>
      </c>
      <c r="D27" s="46">
        <v>33537</v>
      </c>
      <c r="E27" s="46">
        <v>0</v>
      </c>
      <c r="F27" s="46">
        <v>0</v>
      </c>
      <c r="G27" s="46">
        <v>34698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68235</v>
      </c>
      <c r="O27" s="47">
        <f t="shared" si="1"/>
        <v>1.8247579825640476</v>
      </c>
      <c r="P27" s="9"/>
    </row>
    <row r="28" spans="1:16" ht="15">
      <c r="A28" s="12"/>
      <c r="B28" s="25">
        <v>335.12</v>
      </c>
      <c r="C28" s="20" t="s">
        <v>31</v>
      </c>
      <c r="D28" s="46">
        <v>740233</v>
      </c>
      <c r="E28" s="46">
        <v>0</v>
      </c>
      <c r="F28" s="46">
        <v>1616721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2356954</v>
      </c>
      <c r="O28" s="47">
        <f t="shared" si="1"/>
        <v>63.03027223618762</v>
      </c>
      <c r="P28" s="9"/>
    </row>
    <row r="29" spans="1:16" ht="15">
      <c r="A29" s="12"/>
      <c r="B29" s="25">
        <v>335.13</v>
      </c>
      <c r="C29" s="20" t="s">
        <v>32</v>
      </c>
      <c r="D29" s="46">
        <v>23383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23383</v>
      </c>
      <c r="O29" s="47">
        <f t="shared" si="1"/>
        <v>0.6253142215328662</v>
      </c>
      <c r="P29" s="9"/>
    </row>
    <row r="30" spans="1:16" ht="15">
      <c r="A30" s="12"/>
      <c r="B30" s="25">
        <v>335.14</v>
      </c>
      <c r="C30" s="20" t="s">
        <v>33</v>
      </c>
      <c r="D30" s="46">
        <v>35167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35167</v>
      </c>
      <c r="O30" s="47">
        <f t="shared" si="1"/>
        <v>0.9404449911750549</v>
      </c>
      <c r="P30" s="9"/>
    </row>
    <row r="31" spans="1:16" ht="15">
      <c r="A31" s="12"/>
      <c r="B31" s="25">
        <v>335.15</v>
      </c>
      <c r="C31" s="20" t="s">
        <v>34</v>
      </c>
      <c r="D31" s="46">
        <v>5491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5491</v>
      </c>
      <c r="O31" s="47">
        <f t="shared" si="1"/>
        <v>0.14684173931646788</v>
      </c>
      <c r="P31" s="9"/>
    </row>
    <row r="32" spans="1:16" ht="15">
      <c r="A32" s="12"/>
      <c r="B32" s="25">
        <v>335.16</v>
      </c>
      <c r="C32" s="20" t="s">
        <v>35</v>
      </c>
      <c r="D32" s="46">
        <v>0</v>
      </c>
      <c r="E32" s="46">
        <v>193025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193025</v>
      </c>
      <c r="O32" s="47">
        <f t="shared" si="1"/>
        <v>5.161924372894047</v>
      </c>
      <c r="P32" s="9"/>
    </row>
    <row r="33" spans="1:16" ht="15">
      <c r="A33" s="12"/>
      <c r="B33" s="25">
        <v>335.19</v>
      </c>
      <c r="C33" s="20" t="s">
        <v>50</v>
      </c>
      <c r="D33" s="46">
        <v>3609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3609</v>
      </c>
      <c r="O33" s="47">
        <f t="shared" si="1"/>
        <v>0.0965128095416377</v>
      </c>
      <c r="P33" s="9"/>
    </row>
    <row r="34" spans="1:16" ht="15">
      <c r="A34" s="12"/>
      <c r="B34" s="25">
        <v>335.2</v>
      </c>
      <c r="C34" s="20" t="s">
        <v>156</v>
      </c>
      <c r="D34" s="46">
        <v>0</v>
      </c>
      <c r="E34" s="46">
        <v>5454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5454</v>
      </c>
      <c r="O34" s="47">
        <f t="shared" si="1"/>
        <v>0.1458522757661657</v>
      </c>
      <c r="P34" s="9"/>
    </row>
    <row r="35" spans="1:16" ht="15">
      <c r="A35" s="12"/>
      <c r="B35" s="25">
        <v>335.49</v>
      </c>
      <c r="C35" s="20" t="s">
        <v>37</v>
      </c>
      <c r="D35" s="46">
        <v>0</v>
      </c>
      <c r="E35" s="46">
        <v>2200578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2200578</v>
      </c>
      <c r="O35" s="47">
        <f t="shared" si="1"/>
        <v>58.84842488099695</v>
      </c>
      <c r="P35" s="9"/>
    </row>
    <row r="36" spans="1:16" ht="15">
      <c r="A36" s="12"/>
      <c r="B36" s="25">
        <v>335.5</v>
      </c>
      <c r="C36" s="20" t="s">
        <v>38</v>
      </c>
      <c r="D36" s="46">
        <v>0</v>
      </c>
      <c r="E36" s="46">
        <v>350000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350000</v>
      </c>
      <c r="O36" s="47">
        <f t="shared" si="1"/>
        <v>9.35979034069637</v>
      </c>
      <c r="P36" s="9"/>
    </row>
    <row r="37" spans="1:16" ht="15">
      <c r="A37" s="12"/>
      <c r="B37" s="25">
        <v>337.2</v>
      </c>
      <c r="C37" s="20" t="s">
        <v>39</v>
      </c>
      <c r="D37" s="46">
        <v>0</v>
      </c>
      <c r="E37" s="46">
        <v>213900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6" ref="N37:N42">SUM(D37:M37)</f>
        <v>213900</v>
      </c>
      <c r="O37" s="47">
        <f aca="true" t="shared" si="7" ref="O37:O65">(N37/O$67)</f>
        <v>5.720169011071295</v>
      </c>
      <c r="P37" s="9"/>
    </row>
    <row r="38" spans="1:16" ht="15">
      <c r="A38" s="12"/>
      <c r="B38" s="25">
        <v>337.3</v>
      </c>
      <c r="C38" s="20" t="s">
        <v>40</v>
      </c>
      <c r="D38" s="46">
        <v>0</v>
      </c>
      <c r="E38" s="46">
        <v>145892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145892</v>
      </c>
      <c r="O38" s="47">
        <f t="shared" si="7"/>
        <v>3.9014815210996416</v>
      </c>
      <c r="P38" s="9"/>
    </row>
    <row r="39" spans="1:16" ht="15">
      <c r="A39" s="12"/>
      <c r="B39" s="25">
        <v>337.7</v>
      </c>
      <c r="C39" s="20" t="s">
        <v>120</v>
      </c>
      <c r="D39" s="46">
        <v>17500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17500</v>
      </c>
      <c r="O39" s="47">
        <f t="shared" si="7"/>
        <v>0.46798951703481845</v>
      </c>
      <c r="P39" s="9"/>
    </row>
    <row r="40" spans="1:16" ht="15">
      <c r="A40" s="12"/>
      <c r="B40" s="25">
        <v>339</v>
      </c>
      <c r="C40" s="20" t="s">
        <v>42</v>
      </c>
      <c r="D40" s="46">
        <v>30780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30780</v>
      </c>
      <c r="O40" s="47">
        <f t="shared" si="7"/>
        <v>0.8231267048189549</v>
      </c>
      <c r="P40" s="9"/>
    </row>
    <row r="41" spans="1:16" ht="15.75">
      <c r="A41" s="29" t="s">
        <v>47</v>
      </c>
      <c r="B41" s="30"/>
      <c r="C41" s="31"/>
      <c r="D41" s="32">
        <f aca="true" t="shared" si="8" ref="D41:M41">SUM(D42:D52)</f>
        <v>1387540</v>
      </c>
      <c r="E41" s="32">
        <f t="shared" si="8"/>
        <v>1624554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1129733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4141827</v>
      </c>
      <c r="O41" s="45">
        <f t="shared" si="7"/>
        <v>110.76180670695834</v>
      </c>
      <c r="P41" s="10"/>
    </row>
    <row r="42" spans="1:16" ht="15">
      <c r="A42" s="12"/>
      <c r="B42" s="25">
        <v>341.1</v>
      </c>
      <c r="C42" s="20" t="s">
        <v>51</v>
      </c>
      <c r="D42" s="46">
        <v>249387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249387</v>
      </c>
      <c r="O42" s="47">
        <f t="shared" si="7"/>
        <v>6.6691715248435575</v>
      </c>
      <c r="P42" s="9"/>
    </row>
    <row r="43" spans="1:16" ht="15">
      <c r="A43" s="12"/>
      <c r="B43" s="25">
        <v>341.52</v>
      </c>
      <c r="C43" s="20" t="s">
        <v>54</v>
      </c>
      <c r="D43" s="46">
        <v>52446</v>
      </c>
      <c r="E43" s="46">
        <v>41751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2">SUM(D43:M43)</f>
        <v>94197</v>
      </c>
      <c r="O43" s="47">
        <f t="shared" si="7"/>
        <v>2.519040487778788</v>
      </c>
      <c r="P43" s="9"/>
    </row>
    <row r="44" spans="1:16" ht="15">
      <c r="A44" s="12"/>
      <c r="B44" s="25">
        <v>341.9</v>
      </c>
      <c r="C44" s="20" t="s">
        <v>56</v>
      </c>
      <c r="D44" s="46">
        <v>20016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20016</v>
      </c>
      <c r="O44" s="47">
        <f t="shared" si="7"/>
        <v>0.5352730384553672</v>
      </c>
      <c r="P44" s="9"/>
    </row>
    <row r="45" spans="1:16" ht="15">
      <c r="A45" s="12"/>
      <c r="B45" s="25">
        <v>342.1</v>
      </c>
      <c r="C45" s="20" t="s">
        <v>57</v>
      </c>
      <c r="D45" s="46">
        <v>0</v>
      </c>
      <c r="E45" s="46">
        <v>219596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219596</v>
      </c>
      <c r="O45" s="47">
        <f t="shared" si="7"/>
        <v>5.872492913301599</v>
      </c>
      <c r="P45" s="9"/>
    </row>
    <row r="46" spans="1:16" ht="15">
      <c r="A46" s="12"/>
      <c r="B46" s="25">
        <v>342.6</v>
      </c>
      <c r="C46" s="20" t="s">
        <v>58</v>
      </c>
      <c r="D46" s="46">
        <v>895174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895174</v>
      </c>
      <c r="O46" s="47">
        <f t="shared" si="7"/>
        <v>23.93897416697866</v>
      </c>
      <c r="P46" s="9"/>
    </row>
    <row r="47" spans="1:16" ht="15">
      <c r="A47" s="12"/>
      <c r="B47" s="25">
        <v>343.4</v>
      </c>
      <c r="C47" s="20" t="s">
        <v>60</v>
      </c>
      <c r="D47" s="46">
        <v>0</v>
      </c>
      <c r="E47" s="46">
        <v>566659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566659</v>
      </c>
      <c r="O47" s="47">
        <f t="shared" si="7"/>
        <v>15.153741241910467</v>
      </c>
      <c r="P47" s="9"/>
    </row>
    <row r="48" spans="1:16" ht="15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1129733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1129733</v>
      </c>
      <c r="O48" s="47">
        <f t="shared" si="7"/>
        <v>30.211611488474087</v>
      </c>
      <c r="P48" s="9"/>
    </row>
    <row r="49" spans="1:16" ht="15">
      <c r="A49" s="12"/>
      <c r="B49" s="25">
        <v>344.1</v>
      </c>
      <c r="C49" s="20" t="s">
        <v>63</v>
      </c>
      <c r="D49" s="46">
        <v>0</v>
      </c>
      <c r="E49" s="46">
        <v>266290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266290</v>
      </c>
      <c r="O49" s="47">
        <f t="shared" si="7"/>
        <v>7.12119591378296</v>
      </c>
      <c r="P49" s="9"/>
    </row>
    <row r="50" spans="1:16" ht="15">
      <c r="A50" s="12"/>
      <c r="B50" s="25">
        <v>347.2</v>
      </c>
      <c r="C50" s="20" t="s">
        <v>64</v>
      </c>
      <c r="D50" s="46">
        <v>0</v>
      </c>
      <c r="E50" s="46">
        <v>223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223</v>
      </c>
      <c r="O50" s="47">
        <f t="shared" si="7"/>
        <v>0.005963523559929401</v>
      </c>
      <c r="P50" s="9"/>
    </row>
    <row r="51" spans="1:16" ht="15">
      <c r="A51" s="12"/>
      <c r="B51" s="25">
        <v>347.3</v>
      </c>
      <c r="C51" s="20" t="s">
        <v>65</v>
      </c>
      <c r="D51" s="46">
        <v>0</v>
      </c>
      <c r="E51" s="46">
        <v>4954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4954</v>
      </c>
      <c r="O51" s="47">
        <f t="shared" si="7"/>
        <v>0.13248114670802802</v>
      </c>
      <c r="P51" s="9"/>
    </row>
    <row r="52" spans="1:16" ht="15">
      <c r="A52" s="12"/>
      <c r="B52" s="25">
        <v>349</v>
      </c>
      <c r="C52" s="20" t="s">
        <v>1</v>
      </c>
      <c r="D52" s="46">
        <v>170517</v>
      </c>
      <c r="E52" s="46">
        <v>525081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695598</v>
      </c>
      <c r="O52" s="47">
        <f t="shared" si="7"/>
        <v>18.601861261164892</v>
      </c>
      <c r="P52" s="9"/>
    </row>
    <row r="53" spans="1:16" ht="15.75">
      <c r="A53" s="29" t="s">
        <v>48</v>
      </c>
      <c r="B53" s="30"/>
      <c r="C53" s="31"/>
      <c r="D53" s="32">
        <f aca="true" t="shared" si="10" ref="D53:M53">SUM(D54:D54)</f>
        <v>0</v>
      </c>
      <c r="E53" s="32">
        <f t="shared" si="10"/>
        <v>201426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5">SUM(D53:M53)</f>
        <v>201426</v>
      </c>
      <c r="O53" s="45">
        <f t="shared" si="7"/>
        <v>5.386586083328877</v>
      </c>
      <c r="P53" s="10"/>
    </row>
    <row r="54" spans="1:16" ht="15">
      <c r="A54" s="13"/>
      <c r="B54" s="39">
        <v>351</v>
      </c>
      <c r="C54" s="21" t="s">
        <v>150</v>
      </c>
      <c r="D54" s="46">
        <v>0</v>
      </c>
      <c r="E54" s="46">
        <v>201426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201426</v>
      </c>
      <c r="O54" s="47">
        <f t="shared" si="7"/>
        <v>5.386586083328877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SUM(D56:D60)</f>
        <v>199937</v>
      </c>
      <c r="E55" s="32">
        <f t="shared" si="12"/>
        <v>779140</v>
      </c>
      <c r="F55" s="32">
        <f t="shared" si="12"/>
        <v>16649</v>
      </c>
      <c r="G55" s="32">
        <f t="shared" si="12"/>
        <v>158917</v>
      </c>
      <c r="H55" s="32">
        <f t="shared" si="12"/>
        <v>0</v>
      </c>
      <c r="I55" s="32">
        <f t="shared" si="12"/>
        <v>56181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99774</v>
      </c>
      <c r="N55" s="32">
        <f t="shared" si="11"/>
        <v>1310598</v>
      </c>
      <c r="O55" s="45">
        <f t="shared" si="7"/>
        <v>35.048350002674226</v>
      </c>
      <c r="P55" s="10"/>
    </row>
    <row r="56" spans="1:16" ht="15">
      <c r="A56" s="12"/>
      <c r="B56" s="25">
        <v>361.1</v>
      </c>
      <c r="C56" s="20" t="s">
        <v>77</v>
      </c>
      <c r="D56" s="46">
        <v>39606</v>
      </c>
      <c r="E56" s="46">
        <v>174997</v>
      </c>
      <c r="F56" s="46">
        <v>16649</v>
      </c>
      <c r="G56" s="46">
        <v>0</v>
      </c>
      <c r="H56" s="46">
        <v>0</v>
      </c>
      <c r="I56" s="46">
        <v>23106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254358</v>
      </c>
      <c r="O56" s="47">
        <f t="shared" si="7"/>
        <v>6.8021072899395625</v>
      </c>
      <c r="P56" s="9"/>
    </row>
    <row r="57" spans="1:16" ht="15">
      <c r="A57" s="12"/>
      <c r="B57" s="25">
        <v>362</v>
      </c>
      <c r="C57" s="20" t="s">
        <v>78</v>
      </c>
      <c r="D57" s="46">
        <v>49842</v>
      </c>
      <c r="E57" s="46">
        <v>202342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252184</v>
      </c>
      <c r="O57" s="47">
        <f t="shared" si="7"/>
        <v>6.74396962079478</v>
      </c>
      <c r="P57" s="9"/>
    </row>
    <row r="58" spans="1:16" ht="15">
      <c r="A58" s="12"/>
      <c r="B58" s="25">
        <v>364</v>
      </c>
      <c r="C58" s="20" t="s">
        <v>79</v>
      </c>
      <c r="D58" s="46">
        <v>92421</v>
      </c>
      <c r="E58" s="46">
        <v>11060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103481</v>
      </c>
      <c r="O58" s="47">
        <f t="shared" si="7"/>
        <v>2.767315612130288</v>
      </c>
      <c r="P58" s="9"/>
    </row>
    <row r="59" spans="1:16" ht="15">
      <c r="A59" s="12"/>
      <c r="B59" s="25">
        <v>366</v>
      </c>
      <c r="C59" s="20" t="s">
        <v>80</v>
      </c>
      <c r="D59" s="46">
        <v>10885</v>
      </c>
      <c r="E59" s="46">
        <v>2000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12885</v>
      </c>
      <c r="O59" s="47">
        <f t="shared" si="7"/>
        <v>0.34457399582820775</v>
      </c>
      <c r="P59" s="9"/>
    </row>
    <row r="60" spans="1:16" ht="15">
      <c r="A60" s="12"/>
      <c r="B60" s="25">
        <v>369.9</v>
      </c>
      <c r="C60" s="20" t="s">
        <v>151</v>
      </c>
      <c r="D60" s="46">
        <v>7183</v>
      </c>
      <c r="E60" s="46">
        <v>388741</v>
      </c>
      <c r="F60" s="46">
        <v>0</v>
      </c>
      <c r="G60" s="46">
        <v>158917</v>
      </c>
      <c r="H60" s="46">
        <v>0</v>
      </c>
      <c r="I60" s="46">
        <v>33075</v>
      </c>
      <c r="J60" s="46">
        <v>0</v>
      </c>
      <c r="K60" s="46">
        <v>0</v>
      </c>
      <c r="L60" s="46">
        <v>0</v>
      </c>
      <c r="M60" s="46">
        <v>99774</v>
      </c>
      <c r="N60" s="46">
        <f>SUM(D60:M60)</f>
        <v>687690</v>
      </c>
      <c r="O60" s="47">
        <f t="shared" si="7"/>
        <v>18.39038348398139</v>
      </c>
      <c r="P60" s="9"/>
    </row>
    <row r="61" spans="1:16" ht="15.75">
      <c r="A61" s="29" t="s">
        <v>49</v>
      </c>
      <c r="B61" s="30"/>
      <c r="C61" s="31"/>
      <c r="D61" s="32">
        <f aca="true" t="shared" si="13" ref="D61:M61">SUM(D62:D64)</f>
        <v>2844377</v>
      </c>
      <c r="E61" s="32">
        <f t="shared" si="13"/>
        <v>2882372</v>
      </c>
      <c r="F61" s="32">
        <f t="shared" si="13"/>
        <v>0</v>
      </c>
      <c r="G61" s="32">
        <f t="shared" si="13"/>
        <v>288000</v>
      </c>
      <c r="H61" s="32">
        <f t="shared" si="13"/>
        <v>0</v>
      </c>
      <c r="I61" s="32">
        <f t="shared" si="13"/>
        <v>524144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6538893</v>
      </c>
      <c r="O61" s="45">
        <f t="shared" si="7"/>
        <v>174.864764400706</v>
      </c>
      <c r="P61" s="9"/>
    </row>
    <row r="62" spans="1:16" ht="15">
      <c r="A62" s="12"/>
      <c r="B62" s="25">
        <v>381</v>
      </c>
      <c r="C62" s="20" t="s">
        <v>85</v>
      </c>
      <c r="D62" s="46">
        <v>2494377</v>
      </c>
      <c r="E62" s="46">
        <v>2447128</v>
      </c>
      <c r="F62" s="46">
        <v>0</v>
      </c>
      <c r="G62" s="46">
        <v>288000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5229505</v>
      </c>
      <c r="O62" s="47">
        <f t="shared" si="7"/>
        <v>139.84877253035248</v>
      </c>
      <c r="P62" s="9"/>
    </row>
    <row r="63" spans="1:16" ht="15">
      <c r="A63" s="12"/>
      <c r="B63" s="25">
        <v>384</v>
      </c>
      <c r="C63" s="20" t="s">
        <v>87</v>
      </c>
      <c r="D63" s="46">
        <v>0</v>
      </c>
      <c r="E63" s="46">
        <v>435244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435244</v>
      </c>
      <c r="O63" s="47">
        <f t="shared" si="7"/>
        <v>11.639407391560143</v>
      </c>
      <c r="P63" s="9"/>
    </row>
    <row r="64" spans="1:16" ht="15.75" thickBot="1">
      <c r="A64" s="12"/>
      <c r="B64" s="25">
        <v>389.9</v>
      </c>
      <c r="C64" s="20" t="s">
        <v>147</v>
      </c>
      <c r="D64" s="46">
        <v>350000</v>
      </c>
      <c r="E64" s="46">
        <v>0</v>
      </c>
      <c r="F64" s="46">
        <v>0</v>
      </c>
      <c r="G64" s="46">
        <v>0</v>
      </c>
      <c r="H64" s="46">
        <v>0</v>
      </c>
      <c r="I64" s="46">
        <v>524144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874144</v>
      </c>
      <c r="O64" s="47">
        <f t="shared" si="7"/>
        <v>23.37658447879339</v>
      </c>
      <c r="P64" s="9"/>
    </row>
    <row r="65" spans="1:119" ht="16.5" thickBot="1">
      <c r="A65" s="14" t="s">
        <v>67</v>
      </c>
      <c r="B65" s="23"/>
      <c r="C65" s="22"/>
      <c r="D65" s="15">
        <f aca="true" t="shared" si="14" ref="D65:M65">SUM(D5,D13,D17,D41,D53,D55,D61)</f>
        <v>13282747</v>
      </c>
      <c r="E65" s="15">
        <f t="shared" si="14"/>
        <v>20260954</v>
      </c>
      <c r="F65" s="15">
        <f t="shared" si="14"/>
        <v>1633370</v>
      </c>
      <c r="G65" s="15">
        <f t="shared" si="14"/>
        <v>2548227</v>
      </c>
      <c r="H65" s="15">
        <f t="shared" si="14"/>
        <v>0</v>
      </c>
      <c r="I65" s="15">
        <f t="shared" si="14"/>
        <v>1716148</v>
      </c>
      <c r="J65" s="15">
        <f t="shared" si="14"/>
        <v>0</v>
      </c>
      <c r="K65" s="15">
        <f t="shared" si="14"/>
        <v>0</v>
      </c>
      <c r="L65" s="15">
        <f t="shared" si="14"/>
        <v>0</v>
      </c>
      <c r="M65" s="15">
        <f t="shared" si="14"/>
        <v>99774</v>
      </c>
      <c r="N65" s="15">
        <f t="shared" si="11"/>
        <v>39541220</v>
      </c>
      <c r="O65" s="38">
        <f t="shared" si="7"/>
        <v>1057.4215114724286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9" t="s">
        <v>155</v>
      </c>
      <c r="M67" s="49"/>
      <c r="N67" s="49"/>
      <c r="O67" s="43">
        <v>37394</v>
      </c>
    </row>
    <row r="68" spans="1:15" ht="1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</row>
    <row r="69" spans="1:15" ht="15.75" customHeight="1" thickBot="1">
      <c r="A69" s="53" t="s">
        <v>107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6905044</v>
      </c>
      <c r="E5" s="27">
        <f t="shared" si="0"/>
        <v>9334613</v>
      </c>
      <c r="F5" s="27">
        <f t="shared" si="0"/>
        <v>0</v>
      </c>
      <c r="G5" s="27">
        <f t="shared" si="0"/>
        <v>2072001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18311658</v>
      </c>
      <c r="O5" s="33">
        <f aca="true" t="shared" si="1" ref="O5:O36">(N5/O$85)</f>
        <v>501.5381118019227</v>
      </c>
      <c r="P5" s="6"/>
    </row>
    <row r="6" spans="1:16" ht="15">
      <c r="A6" s="12"/>
      <c r="B6" s="25">
        <v>311</v>
      </c>
      <c r="C6" s="20" t="s">
        <v>3</v>
      </c>
      <c r="D6" s="46">
        <v>6639553</v>
      </c>
      <c r="E6" s="46">
        <v>5729251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12368804</v>
      </c>
      <c r="O6" s="47">
        <f t="shared" si="1"/>
        <v>338.7692476240037</v>
      </c>
      <c r="P6" s="9"/>
    </row>
    <row r="7" spans="1:16" ht="15">
      <c r="A7" s="12"/>
      <c r="B7" s="25">
        <v>312.1</v>
      </c>
      <c r="C7" s="20" t="s">
        <v>11</v>
      </c>
      <c r="D7" s="46">
        <v>89212</v>
      </c>
      <c r="E7" s="46">
        <v>59167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4">SUM(D7:M7)</f>
        <v>148379</v>
      </c>
      <c r="O7" s="47">
        <f t="shared" si="1"/>
        <v>4.063953329133685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268379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268379</v>
      </c>
      <c r="O8" s="47">
        <f t="shared" si="1"/>
        <v>7.350634055490127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997485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997485</v>
      </c>
      <c r="O9" s="47">
        <f t="shared" si="1"/>
        <v>27.320122702747117</v>
      </c>
      <c r="P9" s="9"/>
    </row>
    <row r="10" spans="1:16" ht="15">
      <c r="A10" s="12"/>
      <c r="B10" s="25">
        <v>312.42</v>
      </c>
      <c r="C10" s="20" t="s">
        <v>137</v>
      </c>
      <c r="D10" s="46">
        <v>0</v>
      </c>
      <c r="E10" s="46">
        <v>349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</v>
      </c>
      <c r="O10" s="47">
        <f t="shared" si="1"/>
        <v>0.009558763112486648</v>
      </c>
      <c r="P10" s="9"/>
    </row>
    <row r="11" spans="1:16" ht="15">
      <c r="A11" s="12"/>
      <c r="B11" s="25">
        <v>312.6</v>
      </c>
      <c r="C11" s="20" t="s">
        <v>13</v>
      </c>
      <c r="D11" s="46">
        <v>0</v>
      </c>
      <c r="E11" s="46">
        <v>0</v>
      </c>
      <c r="F11" s="46">
        <v>0</v>
      </c>
      <c r="G11" s="46">
        <v>2072001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2072001</v>
      </c>
      <c r="O11" s="47">
        <f t="shared" si="1"/>
        <v>56.750047930760594</v>
      </c>
      <c r="P11" s="9"/>
    </row>
    <row r="12" spans="1:16" ht="15">
      <c r="A12" s="12"/>
      <c r="B12" s="25">
        <v>313.5</v>
      </c>
      <c r="C12" s="20" t="s">
        <v>17</v>
      </c>
      <c r="D12" s="46">
        <v>176279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176279</v>
      </c>
      <c r="O12" s="47">
        <f t="shared" si="1"/>
        <v>4.8281065980115585</v>
      </c>
      <c r="P12" s="9"/>
    </row>
    <row r="13" spans="1:16" ht="15">
      <c r="A13" s="12"/>
      <c r="B13" s="25">
        <v>313.7</v>
      </c>
      <c r="C13" s="20" t="s">
        <v>18</v>
      </c>
      <c r="D13" s="46">
        <v>0</v>
      </c>
      <c r="E13" s="46">
        <v>335764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335764</v>
      </c>
      <c r="O13" s="47">
        <f t="shared" si="1"/>
        <v>9.196242228369533</v>
      </c>
      <c r="P13" s="9"/>
    </row>
    <row r="14" spans="1:16" ht="15">
      <c r="A14" s="12"/>
      <c r="B14" s="25">
        <v>313.9</v>
      </c>
      <c r="C14" s="20" t="s">
        <v>138</v>
      </c>
      <c r="D14" s="46">
        <v>0</v>
      </c>
      <c r="E14" s="46">
        <v>1944218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1944218</v>
      </c>
      <c r="O14" s="47">
        <f t="shared" si="1"/>
        <v>53.25019857029388</v>
      </c>
      <c r="P14" s="9"/>
    </row>
    <row r="15" spans="1:16" ht="15.75">
      <c r="A15" s="29" t="s">
        <v>132</v>
      </c>
      <c r="B15" s="30"/>
      <c r="C15" s="31"/>
      <c r="D15" s="32">
        <f aca="true" t="shared" si="3" ref="D15:M15">SUM(D16:D18)</f>
        <v>284257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si="2"/>
        <v>284257</v>
      </c>
      <c r="O15" s="45">
        <f t="shared" si="1"/>
        <v>7.785516693599189</v>
      </c>
      <c r="P15" s="10"/>
    </row>
    <row r="16" spans="1:16" ht="15">
      <c r="A16" s="12"/>
      <c r="B16" s="25">
        <v>321</v>
      </c>
      <c r="C16" s="20" t="s">
        <v>133</v>
      </c>
      <c r="D16" s="46">
        <v>8378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8378</v>
      </c>
      <c r="O16" s="47">
        <f t="shared" si="1"/>
        <v>0.2294650927117855</v>
      </c>
      <c r="P16" s="9"/>
    </row>
    <row r="17" spans="1:16" ht="15">
      <c r="A17" s="12"/>
      <c r="B17" s="25">
        <v>322</v>
      </c>
      <c r="C17" s="20" t="s">
        <v>0</v>
      </c>
      <c r="D17" s="46">
        <v>248938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248938</v>
      </c>
      <c r="O17" s="47">
        <f t="shared" si="1"/>
        <v>6.8181643888143295</v>
      </c>
      <c r="P17" s="9"/>
    </row>
    <row r="18" spans="1:16" ht="15">
      <c r="A18" s="12"/>
      <c r="B18" s="25">
        <v>329</v>
      </c>
      <c r="C18" s="20" t="s">
        <v>134</v>
      </c>
      <c r="D18" s="46">
        <v>26941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26941</v>
      </c>
      <c r="O18" s="47">
        <f t="shared" si="1"/>
        <v>0.7378872120730738</v>
      </c>
      <c r="P18" s="9"/>
    </row>
    <row r="19" spans="1:16" ht="15.75">
      <c r="A19" s="29" t="s">
        <v>21</v>
      </c>
      <c r="B19" s="30"/>
      <c r="C19" s="31"/>
      <c r="D19" s="32">
        <f aca="true" t="shared" si="4" ref="D19:M19">SUM(D20:D45)</f>
        <v>1378683</v>
      </c>
      <c r="E19" s="32">
        <f t="shared" si="4"/>
        <v>5967518</v>
      </c>
      <c r="F19" s="32">
        <f t="shared" si="4"/>
        <v>1595971</v>
      </c>
      <c r="G19" s="32">
        <f t="shared" si="4"/>
        <v>512500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2"/>
        <v>9454672</v>
      </c>
      <c r="O19" s="45">
        <f t="shared" si="1"/>
        <v>258.9540686368492</v>
      </c>
      <c r="P19" s="10"/>
    </row>
    <row r="20" spans="1:16" ht="15">
      <c r="A20" s="12"/>
      <c r="B20" s="25">
        <v>331.1</v>
      </c>
      <c r="C20" s="20" t="s">
        <v>20</v>
      </c>
      <c r="D20" s="46">
        <v>0</v>
      </c>
      <c r="E20" s="46">
        <v>247089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247089</v>
      </c>
      <c r="O20" s="47">
        <f t="shared" si="1"/>
        <v>6.767522116622388</v>
      </c>
      <c r="P20" s="9"/>
    </row>
    <row r="21" spans="1:16" ht="15">
      <c r="A21" s="12"/>
      <c r="B21" s="25">
        <v>331.2</v>
      </c>
      <c r="C21" s="20" t="s">
        <v>115</v>
      </c>
      <c r="D21" s="46">
        <v>0</v>
      </c>
      <c r="E21" s="46">
        <v>33377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33377</v>
      </c>
      <c r="O21" s="47">
        <f t="shared" si="1"/>
        <v>0.914162855029991</v>
      </c>
      <c r="P21" s="9"/>
    </row>
    <row r="22" spans="1:16" ht="15">
      <c r="A22" s="12"/>
      <c r="B22" s="25">
        <v>331.5</v>
      </c>
      <c r="C22" s="20" t="s">
        <v>22</v>
      </c>
      <c r="D22" s="46">
        <v>0</v>
      </c>
      <c r="E22" s="46">
        <v>122061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122061</v>
      </c>
      <c r="O22" s="47">
        <f t="shared" si="1"/>
        <v>3.3431294678316124</v>
      </c>
      <c r="P22" s="9"/>
    </row>
    <row r="23" spans="1:16" ht="15">
      <c r="A23" s="12"/>
      <c r="B23" s="25">
        <v>334.1</v>
      </c>
      <c r="C23" s="20" t="s">
        <v>23</v>
      </c>
      <c r="D23" s="46">
        <v>98275</v>
      </c>
      <c r="E23" s="46">
        <v>0</v>
      </c>
      <c r="F23" s="46">
        <v>0</v>
      </c>
      <c r="G23" s="46">
        <v>250000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2"/>
        <v>348275</v>
      </c>
      <c r="O23" s="47">
        <f t="shared" si="1"/>
        <v>9.538906083098244</v>
      </c>
      <c r="P23" s="9"/>
    </row>
    <row r="24" spans="1:16" ht="15">
      <c r="A24" s="12"/>
      <c r="B24" s="25">
        <v>334.2</v>
      </c>
      <c r="C24" s="20" t="s">
        <v>24</v>
      </c>
      <c r="D24" s="46">
        <v>211051</v>
      </c>
      <c r="E24" s="46">
        <v>19106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2"/>
        <v>230157</v>
      </c>
      <c r="O24" s="47">
        <f t="shared" si="1"/>
        <v>6.303771466133494</v>
      </c>
      <c r="P24" s="9"/>
    </row>
    <row r="25" spans="1:16" ht="15">
      <c r="A25" s="12"/>
      <c r="B25" s="25">
        <v>334.34</v>
      </c>
      <c r="C25" s="20" t="s">
        <v>26</v>
      </c>
      <c r="D25" s="46">
        <v>0</v>
      </c>
      <c r="E25" s="46">
        <v>106862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106862</v>
      </c>
      <c r="O25" s="47">
        <f t="shared" si="1"/>
        <v>2.9268439648325164</v>
      </c>
      <c r="P25" s="9"/>
    </row>
    <row r="26" spans="1:16" ht="15">
      <c r="A26" s="12"/>
      <c r="B26" s="25">
        <v>334.39</v>
      </c>
      <c r="C26" s="20" t="s">
        <v>139</v>
      </c>
      <c r="D26" s="46">
        <v>0</v>
      </c>
      <c r="E26" s="46">
        <v>74964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41">SUM(D26:M26)</f>
        <v>74964</v>
      </c>
      <c r="O26" s="47">
        <f t="shared" si="1"/>
        <v>2.0531894497548686</v>
      </c>
      <c r="P26" s="9"/>
    </row>
    <row r="27" spans="1:16" ht="15">
      <c r="A27" s="12"/>
      <c r="B27" s="25">
        <v>334.41</v>
      </c>
      <c r="C27" s="20" t="s">
        <v>27</v>
      </c>
      <c r="D27" s="46">
        <v>137714</v>
      </c>
      <c r="E27" s="46">
        <v>229095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366809</v>
      </c>
      <c r="O27" s="47">
        <f t="shared" si="1"/>
        <v>10.046533921283997</v>
      </c>
      <c r="P27" s="9"/>
    </row>
    <row r="28" spans="1:16" ht="15">
      <c r="A28" s="12"/>
      <c r="B28" s="25">
        <v>334.49</v>
      </c>
      <c r="C28" s="20" t="s">
        <v>28</v>
      </c>
      <c r="D28" s="46">
        <v>0</v>
      </c>
      <c r="E28" s="46">
        <v>2120959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2120959</v>
      </c>
      <c r="O28" s="47">
        <f t="shared" si="1"/>
        <v>58.09095888910191</v>
      </c>
      <c r="P28" s="9"/>
    </row>
    <row r="29" spans="1:16" ht="15">
      <c r="A29" s="12"/>
      <c r="B29" s="25">
        <v>334.69</v>
      </c>
      <c r="C29" s="20" t="s">
        <v>29</v>
      </c>
      <c r="D29" s="46">
        <v>8180</v>
      </c>
      <c r="E29" s="46">
        <v>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58180</v>
      </c>
      <c r="O29" s="47">
        <f t="shared" si="1"/>
        <v>1.5934923721618142</v>
      </c>
      <c r="P29" s="9"/>
    </row>
    <row r="30" spans="1:16" ht="15">
      <c r="A30" s="12"/>
      <c r="B30" s="25">
        <v>334.7</v>
      </c>
      <c r="C30" s="20" t="s">
        <v>30</v>
      </c>
      <c r="D30" s="46">
        <v>75842</v>
      </c>
      <c r="E30" s="46">
        <v>0</v>
      </c>
      <c r="F30" s="46">
        <v>0</v>
      </c>
      <c r="G30" s="46">
        <v>237500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313342</v>
      </c>
      <c r="O30" s="47">
        <f t="shared" si="1"/>
        <v>8.58212593464983</v>
      </c>
      <c r="P30" s="9"/>
    </row>
    <row r="31" spans="1:16" ht="15">
      <c r="A31" s="12"/>
      <c r="B31" s="25">
        <v>335.12</v>
      </c>
      <c r="C31" s="20" t="s">
        <v>31</v>
      </c>
      <c r="D31" s="46">
        <v>687524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687524</v>
      </c>
      <c r="O31" s="47">
        <f t="shared" si="1"/>
        <v>18.83059899756238</v>
      </c>
      <c r="P31" s="9"/>
    </row>
    <row r="32" spans="1:16" ht="15">
      <c r="A32" s="12"/>
      <c r="B32" s="25">
        <v>335.13</v>
      </c>
      <c r="C32" s="20" t="s">
        <v>32</v>
      </c>
      <c r="D32" s="46">
        <v>26319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26319</v>
      </c>
      <c r="O32" s="47">
        <f t="shared" si="1"/>
        <v>0.7208512503081264</v>
      </c>
      <c r="P32" s="9"/>
    </row>
    <row r="33" spans="1:16" ht="15">
      <c r="A33" s="12"/>
      <c r="B33" s="25">
        <v>335.14</v>
      </c>
      <c r="C33" s="20" t="s">
        <v>33</v>
      </c>
      <c r="D33" s="46">
        <v>36578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36578</v>
      </c>
      <c r="O33" s="47">
        <f t="shared" si="1"/>
        <v>1.001835063405549</v>
      </c>
      <c r="P33" s="9"/>
    </row>
    <row r="34" spans="1:16" ht="15">
      <c r="A34" s="12"/>
      <c r="B34" s="25">
        <v>335.15</v>
      </c>
      <c r="C34" s="20" t="s">
        <v>34</v>
      </c>
      <c r="D34" s="46">
        <v>4813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4813</v>
      </c>
      <c r="O34" s="47">
        <f t="shared" si="1"/>
        <v>0.13182328613294625</v>
      </c>
      <c r="P34" s="9"/>
    </row>
    <row r="35" spans="1:16" ht="15">
      <c r="A35" s="12"/>
      <c r="B35" s="25">
        <v>335.16</v>
      </c>
      <c r="C35" s="20" t="s">
        <v>35</v>
      </c>
      <c r="D35" s="46">
        <v>0</v>
      </c>
      <c r="E35" s="46">
        <v>193025</v>
      </c>
      <c r="F35" s="46">
        <v>0</v>
      </c>
      <c r="G35" s="46">
        <v>25000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218025</v>
      </c>
      <c r="O35" s="47">
        <f t="shared" si="1"/>
        <v>5.971488044698858</v>
      </c>
      <c r="P35" s="9"/>
    </row>
    <row r="36" spans="1:16" ht="15">
      <c r="A36" s="12"/>
      <c r="B36" s="25">
        <v>335.18</v>
      </c>
      <c r="C36" s="20" t="s">
        <v>36</v>
      </c>
      <c r="D36" s="46">
        <v>0</v>
      </c>
      <c r="E36" s="46">
        <v>0</v>
      </c>
      <c r="F36" s="46">
        <v>1595971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1595971</v>
      </c>
      <c r="O36" s="47">
        <f t="shared" si="1"/>
        <v>43.71205937936512</v>
      </c>
      <c r="P36" s="9"/>
    </row>
    <row r="37" spans="1:16" ht="15">
      <c r="A37" s="12"/>
      <c r="B37" s="25">
        <v>335.19</v>
      </c>
      <c r="C37" s="20" t="s">
        <v>50</v>
      </c>
      <c r="D37" s="46">
        <v>1598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1598</v>
      </c>
      <c r="O37" s="47">
        <f aca="true" t="shared" si="6" ref="O37:O68">(N37/O$85)</f>
        <v>0.0437676316726466</v>
      </c>
      <c r="P37" s="9"/>
    </row>
    <row r="38" spans="1:16" ht="15">
      <c r="A38" s="12"/>
      <c r="B38" s="25">
        <v>335.2</v>
      </c>
      <c r="C38" s="20" t="s">
        <v>156</v>
      </c>
      <c r="D38" s="46">
        <v>0</v>
      </c>
      <c r="E38" s="46">
        <v>4588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4588</v>
      </c>
      <c r="O38" s="47">
        <f t="shared" si="6"/>
        <v>0.12566075977102792</v>
      </c>
      <c r="P38" s="9"/>
    </row>
    <row r="39" spans="1:16" ht="15">
      <c r="A39" s="12"/>
      <c r="B39" s="25">
        <v>335.49</v>
      </c>
      <c r="C39" s="20" t="s">
        <v>37</v>
      </c>
      <c r="D39" s="46">
        <v>0</v>
      </c>
      <c r="E39" s="46">
        <v>1890196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1890196</v>
      </c>
      <c r="O39" s="47">
        <f t="shared" si="6"/>
        <v>51.77058968530032</v>
      </c>
      <c r="P39" s="9"/>
    </row>
    <row r="40" spans="1:16" ht="15">
      <c r="A40" s="12"/>
      <c r="B40" s="25">
        <v>335.5</v>
      </c>
      <c r="C40" s="20" t="s">
        <v>38</v>
      </c>
      <c r="D40" s="46">
        <v>0</v>
      </c>
      <c r="E40" s="46">
        <v>375392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375392</v>
      </c>
      <c r="O40" s="47">
        <f t="shared" si="6"/>
        <v>10.281613760236642</v>
      </c>
      <c r="P40" s="9"/>
    </row>
    <row r="41" spans="1:16" ht="15">
      <c r="A41" s="12"/>
      <c r="B41" s="25">
        <v>335.69</v>
      </c>
      <c r="C41" s="20" t="s">
        <v>140</v>
      </c>
      <c r="D41" s="46">
        <v>4541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4541</v>
      </c>
      <c r="O41" s="47">
        <f t="shared" si="6"/>
        <v>0.1243734764865383</v>
      </c>
      <c r="P41" s="9"/>
    </row>
    <row r="42" spans="1:16" ht="15">
      <c r="A42" s="12"/>
      <c r="B42" s="25">
        <v>337.2</v>
      </c>
      <c r="C42" s="20" t="s">
        <v>39</v>
      </c>
      <c r="D42" s="46">
        <v>0</v>
      </c>
      <c r="E42" s="46">
        <v>245804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7" ref="N42:N47">SUM(D42:M42)</f>
        <v>245804</v>
      </c>
      <c r="O42" s="47">
        <f t="shared" si="6"/>
        <v>6.7323272438443205</v>
      </c>
      <c r="P42" s="9"/>
    </row>
    <row r="43" spans="1:16" ht="15">
      <c r="A43" s="12"/>
      <c r="B43" s="25">
        <v>337.3</v>
      </c>
      <c r="C43" s="20" t="s">
        <v>40</v>
      </c>
      <c r="D43" s="46">
        <v>0</v>
      </c>
      <c r="E43" s="46">
        <v>200000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200000</v>
      </c>
      <c r="O43" s="47">
        <f t="shared" si="6"/>
        <v>5.477801210594068</v>
      </c>
      <c r="P43" s="9"/>
    </row>
    <row r="44" spans="1:16" ht="15">
      <c r="A44" s="12"/>
      <c r="B44" s="25">
        <v>337.7</v>
      </c>
      <c r="C44" s="20" t="s">
        <v>120</v>
      </c>
      <c r="D44" s="46">
        <v>33599</v>
      </c>
      <c r="E44" s="46">
        <v>55000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88599</v>
      </c>
      <c r="O44" s="47">
        <f t="shared" si="6"/>
        <v>2.426638547287119</v>
      </c>
      <c r="P44" s="9"/>
    </row>
    <row r="45" spans="1:16" ht="15">
      <c r="A45" s="12"/>
      <c r="B45" s="25">
        <v>339</v>
      </c>
      <c r="C45" s="20" t="s">
        <v>42</v>
      </c>
      <c r="D45" s="46">
        <v>52649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52649</v>
      </c>
      <c r="O45" s="47">
        <f t="shared" si="6"/>
        <v>1.4420037796828353</v>
      </c>
      <c r="P45" s="9"/>
    </row>
    <row r="46" spans="1:16" ht="15.75">
      <c r="A46" s="29" t="s">
        <v>47</v>
      </c>
      <c r="B46" s="30"/>
      <c r="C46" s="31"/>
      <c r="D46" s="32">
        <f aca="true" t="shared" si="8" ref="D46:M46">SUM(D47:D67)</f>
        <v>1690062</v>
      </c>
      <c r="E46" s="32">
        <f t="shared" si="8"/>
        <v>1655254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940380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4285696</v>
      </c>
      <c r="O46" s="45">
        <f t="shared" si="6"/>
        <v>117.38095368519076</v>
      </c>
      <c r="P46" s="10"/>
    </row>
    <row r="47" spans="1:16" ht="15">
      <c r="A47" s="12"/>
      <c r="B47" s="25">
        <v>341.1</v>
      </c>
      <c r="C47" s="20" t="s">
        <v>51</v>
      </c>
      <c r="D47" s="46">
        <v>176326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176326</v>
      </c>
      <c r="O47" s="47">
        <f t="shared" si="6"/>
        <v>4.829393881296048</v>
      </c>
      <c r="P47" s="9"/>
    </row>
    <row r="48" spans="1:16" ht="15">
      <c r="A48" s="12"/>
      <c r="B48" s="25">
        <v>341.52</v>
      </c>
      <c r="C48" s="20" t="s">
        <v>54</v>
      </c>
      <c r="D48" s="46">
        <v>61419</v>
      </c>
      <c r="E48" s="46">
        <v>42161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9" ref="N48:N67">SUM(D48:M48)</f>
        <v>103580</v>
      </c>
      <c r="O48" s="47">
        <f t="shared" si="6"/>
        <v>2.8369532469666674</v>
      </c>
      <c r="P48" s="9"/>
    </row>
    <row r="49" spans="1:16" ht="15">
      <c r="A49" s="12"/>
      <c r="B49" s="25">
        <v>341.9</v>
      </c>
      <c r="C49" s="20" t="s">
        <v>56</v>
      </c>
      <c r="D49" s="46">
        <v>232973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232973</v>
      </c>
      <c r="O49" s="47">
        <f t="shared" si="6"/>
        <v>6.380898907178659</v>
      </c>
      <c r="P49" s="9"/>
    </row>
    <row r="50" spans="1:16" ht="15">
      <c r="A50" s="12"/>
      <c r="B50" s="25">
        <v>342.1</v>
      </c>
      <c r="C50" s="20" t="s">
        <v>57</v>
      </c>
      <c r="D50" s="46">
        <v>0</v>
      </c>
      <c r="E50" s="46">
        <v>232746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232746</v>
      </c>
      <c r="O50" s="47">
        <f t="shared" si="6"/>
        <v>6.3746816028046345</v>
      </c>
      <c r="P50" s="9"/>
    </row>
    <row r="51" spans="1:16" ht="15">
      <c r="A51" s="12"/>
      <c r="B51" s="25">
        <v>342.2</v>
      </c>
      <c r="C51" s="20" t="s">
        <v>141</v>
      </c>
      <c r="D51" s="46">
        <v>0</v>
      </c>
      <c r="E51" s="46">
        <v>149462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149462</v>
      </c>
      <c r="O51" s="47">
        <f t="shared" si="6"/>
        <v>4.093615622689053</v>
      </c>
      <c r="P51" s="9"/>
    </row>
    <row r="52" spans="1:16" ht="15">
      <c r="A52" s="12"/>
      <c r="B52" s="25">
        <v>342.6</v>
      </c>
      <c r="C52" s="20" t="s">
        <v>58</v>
      </c>
      <c r="D52" s="46">
        <v>1002816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1002816</v>
      </c>
      <c r="O52" s="47">
        <f t="shared" si="6"/>
        <v>27.4661334940155</v>
      </c>
      <c r="P52" s="9"/>
    </row>
    <row r="53" spans="1:16" ht="15">
      <c r="A53" s="12"/>
      <c r="B53" s="25">
        <v>343.3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565133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565133</v>
      </c>
      <c r="O53" s="47">
        <f t="shared" si="6"/>
        <v>15.478431157733286</v>
      </c>
      <c r="P53" s="9"/>
    </row>
    <row r="54" spans="1:16" ht="15">
      <c r="A54" s="12"/>
      <c r="B54" s="25">
        <v>343.4</v>
      </c>
      <c r="C54" s="20" t="s">
        <v>60</v>
      </c>
      <c r="D54" s="46">
        <v>0</v>
      </c>
      <c r="E54" s="46">
        <v>517068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517068</v>
      </c>
      <c r="O54" s="47">
        <f t="shared" si="6"/>
        <v>14.161978581797266</v>
      </c>
      <c r="P54" s="9"/>
    </row>
    <row r="55" spans="1:16" ht="15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375247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375247</v>
      </c>
      <c r="O55" s="47">
        <f t="shared" si="6"/>
        <v>10.27764235435896</v>
      </c>
      <c r="P55" s="9"/>
    </row>
    <row r="56" spans="1:16" ht="15">
      <c r="A56" s="12"/>
      <c r="B56" s="25">
        <v>343.9</v>
      </c>
      <c r="C56" s="20" t="s">
        <v>62</v>
      </c>
      <c r="D56" s="46">
        <v>0</v>
      </c>
      <c r="E56" s="46">
        <v>37657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37657</v>
      </c>
      <c r="O56" s="47">
        <f t="shared" si="6"/>
        <v>1.031387800936704</v>
      </c>
      <c r="P56" s="9"/>
    </row>
    <row r="57" spans="1:16" ht="15">
      <c r="A57" s="12"/>
      <c r="B57" s="25">
        <v>344.1</v>
      </c>
      <c r="C57" s="20" t="s">
        <v>63</v>
      </c>
      <c r="D57" s="46">
        <v>137087</v>
      </c>
      <c r="E57" s="46">
        <v>74168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211255</v>
      </c>
      <c r="O57" s="47">
        <f t="shared" si="6"/>
        <v>5.7860644737202485</v>
      </c>
      <c r="P57" s="9"/>
    </row>
    <row r="58" spans="1:16" ht="15">
      <c r="A58" s="12"/>
      <c r="B58" s="25">
        <v>347.2</v>
      </c>
      <c r="C58" s="20" t="s">
        <v>64</v>
      </c>
      <c r="D58" s="46">
        <v>0</v>
      </c>
      <c r="E58" s="46">
        <v>308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308</v>
      </c>
      <c r="O58" s="47">
        <f t="shared" si="6"/>
        <v>0.008435813864314865</v>
      </c>
      <c r="P58" s="9"/>
    </row>
    <row r="59" spans="1:16" ht="15">
      <c r="A59" s="12"/>
      <c r="B59" s="25">
        <v>347.3</v>
      </c>
      <c r="C59" s="20" t="s">
        <v>65</v>
      </c>
      <c r="D59" s="46">
        <v>-1020</v>
      </c>
      <c r="E59" s="46">
        <v>5461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4441</v>
      </c>
      <c r="O59" s="47">
        <f t="shared" si="6"/>
        <v>0.12163457588124127</v>
      </c>
      <c r="P59" s="9"/>
    </row>
    <row r="60" spans="1:16" ht="15">
      <c r="A60" s="12"/>
      <c r="B60" s="25">
        <v>347.9</v>
      </c>
      <c r="C60" s="20" t="s">
        <v>66</v>
      </c>
      <c r="D60" s="46">
        <v>0</v>
      </c>
      <c r="E60" s="46">
        <v>2945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2945</v>
      </c>
      <c r="O60" s="47">
        <f t="shared" si="6"/>
        <v>0.08066062282599765</v>
      </c>
      <c r="P60" s="9"/>
    </row>
    <row r="61" spans="1:16" ht="15">
      <c r="A61" s="12"/>
      <c r="B61" s="25">
        <v>348.31</v>
      </c>
      <c r="C61" s="48" t="s">
        <v>143</v>
      </c>
      <c r="D61" s="46">
        <v>663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663</v>
      </c>
      <c r="O61" s="47">
        <f t="shared" si="6"/>
        <v>0.018158911013119335</v>
      </c>
      <c r="P61" s="9"/>
    </row>
    <row r="62" spans="1:16" ht="15">
      <c r="A62" s="12"/>
      <c r="B62" s="25">
        <v>348.32</v>
      </c>
      <c r="C62" s="48" t="s">
        <v>125</v>
      </c>
      <c r="D62" s="46">
        <v>24115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24115</v>
      </c>
      <c r="O62" s="47">
        <f t="shared" si="6"/>
        <v>0.6604858809673797</v>
      </c>
      <c r="P62" s="9"/>
    </row>
    <row r="63" spans="1:16" ht="15">
      <c r="A63" s="12"/>
      <c r="B63" s="25">
        <v>348.41</v>
      </c>
      <c r="C63" s="48" t="s">
        <v>144</v>
      </c>
      <c r="D63" s="46">
        <v>531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531</v>
      </c>
      <c r="O63" s="47">
        <f t="shared" si="6"/>
        <v>0.01454356221412725</v>
      </c>
      <c r="P63" s="9"/>
    </row>
    <row r="64" spans="1:16" ht="15">
      <c r="A64" s="12"/>
      <c r="B64" s="25">
        <v>348.42</v>
      </c>
      <c r="C64" s="48" t="s">
        <v>126</v>
      </c>
      <c r="D64" s="46">
        <v>26656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26656</v>
      </c>
      <c r="O64" s="47">
        <f t="shared" si="6"/>
        <v>0.7300813453479773</v>
      </c>
      <c r="P64" s="9"/>
    </row>
    <row r="65" spans="1:16" ht="15">
      <c r="A65" s="12"/>
      <c r="B65" s="25">
        <v>348.48</v>
      </c>
      <c r="C65" s="48" t="s">
        <v>145</v>
      </c>
      <c r="D65" s="46">
        <v>10408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10408</v>
      </c>
      <c r="O65" s="47">
        <f t="shared" si="6"/>
        <v>0.28506477499931526</v>
      </c>
      <c r="P65" s="9"/>
    </row>
    <row r="66" spans="1:16" ht="15">
      <c r="A66" s="12"/>
      <c r="B66" s="25">
        <v>348.72</v>
      </c>
      <c r="C66" s="48" t="s">
        <v>127</v>
      </c>
      <c r="D66" s="46">
        <v>6050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6050</v>
      </c>
      <c r="O66" s="47">
        <f t="shared" si="6"/>
        <v>0.16570348662047055</v>
      </c>
      <c r="P66" s="9"/>
    </row>
    <row r="67" spans="1:16" ht="15">
      <c r="A67" s="12"/>
      <c r="B67" s="25">
        <v>349</v>
      </c>
      <c r="C67" s="20" t="s">
        <v>1</v>
      </c>
      <c r="D67" s="46">
        <v>12038</v>
      </c>
      <c r="E67" s="46">
        <v>593278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605316</v>
      </c>
      <c r="O67" s="47">
        <f t="shared" si="6"/>
        <v>16.579003587959793</v>
      </c>
      <c r="P67" s="9"/>
    </row>
    <row r="68" spans="1:16" ht="15.75">
      <c r="A68" s="29" t="s">
        <v>48</v>
      </c>
      <c r="B68" s="30"/>
      <c r="C68" s="31"/>
      <c r="D68" s="32">
        <f aca="true" t="shared" si="10" ref="D68:M68">SUM(D69:D74)</f>
        <v>0</v>
      </c>
      <c r="E68" s="32">
        <f t="shared" si="10"/>
        <v>727855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aca="true" t="shared" si="11" ref="N68:N83">SUM(D68:M68)</f>
        <v>727855</v>
      </c>
      <c r="O68" s="45">
        <f t="shared" si="6"/>
        <v>19.935225000684724</v>
      </c>
      <c r="P68" s="10"/>
    </row>
    <row r="69" spans="1:16" ht="15">
      <c r="A69" s="13"/>
      <c r="B69" s="39">
        <v>351.1</v>
      </c>
      <c r="C69" s="21" t="s">
        <v>69</v>
      </c>
      <c r="D69" s="46">
        <v>0</v>
      </c>
      <c r="E69" s="46">
        <v>55525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55525</v>
      </c>
      <c r="O69" s="47">
        <f aca="true" t="shared" si="12" ref="O69:O83">(N69/O$85)</f>
        <v>1.520774561091178</v>
      </c>
      <c r="P69" s="9"/>
    </row>
    <row r="70" spans="1:16" ht="15">
      <c r="A70" s="13"/>
      <c r="B70" s="39">
        <v>351.3</v>
      </c>
      <c r="C70" s="21" t="s">
        <v>72</v>
      </c>
      <c r="D70" s="46">
        <v>0</v>
      </c>
      <c r="E70" s="46">
        <v>94027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94027</v>
      </c>
      <c r="O70" s="47">
        <f t="shared" si="12"/>
        <v>2.575306072142642</v>
      </c>
      <c r="P70" s="9"/>
    </row>
    <row r="71" spans="1:16" ht="15">
      <c r="A71" s="13"/>
      <c r="B71" s="39">
        <v>351.4</v>
      </c>
      <c r="C71" s="21" t="s">
        <v>104</v>
      </c>
      <c r="D71" s="46">
        <v>0</v>
      </c>
      <c r="E71" s="46">
        <v>15807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15807</v>
      </c>
      <c r="O71" s="47">
        <f t="shared" si="12"/>
        <v>0.43293801867930215</v>
      </c>
      <c r="P71" s="9"/>
    </row>
    <row r="72" spans="1:16" ht="15">
      <c r="A72" s="13"/>
      <c r="B72" s="39">
        <v>351.5</v>
      </c>
      <c r="C72" s="21" t="s">
        <v>73</v>
      </c>
      <c r="D72" s="46">
        <v>0</v>
      </c>
      <c r="E72" s="46">
        <v>5085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5085</v>
      </c>
      <c r="O72" s="47">
        <f t="shared" si="12"/>
        <v>0.13927309577935418</v>
      </c>
      <c r="P72" s="9"/>
    </row>
    <row r="73" spans="1:16" ht="15">
      <c r="A73" s="13"/>
      <c r="B73" s="39">
        <v>351.6</v>
      </c>
      <c r="C73" s="21" t="s">
        <v>74</v>
      </c>
      <c r="D73" s="46">
        <v>0</v>
      </c>
      <c r="E73" s="46">
        <v>4844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4844</v>
      </c>
      <c r="O73" s="47">
        <f t="shared" si="12"/>
        <v>0.1326723453205883</v>
      </c>
      <c r="P73" s="9"/>
    </row>
    <row r="74" spans="1:16" ht="15">
      <c r="A74" s="13"/>
      <c r="B74" s="39">
        <v>359</v>
      </c>
      <c r="C74" s="21" t="s">
        <v>75</v>
      </c>
      <c r="D74" s="46">
        <v>0</v>
      </c>
      <c r="E74" s="46">
        <v>552567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552567</v>
      </c>
      <c r="O74" s="47">
        <f t="shared" si="12"/>
        <v>15.13426090767166</v>
      </c>
      <c r="P74" s="9"/>
    </row>
    <row r="75" spans="1:16" ht="15.75">
      <c r="A75" s="29" t="s">
        <v>4</v>
      </c>
      <c r="B75" s="30"/>
      <c r="C75" s="31"/>
      <c r="D75" s="32">
        <f aca="true" t="shared" si="13" ref="D75:M75">SUM(D76:D82)</f>
        <v>215554</v>
      </c>
      <c r="E75" s="32">
        <f t="shared" si="13"/>
        <v>697126</v>
      </c>
      <c r="F75" s="32">
        <f t="shared" si="13"/>
        <v>27069</v>
      </c>
      <c r="G75" s="32">
        <f t="shared" si="13"/>
        <v>192458</v>
      </c>
      <c r="H75" s="32">
        <f t="shared" si="13"/>
        <v>0</v>
      </c>
      <c r="I75" s="32">
        <f t="shared" si="13"/>
        <v>132675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1"/>
        <v>1264882</v>
      </c>
      <c r="O75" s="45">
        <f t="shared" si="12"/>
        <v>34.64386075429323</v>
      </c>
      <c r="P75" s="10"/>
    </row>
    <row r="76" spans="1:16" ht="15">
      <c r="A76" s="12"/>
      <c r="B76" s="25">
        <v>361.1</v>
      </c>
      <c r="C76" s="20" t="s">
        <v>77</v>
      </c>
      <c r="D76" s="46">
        <v>60942</v>
      </c>
      <c r="E76" s="46">
        <v>367857</v>
      </c>
      <c r="F76" s="46">
        <v>27069</v>
      </c>
      <c r="G76" s="46">
        <v>51159</v>
      </c>
      <c r="H76" s="46">
        <v>0</v>
      </c>
      <c r="I76" s="46">
        <v>108465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615492</v>
      </c>
      <c r="O76" s="47">
        <f t="shared" si="12"/>
        <v>16.85771411355482</v>
      </c>
      <c r="P76" s="9"/>
    </row>
    <row r="77" spans="1:16" ht="15">
      <c r="A77" s="12"/>
      <c r="B77" s="25">
        <v>361.3</v>
      </c>
      <c r="C77" s="20" t="s">
        <v>146</v>
      </c>
      <c r="D77" s="46">
        <v>1359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1359</v>
      </c>
      <c r="O77" s="47">
        <f t="shared" si="12"/>
        <v>0.03722165922598669</v>
      </c>
      <c r="P77" s="9"/>
    </row>
    <row r="78" spans="1:16" ht="15">
      <c r="A78" s="12"/>
      <c r="B78" s="25">
        <v>362</v>
      </c>
      <c r="C78" s="20" t="s">
        <v>78</v>
      </c>
      <c r="D78" s="46">
        <v>51784</v>
      </c>
      <c r="E78" s="46">
        <v>171963</v>
      </c>
      <c r="F78" s="46">
        <v>0</v>
      </c>
      <c r="G78" s="46">
        <v>141299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365046</v>
      </c>
      <c r="O78" s="47">
        <f t="shared" si="12"/>
        <v>9.99824710361261</v>
      </c>
      <c r="P78" s="9"/>
    </row>
    <row r="79" spans="1:16" ht="15">
      <c r="A79" s="12"/>
      <c r="B79" s="25">
        <v>364</v>
      </c>
      <c r="C79" s="20" t="s">
        <v>79</v>
      </c>
      <c r="D79" s="46">
        <v>80774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80774</v>
      </c>
      <c r="O79" s="47">
        <f t="shared" si="12"/>
        <v>2.212319574922626</v>
      </c>
      <c r="P79" s="9"/>
    </row>
    <row r="80" spans="1:16" ht="15">
      <c r="A80" s="12"/>
      <c r="B80" s="25">
        <v>366</v>
      </c>
      <c r="C80" s="20" t="s">
        <v>80</v>
      </c>
      <c r="D80" s="46">
        <v>10019</v>
      </c>
      <c r="E80" s="46">
        <v>6717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16736</v>
      </c>
      <c r="O80" s="47">
        <f t="shared" si="12"/>
        <v>0.45838240530251156</v>
      </c>
      <c r="P80" s="9"/>
    </row>
    <row r="81" spans="1:16" ht="15">
      <c r="A81" s="12"/>
      <c r="B81" s="25">
        <v>369.7</v>
      </c>
      <c r="C81" s="20" t="s">
        <v>83</v>
      </c>
      <c r="D81" s="46">
        <v>0</v>
      </c>
      <c r="E81" s="46">
        <v>38369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38369</v>
      </c>
      <c r="O81" s="47">
        <f t="shared" si="12"/>
        <v>1.050888773246419</v>
      </c>
      <c r="P81" s="9"/>
    </row>
    <row r="82" spans="1:16" ht="15.75" thickBot="1">
      <c r="A82" s="12"/>
      <c r="B82" s="25">
        <v>369.9</v>
      </c>
      <c r="C82" s="20" t="s">
        <v>151</v>
      </c>
      <c r="D82" s="46">
        <v>10676</v>
      </c>
      <c r="E82" s="46">
        <v>112220</v>
      </c>
      <c r="F82" s="46">
        <v>0</v>
      </c>
      <c r="G82" s="46">
        <v>0</v>
      </c>
      <c r="H82" s="46">
        <v>0</v>
      </c>
      <c r="I82" s="46">
        <v>24210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147106</v>
      </c>
      <c r="O82" s="47">
        <f t="shared" si="12"/>
        <v>4.029087124428255</v>
      </c>
      <c r="P82" s="9"/>
    </row>
    <row r="83" spans="1:119" ht="16.5" thickBot="1">
      <c r="A83" s="14" t="s">
        <v>67</v>
      </c>
      <c r="B83" s="23"/>
      <c r="C83" s="22"/>
      <c r="D83" s="15">
        <f aca="true" t="shared" si="14" ref="D83:M83">SUM(D5,D15,D19,D46,D68,D75)</f>
        <v>10473600</v>
      </c>
      <c r="E83" s="15">
        <f t="shared" si="14"/>
        <v>18382366</v>
      </c>
      <c r="F83" s="15">
        <f t="shared" si="14"/>
        <v>1623040</v>
      </c>
      <c r="G83" s="15">
        <f t="shared" si="14"/>
        <v>2776959</v>
      </c>
      <c r="H83" s="15">
        <f t="shared" si="14"/>
        <v>0</v>
      </c>
      <c r="I83" s="15">
        <f t="shared" si="14"/>
        <v>1073055</v>
      </c>
      <c r="J83" s="15">
        <f t="shared" si="14"/>
        <v>0</v>
      </c>
      <c r="K83" s="15">
        <f t="shared" si="14"/>
        <v>0</v>
      </c>
      <c r="L83" s="15">
        <f t="shared" si="14"/>
        <v>0</v>
      </c>
      <c r="M83" s="15">
        <f t="shared" si="14"/>
        <v>0</v>
      </c>
      <c r="N83" s="15">
        <f t="shared" si="11"/>
        <v>34329020</v>
      </c>
      <c r="O83" s="38">
        <f t="shared" si="12"/>
        <v>940.2377365725398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9" t="s">
        <v>158</v>
      </c>
      <c r="M85" s="49"/>
      <c r="N85" s="49"/>
      <c r="O85" s="43">
        <v>36511</v>
      </c>
    </row>
    <row r="86" spans="1:15" ht="15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5" ht="15.75" customHeight="1" thickBot="1">
      <c r="A87" s="53" t="s">
        <v>107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17538865</v>
      </c>
      <c r="E5" s="27">
        <f t="shared" si="0"/>
        <v>6574802</v>
      </c>
      <c r="F5" s="27">
        <f t="shared" si="0"/>
        <v>0</v>
      </c>
      <c r="G5" s="27">
        <f t="shared" si="0"/>
        <v>3190069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27303736</v>
      </c>
      <c r="O5" s="33">
        <f aca="true" t="shared" si="2" ref="O5:O36">(N5/O$76)</f>
        <v>666.7090567235612</v>
      </c>
      <c r="P5" s="6"/>
    </row>
    <row r="6" spans="1:16" ht="15">
      <c r="A6" s="12"/>
      <c r="B6" s="25">
        <v>311</v>
      </c>
      <c r="C6" s="20" t="s">
        <v>3</v>
      </c>
      <c r="D6" s="46">
        <v>17514313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17514313</v>
      </c>
      <c r="O6" s="47">
        <f t="shared" si="2"/>
        <v>427.66862012550973</v>
      </c>
      <c r="P6" s="9"/>
    </row>
    <row r="7" spans="1:16" ht="15">
      <c r="A7" s="12"/>
      <c r="B7" s="25">
        <v>312.3</v>
      </c>
      <c r="C7" s="20" t="s">
        <v>12</v>
      </c>
      <c r="D7" s="46">
        <v>0</v>
      </c>
      <c r="E7" s="46">
        <v>272307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272307</v>
      </c>
      <c r="O7" s="47">
        <f t="shared" si="2"/>
        <v>6.649256464727859</v>
      </c>
      <c r="P7" s="9"/>
    </row>
    <row r="8" spans="1:16" ht="15">
      <c r="A8" s="12"/>
      <c r="B8" s="25">
        <v>312.41</v>
      </c>
      <c r="C8" s="20" t="s">
        <v>103</v>
      </c>
      <c r="D8" s="46">
        <v>0</v>
      </c>
      <c r="E8" s="46">
        <v>979108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979108</v>
      </c>
      <c r="O8" s="47">
        <f t="shared" si="2"/>
        <v>23.90808976143384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3190069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3190069</v>
      </c>
      <c r="O9" s="47">
        <f t="shared" si="2"/>
        <v>77.89585622542916</v>
      </c>
      <c r="P9" s="9"/>
    </row>
    <row r="10" spans="1:16" ht="15">
      <c r="A10" s="12"/>
      <c r="B10" s="25">
        <v>316</v>
      </c>
      <c r="C10" s="20" t="s">
        <v>173</v>
      </c>
      <c r="D10" s="46">
        <v>24552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24552</v>
      </c>
      <c r="O10" s="47">
        <f t="shared" si="2"/>
        <v>0.5995165189363416</v>
      </c>
      <c r="P10" s="9"/>
    </row>
    <row r="11" spans="1:16" ht="15">
      <c r="A11" s="12"/>
      <c r="B11" s="25">
        <v>319</v>
      </c>
      <c r="C11" s="20" t="s">
        <v>15</v>
      </c>
      <c r="D11" s="46">
        <v>0</v>
      </c>
      <c r="E11" s="46">
        <v>5323387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5323387</v>
      </c>
      <c r="O11" s="47">
        <f t="shared" si="2"/>
        <v>129.98771762752423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SUM(D13:D16)</f>
        <v>287982</v>
      </c>
      <c r="E12" s="32">
        <f t="shared" si="3"/>
        <v>903676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1191658</v>
      </c>
      <c r="O12" s="45">
        <f t="shared" si="2"/>
        <v>29.098185725099505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829011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829011</v>
      </c>
      <c r="O13" s="47">
        <f t="shared" si="2"/>
        <v>20.242985861841625</v>
      </c>
      <c r="P13" s="9"/>
    </row>
    <row r="14" spans="1:16" ht="15">
      <c r="A14" s="12"/>
      <c r="B14" s="25">
        <v>323.5</v>
      </c>
      <c r="C14" s="20" t="s">
        <v>17</v>
      </c>
      <c r="D14" s="46">
        <v>88916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88916</v>
      </c>
      <c r="O14" s="47">
        <f t="shared" si="2"/>
        <v>2.171171831123483</v>
      </c>
      <c r="P14" s="9"/>
    </row>
    <row r="15" spans="1:16" ht="15">
      <c r="A15" s="12"/>
      <c r="B15" s="25">
        <v>323.7</v>
      </c>
      <c r="C15" s="20" t="s">
        <v>18</v>
      </c>
      <c r="D15" s="46">
        <v>69208</v>
      </c>
      <c r="E15" s="46">
        <v>74665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143873</v>
      </c>
      <c r="O15" s="47">
        <f t="shared" si="2"/>
        <v>3.5131248016018364</v>
      </c>
      <c r="P15" s="9"/>
    </row>
    <row r="16" spans="1:16" ht="15">
      <c r="A16" s="12"/>
      <c r="B16" s="25">
        <v>329</v>
      </c>
      <c r="C16" s="20" t="s">
        <v>19</v>
      </c>
      <c r="D16" s="46">
        <v>129858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129858</v>
      </c>
      <c r="O16" s="47">
        <f t="shared" si="2"/>
        <v>3.1709032305325615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SUM(D18:D36)</f>
        <v>9112414</v>
      </c>
      <c r="E17" s="32">
        <f t="shared" si="4"/>
        <v>10348673</v>
      </c>
      <c r="F17" s="32">
        <f t="shared" si="4"/>
        <v>0</v>
      </c>
      <c r="G17" s="32">
        <f t="shared" si="4"/>
        <v>215811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19676898</v>
      </c>
      <c r="O17" s="45">
        <f t="shared" si="2"/>
        <v>480.4751300271042</v>
      </c>
      <c r="P17" s="10"/>
    </row>
    <row r="18" spans="1:16" ht="15">
      <c r="A18" s="12"/>
      <c r="B18" s="25">
        <v>331.1</v>
      </c>
      <c r="C18" s="20" t="s">
        <v>20</v>
      </c>
      <c r="D18" s="46">
        <v>0</v>
      </c>
      <c r="E18" s="46">
        <v>1185458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1185458</v>
      </c>
      <c r="O18" s="47">
        <f t="shared" si="2"/>
        <v>28.946792664762043</v>
      </c>
      <c r="P18" s="9"/>
    </row>
    <row r="19" spans="1:16" ht="15">
      <c r="A19" s="12"/>
      <c r="B19" s="25">
        <v>331.2</v>
      </c>
      <c r="C19" s="20" t="s">
        <v>115</v>
      </c>
      <c r="D19" s="46">
        <v>540096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540096</v>
      </c>
      <c r="O19" s="47">
        <f t="shared" si="2"/>
        <v>13.188191341293678</v>
      </c>
      <c r="P19" s="9"/>
    </row>
    <row r="20" spans="1:16" ht="15">
      <c r="A20" s="12"/>
      <c r="B20" s="25">
        <v>331.5</v>
      </c>
      <c r="C20" s="20" t="s">
        <v>22</v>
      </c>
      <c r="D20" s="46">
        <v>0</v>
      </c>
      <c r="E20" s="46">
        <v>339524</v>
      </c>
      <c r="F20" s="46">
        <v>0</v>
      </c>
      <c r="G20" s="46">
        <v>172976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512500</v>
      </c>
      <c r="O20" s="47">
        <f t="shared" si="2"/>
        <v>12.514345713378752</v>
      </c>
      <c r="P20" s="9"/>
    </row>
    <row r="21" spans="1:16" ht="15">
      <c r="A21" s="12"/>
      <c r="B21" s="25">
        <v>334.1</v>
      </c>
      <c r="C21" s="20" t="s">
        <v>23</v>
      </c>
      <c r="D21" s="46">
        <v>334630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334630</v>
      </c>
      <c r="O21" s="47">
        <f t="shared" si="2"/>
        <v>8.17107415818133</v>
      </c>
      <c r="P21" s="9"/>
    </row>
    <row r="22" spans="1:16" ht="15">
      <c r="A22" s="12"/>
      <c r="B22" s="25">
        <v>334.2</v>
      </c>
      <c r="C22" s="20" t="s">
        <v>24</v>
      </c>
      <c r="D22" s="46">
        <v>1476605</v>
      </c>
      <c r="E22" s="46">
        <v>404029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1880634</v>
      </c>
      <c r="O22" s="47">
        <f t="shared" si="2"/>
        <v>45.92176397333529</v>
      </c>
      <c r="P22" s="9"/>
    </row>
    <row r="23" spans="1:16" ht="15">
      <c r="A23" s="12"/>
      <c r="B23" s="25">
        <v>334.41</v>
      </c>
      <c r="C23" s="20" t="s">
        <v>27</v>
      </c>
      <c r="D23" s="46">
        <v>0</v>
      </c>
      <c r="E23" s="46">
        <v>1586312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5">SUM(D23:M23)</f>
        <v>1586312</v>
      </c>
      <c r="O23" s="47">
        <f t="shared" si="2"/>
        <v>38.73494005323175</v>
      </c>
      <c r="P23" s="9"/>
    </row>
    <row r="24" spans="1:16" ht="15">
      <c r="A24" s="12"/>
      <c r="B24" s="25">
        <v>334.49</v>
      </c>
      <c r="C24" s="20" t="s">
        <v>28</v>
      </c>
      <c r="D24" s="46">
        <v>0</v>
      </c>
      <c r="E24" s="46">
        <v>4113100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4113100</v>
      </c>
      <c r="O24" s="47">
        <f t="shared" si="2"/>
        <v>100.43464459258173</v>
      </c>
      <c r="P24" s="9"/>
    </row>
    <row r="25" spans="1:16" ht="15">
      <c r="A25" s="12"/>
      <c r="B25" s="25">
        <v>334.69</v>
      </c>
      <c r="C25" s="20" t="s">
        <v>29</v>
      </c>
      <c r="D25" s="46">
        <v>0</v>
      </c>
      <c r="E25" s="46">
        <v>48611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48611</v>
      </c>
      <c r="O25" s="47">
        <f t="shared" si="2"/>
        <v>1.1869948477523014</v>
      </c>
      <c r="P25" s="9"/>
    </row>
    <row r="26" spans="1:16" ht="15">
      <c r="A26" s="12"/>
      <c r="B26" s="25">
        <v>334.7</v>
      </c>
      <c r="C26" s="20" t="s">
        <v>30</v>
      </c>
      <c r="D26" s="46">
        <v>15894</v>
      </c>
      <c r="E26" s="46">
        <v>0</v>
      </c>
      <c r="F26" s="46">
        <v>0</v>
      </c>
      <c r="G26" s="46">
        <v>42835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58729</v>
      </c>
      <c r="O26" s="47">
        <f t="shared" si="2"/>
        <v>1.434058554928821</v>
      </c>
      <c r="P26" s="9"/>
    </row>
    <row r="27" spans="1:16" ht="15">
      <c r="A27" s="12"/>
      <c r="B27" s="25">
        <v>335.12</v>
      </c>
      <c r="C27" s="20" t="s">
        <v>174</v>
      </c>
      <c r="D27" s="46">
        <v>879908</v>
      </c>
      <c r="E27" s="46">
        <v>326382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1206290</v>
      </c>
      <c r="O27" s="47">
        <f t="shared" si="2"/>
        <v>29.45547334749591</v>
      </c>
      <c r="P27" s="9"/>
    </row>
    <row r="28" spans="1:16" ht="15">
      <c r="A28" s="12"/>
      <c r="B28" s="25">
        <v>335.13</v>
      </c>
      <c r="C28" s="20" t="s">
        <v>175</v>
      </c>
      <c r="D28" s="46">
        <v>9581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9581</v>
      </c>
      <c r="O28" s="47">
        <f t="shared" si="2"/>
        <v>0.23395111469245233</v>
      </c>
      <c r="P28" s="9"/>
    </row>
    <row r="29" spans="1:16" ht="15">
      <c r="A29" s="12"/>
      <c r="B29" s="25">
        <v>335.14</v>
      </c>
      <c r="C29" s="20" t="s">
        <v>176</v>
      </c>
      <c r="D29" s="46">
        <v>22052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22052</v>
      </c>
      <c r="O29" s="47">
        <f t="shared" si="2"/>
        <v>0.5384709300905917</v>
      </c>
      <c r="P29" s="9"/>
    </row>
    <row r="30" spans="1:16" ht="15">
      <c r="A30" s="12"/>
      <c r="B30" s="25">
        <v>335.15</v>
      </c>
      <c r="C30" s="20" t="s">
        <v>177</v>
      </c>
      <c r="D30" s="46">
        <v>6858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6858</v>
      </c>
      <c r="O30" s="47">
        <f t="shared" si="2"/>
        <v>0.16746025932166142</v>
      </c>
      <c r="P30" s="9"/>
    </row>
    <row r="31" spans="1:16" ht="15">
      <c r="A31" s="12"/>
      <c r="B31" s="25">
        <v>335.16</v>
      </c>
      <c r="C31" s="20" t="s">
        <v>178</v>
      </c>
      <c r="D31" s="46">
        <v>180525</v>
      </c>
      <c r="E31" s="46">
        <v>37500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218025</v>
      </c>
      <c r="O31" s="47">
        <f t="shared" si="2"/>
        <v>5.323785803237858</v>
      </c>
      <c r="P31" s="9"/>
    </row>
    <row r="32" spans="1:16" ht="15">
      <c r="A32" s="12"/>
      <c r="B32" s="25">
        <v>335.18</v>
      </c>
      <c r="C32" s="20" t="s">
        <v>179</v>
      </c>
      <c r="D32" s="46">
        <v>1786819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1786819</v>
      </c>
      <c r="O32" s="47">
        <f t="shared" si="2"/>
        <v>43.63096720630967</v>
      </c>
      <c r="P32" s="9"/>
    </row>
    <row r="33" spans="1:16" ht="15">
      <c r="A33" s="12"/>
      <c r="B33" s="25">
        <v>335.19</v>
      </c>
      <c r="C33" s="20" t="s">
        <v>180</v>
      </c>
      <c r="D33" s="46">
        <v>2769370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2769370</v>
      </c>
      <c r="O33" s="47">
        <f t="shared" si="2"/>
        <v>67.62312895270188</v>
      </c>
      <c r="P33" s="9"/>
    </row>
    <row r="34" spans="1:16" ht="15">
      <c r="A34" s="12"/>
      <c r="B34" s="25">
        <v>335.49</v>
      </c>
      <c r="C34" s="20" t="s">
        <v>37</v>
      </c>
      <c r="D34" s="46">
        <v>35570</v>
      </c>
      <c r="E34" s="46">
        <v>2271564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2307134</v>
      </c>
      <c r="O34" s="47">
        <f t="shared" si="2"/>
        <v>56.33614143042024</v>
      </c>
      <c r="P34" s="9"/>
    </row>
    <row r="35" spans="1:16" ht="15">
      <c r="A35" s="12"/>
      <c r="B35" s="25">
        <v>335.5</v>
      </c>
      <c r="C35" s="20" t="s">
        <v>38</v>
      </c>
      <c r="D35" s="46">
        <v>758267</v>
      </c>
      <c r="E35" s="46">
        <v>36193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794460</v>
      </c>
      <c r="O35" s="47">
        <f t="shared" si="2"/>
        <v>19.39931140575782</v>
      </c>
      <c r="P35" s="9"/>
    </row>
    <row r="36" spans="1:16" ht="15">
      <c r="A36" s="12"/>
      <c r="B36" s="25">
        <v>339</v>
      </c>
      <c r="C36" s="20" t="s">
        <v>42</v>
      </c>
      <c r="D36" s="46">
        <v>296239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296239</v>
      </c>
      <c r="O36" s="47">
        <f t="shared" si="2"/>
        <v>7.233633677630454</v>
      </c>
      <c r="P36" s="9"/>
    </row>
    <row r="37" spans="1:16" ht="15.75">
      <c r="A37" s="29" t="s">
        <v>47</v>
      </c>
      <c r="B37" s="30"/>
      <c r="C37" s="31"/>
      <c r="D37" s="32">
        <f aca="true" t="shared" si="6" ref="D37:M37">SUM(D38:D52)</f>
        <v>7021855</v>
      </c>
      <c r="E37" s="32">
        <f t="shared" si="6"/>
        <v>2767907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1827547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11617309</v>
      </c>
      <c r="O37" s="45">
        <f aca="true" t="shared" si="7" ref="O37:O68">(N37/O$76)</f>
        <v>283.67418748321245</v>
      </c>
      <c r="P37" s="10"/>
    </row>
    <row r="38" spans="1:16" ht="15">
      <c r="A38" s="12"/>
      <c r="B38" s="25">
        <v>341.1</v>
      </c>
      <c r="C38" s="20" t="s">
        <v>182</v>
      </c>
      <c r="D38" s="46">
        <v>166196</v>
      </c>
      <c r="E38" s="46">
        <v>431378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597574</v>
      </c>
      <c r="O38" s="47">
        <f t="shared" si="7"/>
        <v>14.591702683564085</v>
      </c>
      <c r="P38" s="9"/>
    </row>
    <row r="39" spans="1:16" ht="15">
      <c r="A39" s="12"/>
      <c r="B39" s="25">
        <v>341.2</v>
      </c>
      <c r="C39" s="20" t="s">
        <v>183</v>
      </c>
      <c r="D39" s="46">
        <v>0</v>
      </c>
      <c r="E39" s="46">
        <v>63186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52">SUM(D39:M39)</f>
        <v>63186</v>
      </c>
      <c r="O39" s="47">
        <f t="shared" si="7"/>
        <v>1.542890630723024</v>
      </c>
      <c r="P39" s="9"/>
    </row>
    <row r="40" spans="1:16" ht="15">
      <c r="A40" s="12"/>
      <c r="B40" s="25">
        <v>341.52</v>
      </c>
      <c r="C40" s="20" t="s">
        <v>184</v>
      </c>
      <c r="D40" s="46">
        <v>54096</v>
      </c>
      <c r="E40" s="46">
        <v>21912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76008</v>
      </c>
      <c r="O40" s="47">
        <f t="shared" si="7"/>
        <v>1.8559812467951067</v>
      </c>
      <c r="P40" s="9"/>
    </row>
    <row r="41" spans="1:16" ht="15">
      <c r="A41" s="12"/>
      <c r="B41" s="25">
        <v>341.8</v>
      </c>
      <c r="C41" s="20" t="s">
        <v>185</v>
      </c>
      <c r="D41" s="46">
        <v>4592048</v>
      </c>
      <c r="E41" s="46">
        <v>124475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4716523</v>
      </c>
      <c r="O41" s="47">
        <f t="shared" si="7"/>
        <v>115.16916953580935</v>
      </c>
      <c r="P41" s="9"/>
    </row>
    <row r="42" spans="1:16" ht="15">
      <c r="A42" s="12"/>
      <c r="B42" s="25">
        <v>341.9</v>
      </c>
      <c r="C42" s="20" t="s">
        <v>186</v>
      </c>
      <c r="D42" s="46">
        <v>149279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149279</v>
      </c>
      <c r="O42" s="47">
        <f t="shared" si="7"/>
        <v>3.6451297829218863</v>
      </c>
      <c r="P42" s="9"/>
    </row>
    <row r="43" spans="1:16" ht="15">
      <c r="A43" s="12"/>
      <c r="B43" s="25">
        <v>342.1</v>
      </c>
      <c r="C43" s="20" t="s">
        <v>57</v>
      </c>
      <c r="D43" s="46">
        <v>623600</v>
      </c>
      <c r="E43" s="46">
        <v>504701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1128301</v>
      </c>
      <c r="O43" s="47">
        <f t="shared" si="7"/>
        <v>27.55111957609943</v>
      </c>
      <c r="P43" s="9"/>
    </row>
    <row r="44" spans="1:16" ht="15">
      <c r="A44" s="12"/>
      <c r="B44" s="25">
        <v>342.6</v>
      </c>
      <c r="C44" s="20" t="s">
        <v>58</v>
      </c>
      <c r="D44" s="46">
        <v>696940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696940</v>
      </c>
      <c r="O44" s="47">
        <f t="shared" si="7"/>
        <v>17.018045076062805</v>
      </c>
      <c r="P44" s="9"/>
    </row>
    <row r="45" spans="1:16" ht="15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1389984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1389984</v>
      </c>
      <c r="O45" s="47">
        <f t="shared" si="7"/>
        <v>33.94095670646839</v>
      </c>
      <c r="P45" s="9"/>
    </row>
    <row r="46" spans="1:16" ht="15">
      <c r="A46" s="12"/>
      <c r="B46" s="25">
        <v>343.4</v>
      </c>
      <c r="C46" s="20" t="s">
        <v>60</v>
      </c>
      <c r="D46" s="46">
        <v>0</v>
      </c>
      <c r="E46" s="46">
        <v>227912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227912</v>
      </c>
      <c r="O46" s="47">
        <f t="shared" si="7"/>
        <v>5.5652088980050305</v>
      </c>
      <c r="P46" s="9"/>
    </row>
    <row r="47" spans="1:16" ht="15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437563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437563</v>
      </c>
      <c r="O47" s="47">
        <f t="shared" si="7"/>
        <v>10.684516396845163</v>
      </c>
      <c r="P47" s="9"/>
    </row>
    <row r="48" spans="1:16" ht="15">
      <c r="A48" s="12"/>
      <c r="B48" s="25">
        <v>343.9</v>
      </c>
      <c r="C48" s="20" t="s">
        <v>62</v>
      </c>
      <c r="D48" s="46">
        <v>0</v>
      </c>
      <c r="E48" s="46">
        <v>2993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2993</v>
      </c>
      <c r="O48" s="47">
        <f t="shared" si="7"/>
        <v>0.07308377896613191</v>
      </c>
      <c r="P48" s="9"/>
    </row>
    <row r="49" spans="1:16" ht="15">
      <c r="A49" s="12"/>
      <c r="B49" s="25">
        <v>344.1</v>
      </c>
      <c r="C49" s="20" t="s">
        <v>187</v>
      </c>
      <c r="D49" s="46">
        <v>2775</v>
      </c>
      <c r="E49" s="46">
        <v>536181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538956</v>
      </c>
      <c r="O49" s="47">
        <f t="shared" si="7"/>
        <v>13.160354552780015</v>
      </c>
      <c r="P49" s="9"/>
    </row>
    <row r="50" spans="1:16" ht="15">
      <c r="A50" s="12"/>
      <c r="B50" s="25">
        <v>345.9</v>
      </c>
      <c r="C50" s="20" t="s">
        <v>142</v>
      </c>
      <c r="D50" s="46">
        <v>0</v>
      </c>
      <c r="E50" s="46">
        <v>44103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44103</v>
      </c>
      <c r="O50" s="47">
        <f t="shared" si="7"/>
        <v>1.076917441945645</v>
      </c>
      <c r="P50" s="9"/>
    </row>
    <row r="51" spans="1:16" ht="15">
      <c r="A51" s="12"/>
      <c r="B51" s="25">
        <v>347.3</v>
      </c>
      <c r="C51" s="20" t="s">
        <v>65</v>
      </c>
      <c r="D51" s="46">
        <v>0</v>
      </c>
      <c r="E51" s="46">
        <v>4933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4933</v>
      </c>
      <c r="O51" s="47">
        <f t="shared" si="7"/>
        <v>0.12045515591043392</v>
      </c>
      <c r="P51" s="9"/>
    </row>
    <row r="52" spans="1:16" ht="15">
      <c r="A52" s="12"/>
      <c r="B52" s="25">
        <v>349</v>
      </c>
      <c r="C52" s="20" t="s">
        <v>1</v>
      </c>
      <c r="D52" s="46">
        <v>736921</v>
      </c>
      <c r="E52" s="46">
        <v>806133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1543054</v>
      </c>
      <c r="O52" s="47">
        <f t="shared" si="7"/>
        <v>37.67865602031597</v>
      </c>
      <c r="P52" s="9"/>
    </row>
    <row r="53" spans="1:16" ht="15.75">
      <c r="A53" s="29" t="s">
        <v>48</v>
      </c>
      <c r="B53" s="30"/>
      <c r="C53" s="31"/>
      <c r="D53" s="32">
        <f aca="true" t="shared" si="9" ref="D53:M53">SUM(D54:D60)</f>
        <v>0</v>
      </c>
      <c r="E53" s="32">
        <f t="shared" si="9"/>
        <v>278280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0</v>
      </c>
      <c r="J53" s="32">
        <f t="shared" si="9"/>
        <v>0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278280</v>
      </c>
      <c r="O53" s="45">
        <f t="shared" si="7"/>
        <v>6.795106585598124</v>
      </c>
      <c r="P53" s="10"/>
    </row>
    <row r="54" spans="1:16" ht="15">
      <c r="A54" s="13"/>
      <c r="B54" s="39">
        <v>351.1</v>
      </c>
      <c r="C54" s="21" t="s">
        <v>69</v>
      </c>
      <c r="D54" s="46">
        <v>0</v>
      </c>
      <c r="E54" s="46">
        <v>37864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37864</v>
      </c>
      <c r="O54" s="47">
        <f t="shared" si="7"/>
        <v>0.9245720704221913</v>
      </c>
      <c r="P54" s="9"/>
    </row>
    <row r="55" spans="1:16" ht="15">
      <c r="A55" s="13"/>
      <c r="B55" s="39">
        <v>351.5</v>
      </c>
      <c r="C55" s="21" t="s">
        <v>73</v>
      </c>
      <c r="D55" s="46">
        <v>0</v>
      </c>
      <c r="E55" s="46">
        <v>18617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0" ref="N55:N60">SUM(D55:M55)</f>
        <v>18617</v>
      </c>
      <c r="O55" s="47">
        <f t="shared" si="7"/>
        <v>0.45459429101653115</v>
      </c>
      <c r="P55" s="9"/>
    </row>
    <row r="56" spans="1:16" ht="15">
      <c r="A56" s="13"/>
      <c r="B56" s="39">
        <v>351.6</v>
      </c>
      <c r="C56" s="21" t="s">
        <v>74</v>
      </c>
      <c r="D56" s="46">
        <v>0</v>
      </c>
      <c r="E56" s="46">
        <v>5476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5476</v>
      </c>
      <c r="O56" s="47">
        <f t="shared" si="7"/>
        <v>0.1337142578077308</v>
      </c>
      <c r="P56" s="9"/>
    </row>
    <row r="57" spans="1:16" ht="15">
      <c r="A57" s="13"/>
      <c r="B57" s="39">
        <v>351.7</v>
      </c>
      <c r="C57" s="21" t="s">
        <v>193</v>
      </c>
      <c r="D57" s="46">
        <v>0</v>
      </c>
      <c r="E57" s="46">
        <v>23065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23065</v>
      </c>
      <c r="O57" s="47">
        <f t="shared" si="7"/>
        <v>0.5632066026908895</v>
      </c>
      <c r="P57" s="9"/>
    </row>
    <row r="58" spans="1:16" ht="15">
      <c r="A58" s="13"/>
      <c r="B58" s="39">
        <v>351.8</v>
      </c>
      <c r="C58" s="21" t="s">
        <v>194</v>
      </c>
      <c r="D58" s="46">
        <v>0</v>
      </c>
      <c r="E58" s="46">
        <v>125818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125818</v>
      </c>
      <c r="O58" s="47">
        <f t="shared" si="7"/>
        <v>3.0722535589578297</v>
      </c>
      <c r="P58" s="9"/>
    </row>
    <row r="59" spans="1:16" ht="15">
      <c r="A59" s="13"/>
      <c r="B59" s="39">
        <v>351.9</v>
      </c>
      <c r="C59" s="21" t="s">
        <v>188</v>
      </c>
      <c r="D59" s="46">
        <v>0</v>
      </c>
      <c r="E59" s="46">
        <v>63192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63192</v>
      </c>
      <c r="O59" s="47">
        <f t="shared" si="7"/>
        <v>1.5430371401362537</v>
      </c>
      <c r="P59" s="9"/>
    </row>
    <row r="60" spans="1:16" ht="15">
      <c r="A60" s="13"/>
      <c r="B60" s="39">
        <v>354</v>
      </c>
      <c r="C60" s="21" t="s">
        <v>170</v>
      </c>
      <c r="D60" s="46">
        <v>0</v>
      </c>
      <c r="E60" s="46">
        <v>4248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4248</v>
      </c>
      <c r="O60" s="47">
        <f t="shared" si="7"/>
        <v>0.10372866456669841</v>
      </c>
      <c r="P60" s="9"/>
    </row>
    <row r="61" spans="1:16" ht="15.75">
      <c r="A61" s="29" t="s">
        <v>4</v>
      </c>
      <c r="B61" s="30"/>
      <c r="C61" s="31"/>
      <c r="D61" s="32">
        <f aca="true" t="shared" si="11" ref="D61:M61">SUM(D62:D68)</f>
        <v>415259</v>
      </c>
      <c r="E61" s="32">
        <f t="shared" si="11"/>
        <v>3116137</v>
      </c>
      <c r="F61" s="32">
        <f t="shared" si="11"/>
        <v>0</v>
      </c>
      <c r="G61" s="32">
        <f t="shared" si="11"/>
        <v>83285</v>
      </c>
      <c r="H61" s="32">
        <f t="shared" si="11"/>
        <v>0</v>
      </c>
      <c r="I61" s="32">
        <f t="shared" si="11"/>
        <v>384065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>SUM(D61:M61)</f>
        <v>3998746</v>
      </c>
      <c r="O61" s="45">
        <f t="shared" si="7"/>
        <v>97.64232168583499</v>
      </c>
      <c r="P61" s="10"/>
    </row>
    <row r="62" spans="1:16" ht="15">
      <c r="A62" s="12"/>
      <c r="B62" s="25">
        <v>361.1</v>
      </c>
      <c r="C62" s="20" t="s">
        <v>77</v>
      </c>
      <c r="D62" s="46">
        <v>4553</v>
      </c>
      <c r="E62" s="46">
        <v>423118</v>
      </c>
      <c r="F62" s="46">
        <v>0</v>
      </c>
      <c r="G62" s="46">
        <v>0</v>
      </c>
      <c r="H62" s="46">
        <v>0</v>
      </c>
      <c r="I62" s="46">
        <v>173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427844</v>
      </c>
      <c r="O62" s="47">
        <f t="shared" si="7"/>
        <v>10.447195565648427</v>
      </c>
      <c r="P62" s="9"/>
    </row>
    <row r="63" spans="1:16" ht="15">
      <c r="A63" s="12"/>
      <c r="B63" s="25">
        <v>362</v>
      </c>
      <c r="C63" s="20" t="s">
        <v>78</v>
      </c>
      <c r="D63" s="46">
        <v>26464</v>
      </c>
      <c r="E63" s="46">
        <v>389452</v>
      </c>
      <c r="F63" s="46">
        <v>0</v>
      </c>
      <c r="G63" s="46">
        <v>83285</v>
      </c>
      <c r="H63" s="46">
        <v>0</v>
      </c>
      <c r="I63" s="46">
        <v>13279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2" ref="N63:N68">SUM(D63:M63)</f>
        <v>512480</v>
      </c>
      <c r="O63" s="47">
        <f t="shared" si="7"/>
        <v>12.513857348667985</v>
      </c>
      <c r="P63" s="9"/>
    </row>
    <row r="64" spans="1:16" ht="15">
      <c r="A64" s="12"/>
      <c r="B64" s="25">
        <v>364</v>
      </c>
      <c r="C64" s="20" t="s">
        <v>189</v>
      </c>
      <c r="D64" s="46">
        <v>125451</v>
      </c>
      <c r="E64" s="46">
        <v>13386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138837</v>
      </c>
      <c r="O64" s="47">
        <f t="shared" si="7"/>
        <v>3.390154567430957</v>
      </c>
      <c r="P64" s="9"/>
    </row>
    <row r="65" spans="1:16" ht="15">
      <c r="A65" s="12"/>
      <c r="B65" s="25">
        <v>369.3</v>
      </c>
      <c r="C65" s="20" t="s">
        <v>81</v>
      </c>
      <c r="D65" s="46">
        <v>0</v>
      </c>
      <c r="E65" s="46">
        <v>2167256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2167256</v>
      </c>
      <c r="O65" s="47">
        <f t="shared" si="7"/>
        <v>52.92056747979391</v>
      </c>
      <c r="P65" s="9"/>
    </row>
    <row r="66" spans="1:16" ht="15">
      <c r="A66" s="12"/>
      <c r="B66" s="25">
        <v>369.4</v>
      </c>
      <c r="C66" s="20" t="s">
        <v>82</v>
      </c>
      <c r="D66" s="46">
        <v>0</v>
      </c>
      <c r="E66" s="46">
        <v>89769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89769</v>
      </c>
      <c r="O66" s="47">
        <f t="shared" si="7"/>
        <v>2.192000586037653</v>
      </c>
      <c r="P66" s="9"/>
    </row>
    <row r="67" spans="1:16" ht="15">
      <c r="A67" s="12"/>
      <c r="B67" s="25">
        <v>369.7</v>
      </c>
      <c r="C67" s="20" t="s">
        <v>83</v>
      </c>
      <c r="D67" s="46">
        <v>0</v>
      </c>
      <c r="E67" s="46">
        <v>32431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32431</v>
      </c>
      <c r="O67" s="47">
        <f t="shared" si="7"/>
        <v>0.7919077967426074</v>
      </c>
      <c r="P67" s="9"/>
    </row>
    <row r="68" spans="1:16" ht="15">
      <c r="A68" s="12"/>
      <c r="B68" s="25">
        <v>369.9</v>
      </c>
      <c r="C68" s="20" t="s">
        <v>84</v>
      </c>
      <c r="D68" s="46">
        <v>258791</v>
      </c>
      <c r="E68" s="46">
        <v>725</v>
      </c>
      <c r="F68" s="46">
        <v>0</v>
      </c>
      <c r="G68" s="46">
        <v>0</v>
      </c>
      <c r="H68" s="46">
        <v>0</v>
      </c>
      <c r="I68" s="46">
        <v>370613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630129</v>
      </c>
      <c r="O68" s="47">
        <f t="shared" si="7"/>
        <v>15.386638341513443</v>
      </c>
      <c r="P68" s="9"/>
    </row>
    <row r="69" spans="1:16" ht="15.75">
      <c r="A69" s="29" t="s">
        <v>49</v>
      </c>
      <c r="B69" s="30"/>
      <c r="C69" s="31"/>
      <c r="D69" s="32">
        <f aca="true" t="shared" si="13" ref="D69:M69">SUM(D70:D73)</f>
        <v>23099060</v>
      </c>
      <c r="E69" s="32">
        <f t="shared" si="13"/>
        <v>594437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190516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aca="true" t="shared" si="14" ref="N69:N74">SUM(D69:M69)</f>
        <v>23884013</v>
      </c>
      <c r="O69" s="45">
        <f aca="true" t="shared" si="15" ref="O69:O74">(N69/O$76)</f>
        <v>583.2054550338192</v>
      </c>
      <c r="P69" s="9"/>
    </row>
    <row r="70" spans="1:16" ht="15">
      <c r="A70" s="12"/>
      <c r="B70" s="25">
        <v>381</v>
      </c>
      <c r="C70" s="20" t="s">
        <v>85</v>
      </c>
      <c r="D70" s="46">
        <v>20441747</v>
      </c>
      <c r="E70" s="46">
        <v>279588</v>
      </c>
      <c r="F70" s="46">
        <v>0</v>
      </c>
      <c r="G70" s="46">
        <v>0</v>
      </c>
      <c r="H70" s="46">
        <v>0</v>
      </c>
      <c r="I70" s="46">
        <v>190516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20911851</v>
      </c>
      <c r="O70" s="47">
        <f t="shared" si="15"/>
        <v>510.6305032598344</v>
      </c>
      <c r="P70" s="9"/>
    </row>
    <row r="71" spans="1:16" ht="15">
      <c r="A71" s="12"/>
      <c r="B71" s="25">
        <v>384</v>
      </c>
      <c r="C71" s="20" t="s">
        <v>87</v>
      </c>
      <c r="D71" s="46">
        <v>2649552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2649552</v>
      </c>
      <c r="O71" s="47">
        <f t="shared" si="15"/>
        <v>64.69738480697384</v>
      </c>
      <c r="P71" s="9"/>
    </row>
    <row r="72" spans="1:16" ht="15">
      <c r="A72" s="12"/>
      <c r="B72" s="25">
        <v>388.1</v>
      </c>
      <c r="C72" s="20" t="s">
        <v>205</v>
      </c>
      <c r="D72" s="46">
        <v>7761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7761</v>
      </c>
      <c r="O72" s="47">
        <f t="shared" si="15"/>
        <v>0.18950992601274633</v>
      </c>
      <c r="P72" s="9"/>
    </row>
    <row r="73" spans="1:16" ht="15.75" thickBot="1">
      <c r="A73" s="12"/>
      <c r="B73" s="25">
        <v>389.3</v>
      </c>
      <c r="C73" s="20" t="s">
        <v>197</v>
      </c>
      <c r="D73" s="46">
        <v>0</v>
      </c>
      <c r="E73" s="46">
        <v>314849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314849</v>
      </c>
      <c r="O73" s="47">
        <f t="shared" si="15"/>
        <v>7.688057040998218</v>
      </c>
      <c r="P73" s="9"/>
    </row>
    <row r="74" spans="1:119" ht="16.5" thickBot="1">
      <c r="A74" s="14" t="s">
        <v>67</v>
      </c>
      <c r="B74" s="23"/>
      <c r="C74" s="22"/>
      <c r="D74" s="15">
        <f aca="true" t="shared" si="16" ref="D74:M74">SUM(D5,D12,D17,D37,D53,D61,D69)</f>
        <v>57475435</v>
      </c>
      <c r="E74" s="15">
        <f t="shared" si="16"/>
        <v>24583912</v>
      </c>
      <c r="F74" s="15">
        <f t="shared" si="16"/>
        <v>0</v>
      </c>
      <c r="G74" s="15">
        <f t="shared" si="16"/>
        <v>3489165</v>
      </c>
      <c r="H74" s="15">
        <f t="shared" si="16"/>
        <v>0</v>
      </c>
      <c r="I74" s="15">
        <f t="shared" si="16"/>
        <v>2402128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 t="shared" si="14"/>
        <v>87950640</v>
      </c>
      <c r="O74" s="38">
        <f t="shared" si="15"/>
        <v>2147.5994432642296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9" t="s">
        <v>210</v>
      </c>
      <c r="M76" s="49"/>
      <c r="N76" s="49"/>
      <c r="O76" s="43">
        <v>40953</v>
      </c>
    </row>
    <row r="77" spans="1:15" ht="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5.75" customHeight="1" thickBot="1">
      <c r="A78" s="53" t="s">
        <v>107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6743641</v>
      </c>
      <c r="E5" s="27">
        <f t="shared" si="0"/>
        <v>10858914</v>
      </c>
      <c r="F5" s="27">
        <f t="shared" si="0"/>
        <v>0</v>
      </c>
      <c r="G5" s="27">
        <f t="shared" si="0"/>
        <v>1832621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19435176</v>
      </c>
      <c r="O5" s="33">
        <f aca="true" t="shared" si="1" ref="O5:O50">(N5/O$52)</f>
        <v>537.5664103557007</v>
      </c>
      <c r="P5" s="6"/>
    </row>
    <row r="6" spans="1:16" ht="15">
      <c r="A6" s="12"/>
      <c r="B6" s="25">
        <v>311</v>
      </c>
      <c r="C6" s="20" t="s">
        <v>3</v>
      </c>
      <c r="D6" s="46">
        <v>6589987</v>
      </c>
      <c r="E6" s="46">
        <v>6268274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12858261</v>
      </c>
      <c r="O6" s="47">
        <f t="shared" si="1"/>
        <v>355.65251424462025</v>
      </c>
      <c r="P6" s="9"/>
    </row>
    <row r="7" spans="1:16" ht="15">
      <c r="A7" s="12"/>
      <c r="B7" s="25">
        <v>312.3</v>
      </c>
      <c r="C7" s="20" t="s">
        <v>12</v>
      </c>
      <c r="D7" s="46">
        <v>0</v>
      </c>
      <c r="E7" s="46">
        <v>2203425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2203425</v>
      </c>
      <c r="O7" s="47">
        <f t="shared" si="1"/>
        <v>60.94553852962328</v>
      </c>
      <c r="P7" s="9"/>
    </row>
    <row r="8" spans="1:16" ht="15">
      <c r="A8" s="12"/>
      <c r="B8" s="25">
        <v>312.41</v>
      </c>
      <c r="C8" s="20" t="s">
        <v>103</v>
      </c>
      <c r="D8" s="46">
        <v>0</v>
      </c>
      <c r="E8" s="46">
        <v>975084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975084</v>
      </c>
      <c r="O8" s="47">
        <f t="shared" si="1"/>
        <v>26.97029374343088</v>
      </c>
      <c r="P8" s="9"/>
    </row>
    <row r="9" spans="1:16" ht="15">
      <c r="A9" s="12"/>
      <c r="B9" s="25">
        <v>313.5</v>
      </c>
      <c r="C9" s="20" t="s">
        <v>17</v>
      </c>
      <c r="D9" s="46">
        <v>153654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153654</v>
      </c>
      <c r="O9" s="47">
        <f t="shared" si="1"/>
        <v>4.249986170271616</v>
      </c>
      <c r="P9" s="9"/>
    </row>
    <row r="10" spans="1:16" ht="15">
      <c r="A10" s="12"/>
      <c r="B10" s="25">
        <v>313.7</v>
      </c>
      <c r="C10" s="20" t="s">
        <v>18</v>
      </c>
      <c r="D10" s="46">
        <v>0</v>
      </c>
      <c r="E10" s="46">
        <v>40357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40357</v>
      </c>
      <c r="O10" s="47">
        <f t="shared" si="1"/>
        <v>1.116252696797035</v>
      </c>
      <c r="P10" s="9"/>
    </row>
    <row r="11" spans="1:16" ht="15">
      <c r="A11" s="12"/>
      <c r="B11" s="25">
        <v>319</v>
      </c>
      <c r="C11" s="20" t="s">
        <v>15</v>
      </c>
      <c r="D11" s="46">
        <v>0</v>
      </c>
      <c r="E11" s="46">
        <v>1371774</v>
      </c>
      <c r="F11" s="46">
        <v>0</v>
      </c>
      <c r="G11" s="46">
        <v>1832621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3204395</v>
      </c>
      <c r="O11" s="47">
        <f t="shared" si="1"/>
        <v>88.63182497095757</v>
      </c>
      <c r="P11" s="9"/>
    </row>
    <row r="12" spans="1:16" ht="15.75">
      <c r="A12" s="29" t="s">
        <v>132</v>
      </c>
      <c r="B12" s="30"/>
      <c r="C12" s="31"/>
      <c r="D12" s="32">
        <f aca="true" t="shared" si="3" ref="D12:M12">SUM(D13:D14)</f>
        <v>242683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2"/>
        <v>242683</v>
      </c>
      <c r="O12" s="45">
        <f t="shared" si="1"/>
        <v>6.712479946893843</v>
      </c>
      <c r="P12" s="10"/>
    </row>
    <row r="13" spans="1:16" ht="15">
      <c r="A13" s="12"/>
      <c r="B13" s="25">
        <v>321</v>
      </c>
      <c r="C13" s="20" t="s">
        <v>133</v>
      </c>
      <c r="D13" s="46">
        <v>9515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9515</v>
      </c>
      <c r="O13" s="47">
        <f t="shared" si="1"/>
        <v>0.2631797311500802</v>
      </c>
      <c r="P13" s="9"/>
    </row>
    <row r="14" spans="1:16" ht="15">
      <c r="A14" s="12"/>
      <c r="B14" s="25">
        <v>322</v>
      </c>
      <c r="C14" s="20" t="s">
        <v>0</v>
      </c>
      <c r="D14" s="46">
        <v>233168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233168</v>
      </c>
      <c r="O14" s="47">
        <f t="shared" si="1"/>
        <v>6.449300215743762</v>
      </c>
      <c r="P14" s="9"/>
    </row>
    <row r="15" spans="1:16" ht="15.75">
      <c r="A15" s="29" t="s">
        <v>21</v>
      </c>
      <c r="B15" s="30"/>
      <c r="C15" s="31"/>
      <c r="D15" s="32">
        <f aca="true" t="shared" si="4" ref="D15:M15">SUM(D16:D28)</f>
        <v>1287665</v>
      </c>
      <c r="E15" s="32">
        <f t="shared" si="4"/>
        <v>2311129</v>
      </c>
      <c r="F15" s="32">
        <f t="shared" si="4"/>
        <v>1589701</v>
      </c>
      <c r="G15" s="32">
        <f t="shared" si="4"/>
        <v>321394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2"/>
        <v>5509889</v>
      </c>
      <c r="O15" s="45">
        <f t="shared" si="1"/>
        <v>152.4005365934613</v>
      </c>
      <c r="P15" s="10"/>
    </row>
    <row r="16" spans="1:16" ht="15">
      <c r="A16" s="12"/>
      <c r="B16" s="25">
        <v>331.5</v>
      </c>
      <c r="C16" s="20" t="s">
        <v>22</v>
      </c>
      <c r="D16" s="46">
        <v>0</v>
      </c>
      <c r="E16" s="46">
        <v>191585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191585</v>
      </c>
      <c r="O16" s="47">
        <f t="shared" si="1"/>
        <v>5.29913702494883</v>
      </c>
      <c r="P16" s="9"/>
    </row>
    <row r="17" spans="1:16" ht="15">
      <c r="A17" s="12"/>
      <c r="B17" s="25">
        <v>331.9</v>
      </c>
      <c r="C17" s="20" t="s">
        <v>117</v>
      </c>
      <c r="D17" s="46">
        <v>0</v>
      </c>
      <c r="E17" s="46">
        <v>177080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177080</v>
      </c>
      <c r="O17" s="47">
        <f t="shared" si="1"/>
        <v>4.897936604525087</v>
      </c>
      <c r="P17" s="9"/>
    </row>
    <row r="18" spans="1:16" ht="15">
      <c r="A18" s="12"/>
      <c r="B18" s="25">
        <v>334.2</v>
      </c>
      <c r="C18" s="20" t="s">
        <v>24</v>
      </c>
      <c r="D18" s="46">
        <v>157927</v>
      </c>
      <c r="E18" s="46">
        <v>962888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1120815</v>
      </c>
      <c r="O18" s="47">
        <f t="shared" si="1"/>
        <v>31.0011340377275</v>
      </c>
      <c r="P18" s="9"/>
    </row>
    <row r="19" spans="1:16" ht="15">
      <c r="A19" s="12"/>
      <c r="B19" s="25">
        <v>334.5</v>
      </c>
      <c r="C19" s="20" t="s">
        <v>160</v>
      </c>
      <c r="D19" s="46">
        <v>0</v>
      </c>
      <c r="E19" s="46">
        <v>357251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7">SUM(D19:M19)</f>
        <v>357251</v>
      </c>
      <c r="O19" s="47">
        <f t="shared" si="1"/>
        <v>9.881368589920895</v>
      </c>
      <c r="P19" s="9"/>
    </row>
    <row r="20" spans="1:16" ht="15">
      <c r="A20" s="12"/>
      <c r="B20" s="25">
        <v>334.62</v>
      </c>
      <c r="C20" s="20" t="s">
        <v>161</v>
      </c>
      <c r="D20" s="46">
        <v>117156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117156</v>
      </c>
      <c r="O20" s="47">
        <f t="shared" si="1"/>
        <v>3.2404713171433315</v>
      </c>
      <c r="P20" s="9"/>
    </row>
    <row r="21" spans="1:16" ht="15">
      <c r="A21" s="12"/>
      <c r="B21" s="25">
        <v>334.9</v>
      </c>
      <c r="C21" s="20" t="s">
        <v>162</v>
      </c>
      <c r="D21" s="46">
        <v>145632</v>
      </c>
      <c r="E21" s="46">
        <v>599825</v>
      </c>
      <c r="F21" s="46">
        <v>0</v>
      </c>
      <c r="G21" s="46">
        <v>296394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1041851</v>
      </c>
      <c r="O21" s="47">
        <f t="shared" si="1"/>
        <v>28.8170326934779</v>
      </c>
      <c r="P21" s="9"/>
    </row>
    <row r="22" spans="1:16" ht="15">
      <c r="A22" s="12"/>
      <c r="B22" s="25">
        <v>335.12</v>
      </c>
      <c r="C22" s="20" t="s">
        <v>31</v>
      </c>
      <c r="D22" s="46">
        <v>677094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677094</v>
      </c>
      <c r="O22" s="47">
        <f t="shared" si="1"/>
        <v>18.72805222105438</v>
      </c>
      <c r="P22" s="9"/>
    </row>
    <row r="23" spans="1:16" ht="15">
      <c r="A23" s="12"/>
      <c r="B23" s="25">
        <v>335.13</v>
      </c>
      <c r="C23" s="20" t="s">
        <v>32</v>
      </c>
      <c r="D23" s="46">
        <v>29532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29532</v>
      </c>
      <c r="O23" s="47">
        <f t="shared" si="1"/>
        <v>0.8168390772805222</v>
      </c>
      <c r="P23" s="9"/>
    </row>
    <row r="24" spans="1:16" ht="15">
      <c r="A24" s="12"/>
      <c r="B24" s="25">
        <v>335.14</v>
      </c>
      <c r="C24" s="20" t="s">
        <v>33</v>
      </c>
      <c r="D24" s="46">
        <v>36627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36627</v>
      </c>
      <c r="O24" s="47">
        <f t="shared" si="1"/>
        <v>1.0130829230513914</v>
      </c>
      <c r="P24" s="9"/>
    </row>
    <row r="25" spans="1:16" ht="15">
      <c r="A25" s="12"/>
      <c r="B25" s="25">
        <v>335.15</v>
      </c>
      <c r="C25" s="20" t="s">
        <v>34</v>
      </c>
      <c r="D25" s="46">
        <v>5262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5262</v>
      </c>
      <c r="O25" s="47">
        <f t="shared" si="1"/>
        <v>0.14554406151463184</v>
      </c>
      <c r="P25" s="9"/>
    </row>
    <row r="26" spans="1:16" ht="15">
      <c r="A26" s="12"/>
      <c r="B26" s="25">
        <v>335.16</v>
      </c>
      <c r="C26" s="20" t="s">
        <v>35</v>
      </c>
      <c r="D26" s="46">
        <v>0</v>
      </c>
      <c r="E26" s="46">
        <v>12500</v>
      </c>
      <c r="F26" s="46">
        <v>0</v>
      </c>
      <c r="G26" s="46">
        <v>25000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37500</v>
      </c>
      <c r="O26" s="47">
        <f t="shared" si="1"/>
        <v>1.0372296288100902</v>
      </c>
      <c r="P26" s="9"/>
    </row>
    <row r="27" spans="1:16" ht="15">
      <c r="A27" s="12"/>
      <c r="B27" s="25">
        <v>335.19</v>
      </c>
      <c r="C27" s="20" t="s">
        <v>50</v>
      </c>
      <c r="D27" s="46">
        <v>118435</v>
      </c>
      <c r="E27" s="46">
        <v>0</v>
      </c>
      <c r="F27" s="46">
        <v>1589701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1708136</v>
      </c>
      <c r="O27" s="47">
        <f t="shared" si="1"/>
        <v>47.24611384632406</v>
      </c>
      <c r="P27" s="9"/>
    </row>
    <row r="28" spans="1:16" ht="15">
      <c r="A28" s="12"/>
      <c r="B28" s="25">
        <v>337.2</v>
      </c>
      <c r="C28" s="20" t="s">
        <v>39</v>
      </c>
      <c r="D28" s="46">
        <v>0</v>
      </c>
      <c r="E28" s="46">
        <v>10000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10000</v>
      </c>
      <c r="O28" s="47">
        <f t="shared" si="1"/>
        <v>0.2765945676826907</v>
      </c>
      <c r="P28" s="9"/>
    </row>
    <row r="29" spans="1:16" ht="15.75">
      <c r="A29" s="29" t="s">
        <v>47</v>
      </c>
      <c r="B29" s="30"/>
      <c r="C29" s="31"/>
      <c r="D29" s="32">
        <f aca="true" t="shared" si="6" ref="D29:M29">SUM(D30:D41)</f>
        <v>1531401</v>
      </c>
      <c r="E29" s="32">
        <f t="shared" si="6"/>
        <v>4497027</v>
      </c>
      <c r="F29" s="32">
        <f t="shared" si="6"/>
        <v>0</v>
      </c>
      <c r="G29" s="32">
        <f t="shared" si="6"/>
        <v>200000</v>
      </c>
      <c r="H29" s="32">
        <f t="shared" si="6"/>
        <v>0</v>
      </c>
      <c r="I29" s="32">
        <f t="shared" si="6"/>
        <v>982784</v>
      </c>
      <c r="J29" s="32">
        <f t="shared" si="6"/>
        <v>0</v>
      </c>
      <c r="K29" s="32">
        <f t="shared" si="6"/>
        <v>0</v>
      </c>
      <c r="L29" s="32">
        <f t="shared" si="6"/>
        <v>2730</v>
      </c>
      <c r="M29" s="32">
        <f t="shared" si="6"/>
        <v>2009</v>
      </c>
      <c r="N29" s="32">
        <f>SUM(D29:M29)</f>
        <v>7215951</v>
      </c>
      <c r="O29" s="45">
        <f t="shared" si="1"/>
        <v>199.58928472644797</v>
      </c>
      <c r="P29" s="10"/>
    </row>
    <row r="30" spans="1:16" ht="15">
      <c r="A30" s="12"/>
      <c r="B30" s="25">
        <v>341.52</v>
      </c>
      <c r="C30" s="20" t="s">
        <v>54</v>
      </c>
      <c r="D30" s="46">
        <v>64742</v>
      </c>
      <c r="E30" s="46">
        <v>616426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1">SUM(D30:M30)</f>
        <v>681168</v>
      </c>
      <c r="O30" s="47">
        <f t="shared" si="1"/>
        <v>18.840736847928305</v>
      </c>
      <c r="P30" s="9"/>
    </row>
    <row r="31" spans="1:16" ht="15">
      <c r="A31" s="12"/>
      <c r="B31" s="25">
        <v>341.53</v>
      </c>
      <c r="C31" s="20" t="s">
        <v>163</v>
      </c>
      <c r="D31" s="46">
        <v>233210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233210</v>
      </c>
      <c r="O31" s="47">
        <f t="shared" si="1"/>
        <v>6.45046191292803</v>
      </c>
      <c r="P31" s="9"/>
    </row>
    <row r="32" spans="1:16" ht="15">
      <c r="A32" s="12"/>
      <c r="B32" s="25">
        <v>341.9</v>
      </c>
      <c r="C32" s="20" t="s">
        <v>56</v>
      </c>
      <c r="D32" s="46">
        <v>54983</v>
      </c>
      <c r="E32" s="46">
        <v>915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255898</v>
      </c>
      <c r="O32" s="47">
        <f t="shared" si="1"/>
        <v>7.077999668086519</v>
      </c>
      <c r="P32" s="9"/>
    </row>
    <row r="33" spans="1:16" ht="15">
      <c r="A33" s="12"/>
      <c r="B33" s="25">
        <v>342.3</v>
      </c>
      <c r="C33" s="20" t="s">
        <v>164</v>
      </c>
      <c r="D33" s="46">
        <v>0</v>
      </c>
      <c r="E33" s="46">
        <v>111074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111074</v>
      </c>
      <c r="O33" s="47">
        <f t="shared" si="1"/>
        <v>3.0722465010787188</v>
      </c>
      <c r="P33" s="9"/>
    </row>
    <row r="34" spans="1:16" ht="15">
      <c r="A34" s="12"/>
      <c r="B34" s="25">
        <v>342.4</v>
      </c>
      <c r="C34" s="20" t="s">
        <v>165</v>
      </c>
      <c r="D34" s="46">
        <v>608394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608394</v>
      </c>
      <c r="O34" s="47">
        <f t="shared" si="1"/>
        <v>16.827847541074295</v>
      </c>
      <c r="P34" s="9"/>
    </row>
    <row r="35" spans="1:16" ht="15">
      <c r="A35" s="12"/>
      <c r="B35" s="25">
        <v>343.3</v>
      </c>
      <c r="C35" s="20" t="s">
        <v>59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982784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982784</v>
      </c>
      <c r="O35" s="47">
        <f t="shared" si="1"/>
        <v>27.18327156054655</v>
      </c>
      <c r="P35" s="9"/>
    </row>
    <row r="36" spans="1:16" ht="15">
      <c r="A36" s="12"/>
      <c r="B36" s="25">
        <v>343.4</v>
      </c>
      <c r="C36" s="20" t="s">
        <v>60</v>
      </c>
      <c r="D36" s="46">
        <v>0</v>
      </c>
      <c r="E36" s="46">
        <v>299428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299428</v>
      </c>
      <c r="O36" s="47">
        <f t="shared" si="1"/>
        <v>8.28201582120927</v>
      </c>
      <c r="P36" s="9"/>
    </row>
    <row r="37" spans="1:16" ht="15">
      <c r="A37" s="12"/>
      <c r="B37" s="25">
        <v>344.1</v>
      </c>
      <c r="C37" s="20" t="s">
        <v>63</v>
      </c>
      <c r="D37" s="46">
        <v>101630</v>
      </c>
      <c r="E37" s="46">
        <v>311818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413448</v>
      </c>
      <c r="O37" s="47">
        <f t="shared" si="1"/>
        <v>11.43574708192731</v>
      </c>
      <c r="P37" s="9"/>
    </row>
    <row r="38" spans="1:16" ht="15">
      <c r="A38" s="12"/>
      <c r="B38" s="25">
        <v>347.1</v>
      </c>
      <c r="C38" s="20" t="s">
        <v>166</v>
      </c>
      <c r="D38" s="46">
        <v>152680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152680</v>
      </c>
      <c r="O38" s="47">
        <f t="shared" si="1"/>
        <v>4.223045859379321</v>
      </c>
      <c r="P38" s="9"/>
    </row>
    <row r="39" spans="1:16" ht="15">
      <c r="A39" s="12"/>
      <c r="B39" s="25">
        <v>347.2</v>
      </c>
      <c r="C39" s="20" t="s">
        <v>64</v>
      </c>
      <c r="D39" s="46">
        <v>27756</v>
      </c>
      <c r="E39" s="46">
        <v>1232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28988</v>
      </c>
      <c r="O39" s="47">
        <f t="shared" si="1"/>
        <v>0.8017923327985839</v>
      </c>
      <c r="P39" s="9"/>
    </row>
    <row r="40" spans="1:16" ht="15">
      <c r="A40" s="12"/>
      <c r="B40" s="25">
        <v>347.5</v>
      </c>
      <c r="C40" s="20" t="s">
        <v>167</v>
      </c>
      <c r="D40" s="46">
        <v>0</v>
      </c>
      <c r="E40" s="46">
        <v>4459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4459</v>
      </c>
      <c r="O40" s="47">
        <f t="shared" si="1"/>
        <v>0.1233335177297118</v>
      </c>
      <c r="P40" s="9"/>
    </row>
    <row r="41" spans="1:16" ht="15">
      <c r="A41" s="12"/>
      <c r="B41" s="25">
        <v>349</v>
      </c>
      <c r="C41" s="20" t="s">
        <v>1</v>
      </c>
      <c r="D41" s="46">
        <v>288006</v>
      </c>
      <c r="E41" s="46">
        <v>3151675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2730</v>
      </c>
      <c r="M41" s="46">
        <v>2009</v>
      </c>
      <c r="N41" s="46">
        <f t="shared" si="7"/>
        <v>3444420</v>
      </c>
      <c r="O41" s="47">
        <f t="shared" si="1"/>
        <v>95.27078608176136</v>
      </c>
      <c r="P41" s="9"/>
    </row>
    <row r="42" spans="1:16" ht="15.75">
      <c r="A42" s="29" t="s">
        <v>48</v>
      </c>
      <c r="B42" s="30"/>
      <c r="C42" s="31"/>
      <c r="D42" s="32">
        <f aca="true" t="shared" si="8" ref="D42:M42">SUM(D43:D43)</f>
        <v>0</v>
      </c>
      <c r="E42" s="32">
        <f t="shared" si="8"/>
        <v>630283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aca="true" t="shared" si="9" ref="N42:N50">SUM(D42:M42)</f>
        <v>630283</v>
      </c>
      <c r="O42" s="45">
        <f t="shared" si="1"/>
        <v>17.433285390274936</v>
      </c>
      <c r="P42" s="10"/>
    </row>
    <row r="43" spans="1:16" ht="15">
      <c r="A43" s="13"/>
      <c r="B43" s="39">
        <v>351</v>
      </c>
      <c r="C43" s="21" t="s">
        <v>150</v>
      </c>
      <c r="D43" s="46">
        <v>0</v>
      </c>
      <c r="E43" s="46">
        <v>630283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630283</v>
      </c>
      <c r="O43" s="47">
        <f t="shared" si="1"/>
        <v>17.433285390274936</v>
      </c>
      <c r="P43" s="9"/>
    </row>
    <row r="44" spans="1:16" ht="15.75">
      <c r="A44" s="29" t="s">
        <v>4</v>
      </c>
      <c r="B44" s="30"/>
      <c r="C44" s="31"/>
      <c r="D44" s="32">
        <f aca="true" t="shared" si="10" ref="D44:M44">SUM(D45:D47)</f>
        <v>266771</v>
      </c>
      <c r="E44" s="32">
        <f t="shared" si="10"/>
        <v>1145542</v>
      </c>
      <c r="F44" s="32">
        <f t="shared" si="10"/>
        <v>223818</v>
      </c>
      <c r="G44" s="32">
        <f t="shared" si="10"/>
        <v>304298</v>
      </c>
      <c r="H44" s="32">
        <f t="shared" si="10"/>
        <v>0</v>
      </c>
      <c r="I44" s="32">
        <f t="shared" si="10"/>
        <v>292887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800</v>
      </c>
      <c r="N44" s="32">
        <f t="shared" si="9"/>
        <v>2234116</v>
      </c>
      <c r="O44" s="45">
        <f t="shared" si="1"/>
        <v>61.794434917298226</v>
      </c>
      <c r="P44" s="10"/>
    </row>
    <row r="45" spans="1:16" ht="15">
      <c r="A45" s="12"/>
      <c r="B45" s="25">
        <v>361.1</v>
      </c>
      <c r="C45" s="20" t="s">
        <v>77</v>
      </c>
      <c r="D45" s="46">
        <v>158732</v>
      </c>
      <c r="E45" s="46">
        <v>470385</v>
      </c>
      <c r="F45" s="46">
        <v>223818</v>
      </c>
      <c r="G45" s="46">
        <v>304298</v>
      </c>
      <c r="H45" s="46">
        <v>0</v>
      </c>
      <c r="I45" s="46">
        <v>282438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1439671</v>
      </c>
      <c r="O45" s="47">
        <f t="shared" si="1"/>
        <v>39.8205177850307</v>
      </c>
      <c r="P45" s="9"/>
    </row>
    <row r="46" spans="1:16" ht="15">
      <c r="A46" s="12"/>
      <c r="B46" s="25">
        <v>366</v>
      </c>
      <c r="C46" s="20" t="s">
        <v>80</v>
      </c>
      <c r="D46" s="46">
        <v>12663</v>
      </c>
      <c r="E46" s="46">
        <v>6042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18705</v>
      </c>
      <c r="O46" s="47">
        <f t="shared" si="1"/>
        <v>0.517370138850473</v>
      </c>
      <c r="P46" s="9"/>
    </row>
    <row r="47" spans="1:16" ht="15">
      <c r="A47" s="12"/>
      <c r="B47" s="25">
        <v>369.9</v>
      </c>
      <c r="C47" s="20" t="s">
        <v>151</v>
      </c>
      <c r="D47" s="46">
        <v>95376</v>
      </c>
      <c r="E47" s="46">
        <v>669115</v>
      </c>
      <c r="F47" s="46">
        <v>0</v>
      </c>
      <c r="G47" s="46">
        <v>0</v>
      </c>
      <c r="H47" s="46">
        <v>0</v>
      </c>
      <c r="I47" s="46">
        <v>10449</v>
      </c>
      <c r="J47" s="46">
        <v>0</v>
      </c>
      <c r="K47" s="46">
        <v>0</v>
      </c>
      <c r="L47" s="46">
        <v>0</v>
      </c>
      <c r="M47" s="46">
        <v>800</v>
      </c>
      <c r="N47" s="46">
        <f>SUM(D47:M47)</f>
        <v>775740</v>
      </c>
      <c r="O47" s="47">
        <f t="shared" si="1"/>
        <v>21.45654699341705</v>
      </c>
      <c r="P47" s="9"/>
    </row>
    <row r="48" spans="1:16" ht="15.75">
      <c r="A48" s="29" t="s">
        <v>49</v>
      </c>
      <c r="B48" s="30"/>
      <c r="C48" s="31"/>
      <c r="D48" s="32">
        <f aca="true" t="shared" si="11" ref="D48:M48">SUM(D49:D49)</f>
        <v>608900</v>
      </c>
      <c r="E48" s="32">
        <f t="shared" si="11"/>
        <v>11640604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12249504</v>
      </c>
      <c r="O48" s="45">
        <f t="shared" si="1"/>
        <v>338.8146263207391</v>
      </c>
      <c r="P48" s="9"/>
    </row>
    <row r="49" spans="1:16" ht="15.75" thickBot="1">
      <c r="A49" s="12"/>
      <c r="B49" s="25">
        <v>381</v>
      </c>
      <c r="C49" s="20" t="s">
        <v>85</v>
      </c>
      <c r="D49" s="46">
        <v>608900</v>
      </c>
      <c r="E49" s="46">
        <v>11640604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12249504</v>
      </c>
      <c r="O49" s="47">
        <f t="shared" si="1"/>
        <v>338.8146263207391</v>
      </c>
      <c r="P49" s="9"/>
    </row>
    <row r="50" spans="1:119" ht="16.5" thickBot="1">
      <c r="A50" s="14" t="s">
        <v>67</v>
      </c>
      <c r="B50" s="23"/>
      <c r="C50" s="22"/>
      <c r="D50" s="15">
        <f aca="true" t="shared" si="12" ref="D50:M50">SUM(D5,D12,D15,D29,D42,D44,D48)</f>
        <v>10681061</v>
      </c>
      <c r="E50" s="15">
        <f t="shared" si="12"/>
        <v>31083499</v>
      </c>
      <c r="F50" s="15">
        <f t="shared" si="12"/>
        <v>1813519</v>
      </c>
      <c r="G50" s="15">
        <f t="shared" si="12"/>
        <v>2658313</v>
      </c>
      <c r="H50" s="15">
        <f t="shared" si="12"/>
        <v>0</v>
      </c>
      <c r="I50" s="15">
        <f t="shared" si="12"/>
        <v>1275671</v>
      </c>
      <c r="J50" s="15">
        <f t="shared" si="12"/>
        <v>0</v>
      </c>
      <c r="K50" s="15">
        <f t="shared" si="12"/>
        <v>0</v>
      </c>
      <c r="L50" s="15">
        <f t="shared" si="12"/>
        <v>2730</v>
      </c>
      <c r="M50" s="15">
        <f t="shared" si="12"/>
        <v>2809</v>
      </c>
      <c r="N50" s="15">
        <f t="shared" si="9"/>
        <v>47517602</v>
      </c>
      <c r="O50" s="38">
        <f t="shared" si="1"/>
        <v>1314.311058250816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9" t="s">
        <v>168</v>
      </c>
      <c r="M52" s="49"/>
      <c r="N52" s="49"/>
      <c r="O52" s="43">
        <v>36154</v>
      </c>
    </row>
    <row r="53" spans="1:15" ht="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15.75" customHeight="1" thickBot="1">
      <c r="A54" s="53" t="s">
        <v>107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17443965</v>
      </c>
      <c r="E5" s="27">
        <f t="shared" si="0"/>
        <v>6629801</v>
      </c>
      <c r="F5" s="27">
        <f t="shared" si="0"/>
        <v>0</v>
      </c>
      <c r="G5" s="27">
        <f t="shared" si="0"/>
        <v>3067205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27140971</v>
      </c>
      <c r="O5" s="33">
        <f aca="true" t="shared" si="2" ref="O5:O36">(N5/O$73)</f>
        <v>676.4947906281157</v>
      </c>
      <c r="P5" s="6"/>
    </row>
    <row r="6" spans="1:16" ht="15">
      <c r="A6" s="12"/>
      <c r="B6" s="25">
        <v>311</v>
      </c>
      <c r="C6" s="20" t="s">
        <v>3</v>
      </c>
      <c r="D6" s="46">
        <v>17424206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17424206</v>
      </c>
      <c r="O6" s="47">
        <f t="shared" si="2"/>
        <v>434.3022432701894</v>
      </c>
      <c r="P6" s="9"/>
    </row>
    <row r="7" spans="1:16" ht="15">
      <c r="A7" s="12"/>
      <c r="B7" s="25">
        <v>312.3</v>
      </c>
      <c r="C7" s="20" t="s">
        <v>12</v>
      </c>
      <c r="D7" s="46">
        <v>0</v>
      </c>
      <c r="E7" s="46">
        <v>281978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281978</v>
      </c>
      <c r="O7" s="47">
        <f t="shared" si="2"/>
        <v>7.028364905284148</v>
      </c>
      <c r="P7" s="9"/>
    </row>
    <row r="8" spans="1:16" ht="15">
      <c r="A8" s="12"/>
      <c r="B8" s="25">
        <v>312.41</v>
      </c>
      <c r="C8" s="20" t="s">
        <v>103</v>
      </c>
      <c r="D8" s="46">
        <v>0</v>
      </c>
      <c r="E8" s="46">
        <v>1013864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1013864</v>
      </c>
      <c r="O8" s="47">
        <f t="shared" si="2"/>
        <v>25.270787637088734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3067205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3067205</v>
      </c>
      <c r="O9" s="47">
        <f t="shared" si="2"/>
        <v>76.45077268195413</v>
      </c>
      <c r="P9" s="9"/>
    </row>
    <row r="10" spans="1:16" ht="15">
      <c r="A10" s="12"/>
      <c r="B10" s="25">
        <v>316</v>
      </c>
      <c r="C10" s="20" t="s">
        <v>173</v>
      </c>
      <c r="D10" s="46">
        <v>19759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19759</v>
      </c>
      <c r="O10" s="47">
        <f t="shared" si="2"/>
        <v>0.4924975074775673</v>
      </c>
      <c r="P10" s="9"/>
    </row>
    <row r="11" spans="1:16" ht="15">
      <c r="A11" s="12"/>
      <c r="B11" s="25">
        <v>319</v>
      </c>
      <c r="C11" s="20" t="s">
        <v>15</v>
      </c>
      <c r="D11" s="46">
        <v>0</v>
      </c>
      <c r="E11" s="46">
        <v>5333959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5333959</v>
      </c>
      <c r="O11" s="47">
        <f t="shared" si="2"/>
        <v>132.95012462612164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SUM(D13:D16)</f>
        <v>190685</v>
      </c>
      <c r="E12" s="32">
        <f t="shared" si="3"/>
        <v>799173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989858</v>
      </c>
      <c r="O12" s="45">
        <f t="shared" si="2"/>
        <v>24.672432701894316</v>
      </c>
      <c r="P12" s="10"/>
    </row>
    <row r="13" spans="1:16" ht="15">
      <c r="A13" s="12"/>
      <c r="B13" s="25">
        <v>322</v>
      </c>
      <c r="C13" s="20" t="s">
        <v>0</v>
      </c>
      <c r="D13" s="46">
        <v>35</v>
      </c>
      <c r="E13" s="46">
        <v>733025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733060</v>
      </c>
      <c r="O13" s="47">
        <f t="shared" si="2"/>
        <v>18.271684945164505</v>
      </c>
      <c r="P13" s="9"/>
    </row>
    <row r="14" spans="1:16" ht="15">
      <c r="A14" s="12"/>
      <c r="B14" s="25">
        <v>323.5</v>
      </c>
      <c r="C14" s="20" t="s">
        <v>17</v>
      </c>
      <c r="D14" s="46">
        <v>65141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65141</v>
      </c>
      <c r="O14" s="47">
        <f t="shared" si="2"/>
        <v>1.6236540378863409</v>
      </c>
      <c r="P14" s="9"/>
    </row>
    <row r="15" spans="1:16" ht="15">
      <c r="A15" s="12"/>
      <c r="B15" s="25">
        <v>323.7</v>
      </c>
      <c r="C15" s="20" t="s">
        <v>18</v>
      </c>
      <c r="D15" s="46">
        <v>67622</v>
      </c>
      <c r="E15" s="46">
        <v>66128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133750</v>
      </c>
      <c r="O15" s="47">
        <f t="shared" si="2"/>
        <v>3.3337487537387838</v>
      </c>
      <c r="P15" s="9"/>
    </row>
    <row r="16" spans="1:16" ht="15">
      <c r="A16" s="12"/>
      <c r="B16" s="25">
        <v>329</v>
      </c>
      <c r="C16" s="20" t="s">
        <v>19</v>
      </c>
      <c r="D16" s="46">
        <v>57887</v>
      </c>
      <c r="E16" s="46">
        <v>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57907</v>
      </c>
      <c r="O16" s="47">
        <f t="shared" si="2"/>
        <v>1.443344965104686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SUM(D18:D36)</f>
        <v>9842226</v>
      </c>
      <c r="E17" s="32">
        <f t="shared" si="4"/>
        <v>12079285</v>
      </c>
      <c r="F17" s="32">
        <f t="shared" si="4"/>
        <v>0</v>
      </c>
      <c r="G17" s="32">
        <f t="shared" si="4"/>
        <v>697917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22619428</v>
      </c>
      <c r="O17" s="45">
        <f t="shared" si="2"/>
        <v>563.7943170488535</v>
      </c>
      <c r="P17" s="10"/>
    </row>
    <row r="18" spans="1:16" ht="15">
      <c r="A18" s="12"/>
      <c r="B18" s="25">
        <v>331.1</v>
      </c>
      <c r="C18" s="20" t="s">
        <v>20</v>
      </c>
      <c r="D18" s="46">
        <v>0</v>
      </c>
      <c r="E18" s="46">
        <v>1402067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1402067</v>
      </c>
      <c r="O18" s="47">
        <f t="shared" si="2"/>
        <v>34.94683449651047</v>
      </c>
      <c r="P18" s="9"/>
    </row>
    <row r="19" spans="1:16" ht="15">
      <c r="A19" s="12"/>
      <c r="B19" s="25">
        <v>331.2</v>
      </c>
      <c r="C19" s="20" t="s">
        <v>115</v>
      </c>
      <c r="D19" s="46">
        <v>530969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530969</v>
      </c>
      <c r="O19" s="47">
        <f t="shared" si="2"/>
        <v>13.23452143569292</v>
      </c>
      <c r="P19" s="9"/>
    </row>
    <row r="20" spans="1:16" ht="15">
      <c r="A20" s="12"/>
      <c r="B20" s="25">
        <v>331.5</v>
      </c>
      <c r="C20" s="20" t="s">
        <v>22</v>
      </c>
      <c r="D20" s="46">
        <v>0</v>
      </c>
      <c r="E20" s="46">
        <v>315707</v>
      </c>
      <c r="F20" s="46">
        <v>0</v>
      </c>
      <c r="G20" s="46">
        <v>31000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346707</v>
      </c>
      <c r="O20" s="47">
        <f t="shared" si="2"/>
        <v>8.641749750747756</v>
      </c>
      <c r="P20" s="9"/>
    </row>
    <row r="21" spans="1:16" ht="15">
      <c r="A21" s="12"/>
      <c r="B21" s="25">
        <v>334.1</v>
      </c>
      <c r="C21" s="20" t="s">
        <v>23</v>
      </c>
      <c r="D21" s="46">
        <v>370209</v>
      </c>
      <c r="E21" s="46">
        <v>84252</v>
      </c>
      <c r="F21" s="46">
        <v>0</v>
      </c>
      <c r="G21" s="46">
        <v>666917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1121378</v>
      </c>
      <c r="O21" s="47">
        <f t="shared" si="2"/>
        <v>27.950598205383848</v>
      </c>
      <c r="P21" s="9"/>
    </row>
    <row r="22" spans="1:16" ht="15">
      <c r="A22" s="12"/>
      <c r="B22" s="25">
        <v>334.2</v>
      </c>
      <c r="C22" s="20" t="s">
        <v>24</v>
      </c>
      <c r="D22" s="46">
        <v>2897150</v>
      </c>
      <c r="E22" s="46">
        <v>441247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3338397</v>
      </c>
      <c r="O22" s="47">
        <f t="shared" si="2"/>
        <v>83.21029411764705</v>
      </c>
      <c r="P22" s="9"/>
    </row>
    <row r="23" spans="1:16" ht="15">
      <c r="A23" s="12"/>
      <c r="B23" s="25">
        <v>334.34</v>
      </c>
      <c r="C23" s="20" t="s">
        <v>26</v>
      </c>
      <c r="D23" s="46">
        <v>0</v>
      </c>
      <c r="E23" s="46">
        <v>623531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623531</v>
      </c>
      <c r="O23" s="47">
        <f t="shared" si="2"/>
        <v>15.541650049850448</v>
      </c>
      <c r="P23" s="9"/>
    </row>
    <row r="24" spans="1:16" ht="15">
      <c r="A24" s="12"/>
      <c r="B24" s="25">
        <v>334.41</v>
      </c>
      <c r="C24" s="20" t="s">
        <v>27</v>
      </c>
      <c r="D24" s="46">
        <v>0</v>
      </c>
      <c r="E24" s="46">
        <v>1023738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5">SUM(D24:M24)</f>
        <v>1023738</v>
      </c>
      <c r="O24" s="47">
        <f t="shared" si="2"/>
        <v>25.51689930209372</v>
      </c>
      <c r="P24" s="9"/>
    </row>
    <row r="25" spans="1:16" ht="15">
      <c r="A25" s="12"/>
      <c r="B25" s="25">
        <v>334.49</v>
      </c>
      <c r="C25" s="20" t="s">
        <v>28</v>
      </c>
      <c r="D25" s="46">
        <v>33250</v>
      </c>
      <c r="E25" s="46">
        <v>5301925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5335175</v>
      </c>
      <c r="O25" s="47">
        <f t="shared" si="2"/>
        <v>132.98043369890328</v>
      </c>
      <c r="P25" s="9"/>
    </row>
    <row r="26" spans="1:16" ht="15">
      <c r="A26" s="12"/>
      <c r="B26" s="25">
        <v>334.69</v>
      </c>
      <c r="C26" s="20" t="s">
        <v>29</v>
      </c>
      <c r="D26" s="46">
        <v>0</v>
      </c>
      <c r="E26" s="46">
        <v>45062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45062</v>
      </c>
      <c r="O26" s="47">
        <f t="shared" si="2"/>
        <v>1.1231804586241276</v>
      </c>
      <c r="P26" s="9"/>
    </row>
    <row r="27" spans="1:16" ht="15">
      <c r="A27" s="12"/>
      <c r="B27" s="25">
        <v>334.7</v>
      </c>
      <c r="C27" s="20" t="s">
        <v>30</v>
      </c>
      <c r="D27" s="46">
        <v>19422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19422</v>
      </c>
      <c r="O27" s="47">
        <f t="shared" si="2"/>
        <v>0.48409770687936193</v>
      </c>
      <c r="P27" s="9"/>
    </row>
    <row r="28" spans="1:16" ht="15">
      <c r="A28" s="12"/>
      <c r="B28" s="25">
        <v>335.12</v>
      </c>
      <c r="C28" s="20" t="s">
        <v>174</v>
      </c>
      <c r="D28" s="46">
        <v>945747</v>
      </c>
      <c r="E28" s="46">
        <v>341057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1286804</v>
      </c>
      <c r="O28" s="47">
        <f t="shared" si="2"/>
        <v>32.07387836490528</v>
      </c>
      <c r="P28" s="9"/>
    </row>
    <row r="29" spans="1:16" ht="15">
      <c r="A29" s="12"/>
      <c r="B29" s="25">
        <v>335.13</v>
      </c>
      <c r="C29" s="20" t="s">
        <v>175</v>
      </c>
      <c r="D29" s="46">
        <v>10996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10996</v>
      </c>
      <c r="O29" s="47">
        <f t="shared" si="2"/>
        <v>0.2740777666999003</v>
      </c>
      <c r="P29" s="9"/>
    </row>
    <row r="30" spans="1:16" ht="15">
      <c r="A30" s="12"/>
      <c r="B30" s="25">
        <v>335.14</v>
      </c>
      <c r="C30" s="20" t="s">
        <v>176</v>
      </c>
      <c r="D30" s="46">
        <v>23773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23773</v>
      </c>
      <c r="O30" s="47">
        <f t="shared" si="2"/>
        <v>0.5925473579262214</v>
      </c>
      <c r="P30" s="9"/>
    </row>
    <row r="31" spans="1:16" ht="15">
      <c r="A31" s="12"/>
      <c r="B31" s="25">
        <v>335.15</v>
      </c>
      <c r="C31" s="20" t="s">
        <v>177</v>
      </c>
      <c r="D31" s="46">
        <v>6392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6392</v>
      </c>
      <c r="O31" s="47">
        <f t="shared" si="2"/>
        <v>0.15932203389830507</v>
      </c>
      <c r="P31" s="9"/>
    </row>
    <row r="32" spans="1:16" ht="15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218025</v>
      </c>
      <c r="O32" s="47">
        <f t="shared" si="2"/>
        <v>5.434322033898305</v>
      </c>
      <c r="P32" s="9"/>
    </row>
    <row r="33" spans="1:16" ht="15">
      <c r="A33" s="12"/>
      <c r="B33" s="25">
        <v>335.18</v>
      </c>
      <c r="C33" s="20" t="s">
        <v>179</v>
      </c>
      <c r="D33" s="46">
        <v>1709486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1709486</v>
      </c>
      <c r="O33" s="47">
        <f t="shared" si="2"/>
        <v>42.6093220338983</v>
      </c>
      <c r="P33" s="9"/>
    </row>
    <row r="34" spans="1:16" ht="15">
      <c r="A34" s="12"/>
      <c r="B34" s="25">
        <v>335.19</v>
      </c>
      <c r="C34" s="20" t="s">
        <v>180</v>
      </c>
      <c r="D34" s="46">
        <v>2749272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2749272</v>
      </c>
      <c r="O34" s="47">
        <f t="shared" si="2"/>
        <v>68.52622133599202</v>
      </c>
      <c r="P34" s="9"/>
    </row>
    <row r="35" spans="1:16" ht="15">
      <c r="A35" s="12"/>
      <c r="B35" s="25">
        <v>335.49</v>
      </c>
      <c r="C35" s="20" t="s">
        <v>37</v>
      </c>
      <c r="D35" s="46">
        <v>62734</v>
      </c>
      <c r="E35" s="46">
        <v>2463199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2525933</v>
      </c>
      <c r="O35" s="47">
        <f t="shared" si="2"/>
        <v>62.95944666001994</v>
      </c>
      <c r="P35" s="9"/>
    </row>
    <row r="36" spans="1:16" ht="15">
      <c r="A36" s="12"/>
      <c r="B36" s="25">
        <v>339</v>
      </c>
      <c r="C36" s="20" t="s">
        <v>42</v>
      </c>
      <c r="D36" s="46">
        <v>302301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302301</v>
      </c>
      <c r="O36" s="47">
        <f t="shared" si="2"/>
        <v>7.534920239282154</v>
      </c>
      <c r="P36" s="9"/>
    </row>
    <row r="37" spans="1:16" ht="15.75">
      <c r="A37" s="29" t="s">
        <v>47</v>
      </c>
      <c r="B37" s="30"/>
      <c r="C37" s="31"/>
      <c r="D37" s="32">
        <f aca="true" t="shared" si="6" ref="D37:M37">SUM(D38:D50)</f>
        <v>7057947</v>
      </c>
      <c r="E37" s="32">
        <f t="shared" si="6"/>
        <v>2469683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1805285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11332915</v>
      </c>
      <c r="O37" s="45">
        <f aca="true" t="shared" si="7" ref="O37:O68">(N37/O$73)</f>
        <v>282.4754486540379</v>
      </c>
      <c r="P37" s="10"/>
    </row>
    <row r="38" spans="1:16" ht="15">
      <c r="A38" s="12"/>
      <c r="B38" s="25">
        <v>341.1</v>
      </c>
      <c r="C38" s="20" t="s">
        <v>182</v>
      </c>
      <c r="D38" s="46">
        <v>165251</v>
      </c>
      <c r="E38" s="46">
        <v>172434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337685</v>
      </c>
      <c r="O38" s="47">
        <f t="shared" si="7"/>
        <v>8.416874376869393</v>
      </c>
      <c r="P38" s="9"/>
    </row>
    <row r="39" spans="1:16" ht="15">
      <c r="A39" s="12"/>
      <c r="B39" s="25">
        <v>341.2</v>
      </c>
      <c r="C39" s="20" t="s">
        <v>183</v>
      </c>
      <c r="D39" s="46">
        <v>0</v>
      </c>
      <c r="E39" s="46">
        <v>57442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50">SUM(D39:M39)</f>
        <v>57442</v>
      </c>
      <c r="O39" s="47">
        <f t="shared" si="7"/>
        <v>1.4317547357926221</v>
      </c>
      <c r="P39" s="9"/>
    </row>
    <row r="40" spans="1:16" ht="15">
      <c r="A40" s="12"/>
      <c r="B40" s="25">
        <v>341.52</v>
      </c>
      <c r="C40" s="20" t="s">
        <v>184</v>
      </c>
      <c r="D40" s="46">
        <v>56459</v>
      </c>
      <c r="E40" s="46">
        <v>36395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92854</v>
      </c>
      <c r="O40" s="47">
        <f t="shared" si="7"/>
        <v>2.314406779661017</v>
      </c>
      <c r="P40" s="9"/>
    </row>
    <row r="41" spans="1:16" ht="15">
      <c r="A41" s="12"/>
      <c r="B41" s="25">
        <v>341.8</v>
      </c>
      <c r="C41" s="20" t="s">
        <v>185</v>
      </c>
      <c r="D41" s="46">
        <v>4446473</v>
      </c>
      <c r="E41" s="46">
        <v>123055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4569528</v>
      </c>
      <c r="O41" s="47">
        <f t="shared" si="7"/>
        <v>113.89651046859422</v>
      </c>
      <c r="P41" s="9"/>
    </row>
    <row r="42" spans="1:16" ht="15">
      <c r="A42" s="12"/>
      <c r="B42" s="25">
        <v>341.9</v>
      </c>
      <c r="C42" s="20" t="s">
        <v>186</v>
      </c>
      <c r="D42" s="46">
        <v>176708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176708</v>
      </c>
      <c r="O42" s="47">
        <f t="shared" si="7"/>
        <v>4.404486540378864</v>
      </c>
      <c r="P42" s="9"/>
    </row>
    <row r="43" spans="1:16" ht="15">
      <c r="A43" s="12"/>
      <c r="B43" s="25">
        <v>342.1</v>
      </c>
      <c r="C43" s="20" t="s">
        <v>57</v>
      </c>
      <c r="D43" s="46">
        <v>720824</v>
      </c>
      <c r="E43" s="46">
        <v>475330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1196154</v>
      </c>
      <c r="O43" s="47">
        <f t="shared" si="7"/>
        <v>29.814406779661017</v>
      </c>
      <c r="P43" s="9"/>
    </row>
    <row r="44" spans="1:16" ht="15">
      <c r="A44" s="12"/>
      <c r="B44" s="25">
        <v>342.6</v>
      </c>
      <c r="C44" s="20" t="s">
        <v>58</v>
      </c>
      <c r="D44" s="46">
        <v>802145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802145</v>
      </c>
      <c r="O44" s="47">
        <f t="shared" si="7"/>
        <v>19.99364406779661</v>
      </c>
      <c r="P44" s="9"/>
    </row>
    <row r="45" spans="1:16" ht="15">
      <c r="A45" s="12"/>
      <c r="B45" s="25">
        <v>343.4</v>
      </c>
      <c r="C45" s="20" t="s">
        <v>60</v>
      </c>
      <c r="D45" s="46">
        <v>0</v>
      </c>
      <c r="E45" s="46">
        <v>223053</v>
      </c>
      <c r="F45" s="46">
        <v>0</v>
      </c>
      <c r="G45" s="46">
        <v>0</v>
      </c>
      <c r="H45" s="46">
        <v>0</v>
      </c>
      <c r="I45" s="46">
        <v>1367998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1591051</v>
      </c>
      <c r="O45" s="47">
        <f t="shared" si="7"/>
        <v>39.657303090727815</v>
      </c>
      <c r="P45" s="9"/>
    </row>
    <row r="46" spans="1:16" ht="15">
      <c r="A46" s="12"/>
      <c r="B46" s="25">
        <v>343.5</v>
      </c>
      <c r="C46" s="20" t="s">
        <v>61</v>
      </c>
      <c r="D46" s="46">
        <v>0</v>
      </c>
      <c r="E46" s="46">
        <v>45310</v>
      </c>
      <c r="F46" s="46">
        <v>0</v>
      </c>
      <c r="G46" s="46">
        <v>0</v>
      </c>
      <c r="H46" s="46">
        <v>0</v>
      </c>
      <c r="I46" s="46">
        <v>437287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482597</v>
      </c>
      <c r="O46" s="47">
        <f t="shared" si="7"/>
        <v>12.02883848454636</v>
      </c>
      <c r="P46" s="9"/>
    </row>
    <row r="47" spans="1:16" ht="15">
      <c r="A47" s="12"/>
      <c r="B47" s="25">
        <v>343.9</v>
      </c>
      <c r="C47" s="20" t="s">
        <v>62</v>
      </c>
      <c r="D47" s="46">
        <v>0</v>
      </c>
      <c r="E47" s="46">
        <v>5665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5665</v>
      </c>
      <c r="O47" s="47">
        <f t="shared" si="7"/>
        <v>0.1412013958125623</v>
      </c>
      <c r="P47" s="9"/>
    </row>
    <row r="48" spans="1:16" ht="15">
      <c r="A48" s="12"/>
      <c r="B48" s="25">
        <v>344.1</v>
      </c>
      <c r="C48" s="20" t="s">
        <v>187</v>
      </c>
      <c r="D48" s="46">
        <v>0</v>
      </c>
      <c r="E48" s="46">
        <v>647483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647483</v>
      </c>
      <c r="O48" s="47">
        <f t="shared" si="7"/>
        <v>16.138659022931208</v>
      </c>
      <c r="P48" s="9"/>
    </row>
    <row r="49" spans="1:16" ht="15">
      <c r="A49" s="12"/>
      <c r="B49" s="25">
        <v>347.3</v>
      </c>
      <c r="C49" s="20" t="s">
        <v>65</v>
      </c>
      <c r="D49" s="46">
        <v>9255</v>
      </c>
      <c r="E49" s="46">
        <v>1250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10505</v>
      </c>
      <c r="O49" s="47">
        <f t="shared" si="7"/>
        <v>0.261839481555334</v>
      </c>
      <c r="P49" s="9"/>
    </row>
    <row r="50" spans="1:16" ht="15">
      <c r="A50" s="12"/>
      <c r="B50" s="25">
        <v>349</v>
      </c>
      <c r="C50" s="20" t="s">
        <v>1</v>
      </c>
      <c r="D50" s="46">
        <v>680832</v>
      </c>
      <c r="E50" s="46">
        <v>682266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1363098</v>
      </c>
      <c r="O50" s="47">
        <f t="shared" si="7"/>
        <v>33.97552342971087</v>
      </c>
      <c r="P50" s="9"/>
    </row>
    <row r="51" spans="1:16" ht="15.75">
      <c r="A51" s="29" t="s">
        <v>48</v>
      </c>
      <c r="B51" s="30"/>
      <c r="C51" s="31"/>
      <c r="D51" s="32">
        <f aca="true" t="shared" si="9" ref="D51:M51">SUM(D52:D58)</f>
        <v>0</v>
      </c>
      <c r="E51" s="32">
        <f t="shared" si="9"/>
        <v>313530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313530</v>
      </c>
      <c r="O51" s="45">
        <f t="shared" si="7"/>
        <v>7.81480558325025</v>
      </c>
      <c r="P51" s="10"/>
    </row>
    <row r="52" spans="1:16" ht="15">
      <c r="A52" s="13"/>
      <c r="B52" s="39">
        <v>351.1</v>
      </c>
      <c r="C52" s="21" t="s">
        <v>69</v>
      </c>
      <c r="D52" s="46">
        <v>0</v>
      </c>
      <c r="E52" s="46">
        <v>46840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46840</v>
      </c>
      <c r="O52" s="47">
        <f t="shared" si="7"/>
        <v>1.1674975074775673</v>
      </c>
      <c r="P52" s="9"/>
    </row>
    <row r="53" spans="1:16" ht="15">
      <c r="A53" s="13"/>
      <c r="B53" s="39">
        <v>351.5</v>
      </c>
      <c r="C53" s="21" t="s">
        <v>73</v>
      </c>
      <c r="D53" s="46">
        <v>0</v>
      </c>
      <c r="E53" s="46">
        <v>21763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58">SUM(D53:M53)</f>
        <v>21763</v>
      </c>
      <c r="O53" s="47">
        <f t="shared" si="7"/>
        <v>0.5424476570289133</v>
      </c>
      <c r="P53" s="9"/>
    </row>
    <row r="54" spans="1:16" ht="15">
      <c r="A54" s="13"/>
      <c r="B54" s="39">
        <v>351.6</v>
      </c>
      <c r="C54" s="21" t="s">
        <v>74</v>
      </c>
      <c r="D54" s="46">
        <v>0</v>
      </c>
      <c r="E54" s="46">
        <v>3773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3773</v>
      </c>
      <c r="O54" s="47">
        <f t="shared" si="7"/>
        <v>0.09404287138584247</v>
      </c>
      <c r="P54" s="9"/>
    </row>
    <row r="55" spans="1:16" ht="15">
      <c r="A55" s="13"/>
      <c r="B55" s="39">
        <v>351.7</v>
      </c>
      <c r="C55" s="21" t="s">
        <v>193</v>
      </c>
      <c r="D55" s="46">
        <v>0</v>
      </c>
      <c r="E55" s="46">
        <v>22639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22639</v>
      </c>
      <c r="O55" s="47">
        <f t="shared" si="7"/>
        <v>0.5642821535393818</v>
      </c>
      <c r="P55" s="9"/>
    </row>
    <row r="56" spans="1:16" ht="15">
      <c r="A56" s="13"/>
      <c r="B56" s="39">
        <v>351.8</v>
      </c>
      <c r="C56" s="21" t="s">
        <v>194</v>
      </c>
      <c r="D56" s="46">
        <v>0</v>
      </c>
      <c r="E56" s="46">
        <v>145085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145085</v>
      </c>
      <c r="O56" s="47">
        <f t="shared" si="7"/>
        <v>3.6162761714855436</v>
      </c>
      <c r="P56" s="9"/>
    </row>
    <row r="57" spans="1:16" ht="15">
      <c r="A57" s="13"/>
      <c r="B57" s="39">
        <v>351.9</v>
      </c>
      <c r="C57" s="21" t="s">
        <v>188</v>
      </c>
      <c r="D57" s="46">
        <v>0</v>
      </c>
      <c r="E57" s="46">
        <v>66480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66480</v>
      </c>
      <c r="O57" s="47">
        <f t="shared" si="7"/>
        <v>1.6570289132602194</v>
      </c>
      <c r="P57" s="9"/>
    </row>
    <row r="58" spans="1:16" ht="15">
      <c r="A58" s="13"/>
      <c r="B58" s="39">
        <v>354</v>
      </c>
      <c r="C58" s="21" t="s">
        <v>170</v>
      </c>
      <c r="D58" s="46">
        <v>0</v>
      </c>
      <c r="E58" s="46">
        <v>6950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6950</v>
      </c>
      <c r="O58" s="47">
        <f t="shared" si="7"/>
        <v>0.17323030907278167</v>
      </c>
      <c r="P58" s="9"/>
    </row>
    <row r="59" spans="1:16" ht="15.75">
      <c r="A59" s="29" t="s">
        <v>4</v>
      </c>
      <c r="B59" s="30"/>
      <c r="C59" s="31"/>
      <c r="D59" s="32">
        <f aca="true" t="shared" si="11" ref="D59:M59">SUM(D60:D65)</f>
        <v>998413</v>
      </c>
      <c r="E59" s="32">
        <f t="shared" si="11"/>
        <v>1102552</v>
      </c>
      <c r="F59" s="32">
        <f t="shared" si="11"/>
        <v>0</v>
      </c>
      <c r="G59" s="32">
        <f t="shared" si="11"/>
        <v>69761</v>
      </c>
      <c r="H59" s="32">
        <f t="shared" si="11"/>
        <v>0</v>
      </c>
      <c r="I59" s="32">
        <f t="shared" si="11"/>
        <v>89013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71">SUM(D59:M59)</f>
        <v>2259739</v>
      </c>
      <c r="O59" s="45">
        <f t="shared" si="7"/>
        <v>56.32450149551346</v>
      </c>
      <c r="P59" s="10"/>
    </row>
    <row r="60" spans="1:16" ht="15">
      <c r="A60" s="12"/>
      <c r="B60" s="25">
        <v>361.1</v>
      </c>
      <c r="C60" s="20" t="s">
        <v>77</v>
      </c>
      <c r="D60" s="46">
        <v>54622</v>
      </c>
      <c r="E60" s="46">
        <v>394610</v>
      </c>
      <c r="F60" s="46">
        <v>0</v>
      </c>
      <c r="G60" s="46">
        <v>69761</v>
      </c>
      <c r="H60" s="46">
        <v>0</v>
      </c>
      <c r="I60" s="46">
        <v>18020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537013</v>
      </c>
      <c r="O60" s="47">
        <f t="shared" si="7"/>
        <v>13.385169491525424</v>
      </c>
      <c r="P60" s="9"/>
    </row>
    <row r="61" spans="1:16" ht="15">
      <c r="A61" s="12"/>
      <c r="B61" s="25">
        <v>362</v>
      </c>
      <c r="C61" s="20" t="s">
        <v>78</v>
      </c>
      <c r="D61" s="46">
        <v>43280</v>
      </c>
      <c r="E61" s="46">
        <v>397146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440426</v>
      </c>
      <c r="O61" s="47">
        <f t="shared" si="7"/>
        <v>10.977716849451646</v>
      </c>
      <c r="P61" s="9"/>
    </row>
    <row r="62" spans="1:16" ht="15">
      <c r="A62" s="12"/>
      <c r="B62" s="25">
        <v>364</v>
      </c>
      <c r="C62" s="20" t="s">
        <v>189</v>
      </c>
      <c r="D62" s="46">
        <v>275387</v>
      </c>
      <c r="E62" s="46">
        <v>25512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300899</v>
      </c>
      <c r="O62" s="47">
        <f t="shared" si="7"/>
        <v>7.499975074775673</v>
      </c>
      <c r="P62" s="9"/>
    </row>
    <row r="63" spans="1:16" ht="15">
      <c r="A63" s="12"/>
      <c r="B63" s="25">
        <v>369.4</v>
      </c>
      <c r="C63" s="20" t="s">
        <v>82</v>
      </c>
      <c r="D63" s="46">
        <v>197291</v>
      </c>
      <c r="E63" s="46">
        <v>258840</v>
      </c>
      <c r="F63" s="46">
        <v>0</v>
      </c>
      <c r="G63" s="46">
        <v>0</v>
      </c>
      <c r="H63" s="46">
        <v>0</v>
      </c>
      <c r="I63" s="46">
        <v>70993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527124</v>
      </c>
      <c r="O63" s="47">
        <f t="shared" si="7"/>
        <v>13.138683948155533</v>
      </c>
      <c r="P63" s="9"/>
    </row>
    <row r="64" spans="1:16" ht="15">
      <c r="A64" s="12"/>
      <c r="B64" s="25">
        <v>369.7</v>
      </c>
      <c r="C64" s="20" t="s">
        <v>83</v>
      </c>
      <c r="D64" s="46">
        <v>0</v>
      </c>
      <c r="E64" s="46">
        <v>26444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26444</v>
      </c>
      <c r="O64" s="47">
        <f t="shared" si="7"/>
        <v>0.6591226321036889</v>
      </c>
      <c r="P64" s="9"/>
    </row>
    <row r="65" spans="1:16" ht="15">
      <c r="A65" s="12"/>
      <c r="B65" s="25">
        <v>369.9</v>
      </c>
      <c r="C65" s="20" t="s">
        <v>84</v>
      </c>
      <c r="D65" s="46">
        <v>427833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427833</v>
      </c>
      <c r="O65" s="47">
        <f t="shared" si="7"/>
        <v>10.663833499501495</v>
      </c>
      <c r="P65" s="9"/>
    </row>
    <row r="66" spans="1:16" ht="15.75">
      <c r="A66" s="29" t="s">
        <v>49</v>
      </c>
      <c r="B66" s="30"/>
      <c r="C66" s="31"/>
      <c r="D66" s="32">
        <f aca="true" t="shared" si="13" ref="D66:M66">SUM(D67:D70)</f>
        <v>18903296</v>
      </c>
      <c r="E66" s="32">
        <f t="shared" si="13"/>
        <v>791310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2"/>
        <v>19694606</v>
      </c>
      <c r="O66" s="45">
        <f t="shared" si="7"/>
        <v>490.8924725822532</v>
      </c>
      <c r="P66" s="9"/>
    </row>
    <row r="67" spans="1:16" ht="15">
      <c r="A67" s="12"/>
      <c r="B67" s="25">
        <v>381</v>
      </c>
      <c r="C67" s="20" t="s">
        <v>85</v>
      </c>
      <c r="D67" s="46">
        <v>17848556</v>
      </c>
      <c r="E67" s="46">
        <v>219719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18068275</v>
      </c>
      <c r="O67" s="47">
        <f t="shared" si="7"/>
        <v>450.3558075772682</v>
      </c>
      <c r="P67" s="9"/>
    </row>
    <row r="68" spans="1:16" ht="15">
      <c r="A68" s="12"/>
      <c r="B68" s="25">
        <v>384</v>
      </c>
      <c r="C68" s="20" t="s">
        <v>87</v>
      </c>
      <c r="D68" s="46">
        <v>590053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590053</v>
      </c>
      <c r="O68" s="47">
        <f t="shared" si="7"/>
        <v>14.707203389830509</v>
      </c>
      <c r="P68" s="9"/>
    </row>
    <row r="69" spans="1:16" ht="15">
      <c r="A69" s="12"/>
      <c r="B69" s="25">
        <v>388.1</v>
      </c>
      <c r="C69" s="20" t="s">
        <v>205</v>
      </c>
      <c r="D69" s="46">
        <v>12687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12687</v>
      </c>
      <c r="O69" s="47">
        <f>(N69/O$73)</f>
        <v>0.31622632103688936</v>
      </c>
      <c r="P69" s="9"/>
    </row>
    <row r="70" spans="1:16" ht="15.75" thickBot="1">
      <c r="A70" s="12"/>
      <c r="B70" s="25">
        <v>389.3</v>
      </c>
      <c r="C70" s="20" t="s">
        <v>197</v>
      </c>
      <c r="D70" s="46">
        <v>452000</v>
      </c>
      <c r="E70" s="46">
        <v>571591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1023591</v>
      </c>
      <c r="O70" s="47">
        <f>(N70/O$73)</f>
        <v>25.513235294117646</v>
      </c>
      <c r="P70" s="9"/>
    </row>
    <row r="71" spans="1:119" ht="16.5" thickBot="1">
      <c r="A71" s="14" t="s">
        <v>67</v>
      </c>
      <c r="B71" s="23"/>
      <c r="C71" s="22"/>
      <c r="D71" s="15">
        <f aca="true" t="shared" si="14" ref="D71:M71">SUM(D5,D12,D17,D37,D51,D59,D66)</f>
        <v>54436532</v>
      </c>
      <c r="E71" s="15">
        <f t="shared" si="14"/>
        <v>24185334</v>
      </c>
      <c r="F71" s="15">
        <f t="shared" si="14"/>
        <v>0</v>
      </c>
      <c r="G71" s="15">
        <f t="shared" si="14"/>
        <v>3834883</v>
      </c>
      <c r="H71" s="15">
        <f t="shared" si="14"/>
        <v>0</v>
      </c>
      <c r="I71" s="15">
        <f t="shared" si="14"/>
        <v>1894298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2"/>
        <v>84351047</v>
      </c>
      <c r="O71" s="38">
        <f>(N71/O$73)</f>
        <v>2102.4687686939183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208</v>
      </c>
      <c r="M73" s="49"/>
      <c r="N73" s="49"/>
      <c r="O73" s="43">
        <v>40120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16071255</v>
      </c>
      <c r="E5" s="27">
        <f t="shared" si="0"/>
        <v>6446080</v>
      </c>
      <c r="F5" s="27">
        <f t="shared" si="0"/>
        <v>0</v>
      </c>
      <c r="G5" s="27">
        <f t="shared" si="0"/>
        <v>2953917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25471252</v>
      </c>
      <c r="O5" s="33">
        <f aca="true" t="shared" si="1" ref="O5:O36">(N5/O$71)</f>
        <v>643.4409134542515</v>
      </c>
      <c r="P5" s="6"/>
    </row>
    <row r="6" spans="1:16" ht="15">
      <c r="A6" s="12"/>
      <c r="B6" s="25">
        <v>311</v>
      </c>
      <c r="C6" s="20" t="s">
        <v>3</v>
      </c>
      <c r="D6" s="46">
        <v>15957084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15957084</v>
      </c>
      <c r="O6" s="47">
        <f t="shared" si="1"/>
        <v>403.0991764765321</v>
      </c>
      <c r="P6" s="9"/>
    </row>
    <row r="7" spans="1:16" ht="15">
      <c r="A7" s="12"/>
      <c r="B7" s="25">
        <v>312.1</v>
      </c>
      <c r="C7" s="20" t="s">
        <v>11</v>
      </c>
      <c r="D7" s="46">
        <v>102111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102111</v>
      </c>
      <c r="O7" s="47">
        <f t="shared" si="1"/>
        <v>2.5794725407972514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280703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280703</v>
      </c>
      <c r="O8" s="47">
        <f t="shared" si="1"/>
        <v>7.090966503309251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1009005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1009005</v>
      </c>
      <c r="O9" s="47">
        <f t="shared" si="1"/>
        <v>25.488935482241196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2953917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2953917</v>
      </c>
      <c r="O10" s="47">
        <f t="shared" si="1"/>
        <v>74.62024453089477</v>
      </c>
      <c r="P10" s="9"/>
    </row>
    <row r="11" spans="1:16" ht="15">
      <c r="A11" s="12"/>
      <c r="B11" s="25">
        <v>316</v>
      </c>
      <c r="C11" s="20" t="s">
        <v>173</v>
      </c>
      <c r="D11" s="46">
        <v>12060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12060</v>
      </c>
      <c r="O11" s="47">
        <f t="shared" si="1"/>
        <v>0.3046531602081544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5156372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5156372</v>
      </c>
      <c r="O12" s="47">
        <f t="shared" si="1"/>
        <v>130.2574647602688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210553</v>
      </c>
      <c r="E13" s="32">
        <f t="shared" si="3"/>
        <v>727037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937590</v>
      </c>
      <c r="O13" s="45">
        <f t="shared" si="1"/>
        <v>23.68488859697873</v>
      </c>
      <c r="P13" s="10"/>
    </row>
    <row r="14" spans="1:16" ht="15">
      <c r="A14" s="12"/>
      <c r="B14" s="25">
        <v>322</v>
      </c>
      <c r="C14" s="20" t="s">
        <v>0</v>
      </c>
      <c r="D14" s="46">
        <v>4294</v>
      </c>
      <c r="E14" s="46">
        <v>682258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686552</v>
      </c>
      <c r="O14" s="47">
        <f t="shared" si="1"/>
        <v>17.343303187995755</v>
      </c>
      <c r="P14" s="9"/>
    </row>
    <row r="15" spans="1:16" ht="15">
      <c r="A15" s="12"/>
      <c r="B15" s="25">
        <v>323.7</v>
      </c>
      <c r="C15" s="20" t="s">
        <v>18</v>
      </c>
      <c r="D15" s="46">
        <v>124147</v>
      </c>
      <c r="E15" s="46">
        <v>44764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168911</v>
      </c>
      <c r="O15" s="47">
        <f t="shared" si="1"/>
        <v>4.266937806295155</v>
      </c>
      <c r="P15" s="9"/>
    </row>
    <row r="16" spans="1:16" ht="15">
      <c r="A16" s="12"/>
      <c r="B16" s="25">
        <v>329</v>
      </c>
      <c r="C16" s="20" t="s">
        <v>19</v>
      </c>
      <c r="D16" s="46">
        <v>82112</v>
      </c>
      <c r="E16" s="46">
        <v>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82127</v>
      </c>
      <c r="O16" s="47">
        <f t="shared" si="1"/>
        <v>2.074647602687819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SUM(D18:D36)</f>
        <v>6438352</v>
      </c>
      <c r="E17" s="32">
        <f t="shared" si="5"/>
        <v>9645310</v>
      </c>
      <c r="F17" s="32">
        <f t="shared" si="5"/>
        <v>0</v>
      </c>
      <c r="G17" s="32">
        <f t="shared" si="5"/>
        <v>255335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16338997</v>
      </c>
      <c r="O17" s="45">
        <f t="shared" si="1"/>
        <v>412.74685494871926</v>
      </c>
      <c r="P17" s="10"/>
    </row>
    <row r="18" spans="1:16" ht="15">
      <c r="A18" s="12"/>
      <c r="B18" s="25">
        <v>331.1</v>
      </c>
      <c r="C18" s="20" t="s">
        <v>20</v>
      </c>
      <c r="D18" s="46">
        <v>30035</v>
      </c>
      <c r="E18" s="46">
        <v>570041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600076</v>
      </c>
      <c r="O18" s="47">
        <f t="shared" si="1"/>
        <v>15.15879351285808</v>
      </c>
      <c r="P18" s="9"/>
    </row>
    <row r="19" spans="1:16" ht="15">
      <c r="A19" s="12"/>
      <c r="B19" s="25">
        <v>331.2</v>
      </c>
      <c r="C19" s="20" t="s">
        <v>115</v>
      </c>
      <c r="D19" s="46">
        <v>381474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381474</v>
      </c>
      <c r="O19" s="47">
        <f t="shared" si="1"/>
        <v>9.636588692972262</v>
      </c>
      <c r="P19" s="9"/>
    </row>
    <row r="20" spans="1:16" ht="15">
      <c r="A20" s="12"/>
      <c r="B20" s="25">
        <v>331.5</v>
      </c>
      <c r="C20" s="20" t="s">
        <v>22</v>
      </c>
      <c r="D20" s="46">
        <v>10058</v>
      </c>
      <c r="E20" s="46">
        <v>272157</v>
      </c>
      <c r="F20" s="46">
        <v>0</v>
      </c>
      <c r="G20" s="46">
        <v>116997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399212</v>
      </c>
      <c r="O20" s="47">
        <f t="shared" si="1"/>
        <v>10.084676400747739</v>
      </c>
      <c r="P20" s="9"/>
    </row>
    <row r="21" spans="1:16" ht="15">
      <c r="A21" s="12"/>
      <c r="B21" s="25">
        <v>334.1</v>
      </c>
      <c r="C21" s="20" t="s">
        <v>23</v>
      </c>
      <c r="D21" s="46">
        <v>278211</v>
      </c>
      <c r="E21" s="46">
        <v>2674133</v>
      </c>
      <c r="F21" s="46">
        <v>0</v>
      </c>
      <c r="G21" s="46">
        <v>138338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3090682</v>
      </c>
      <c r="O21" s="47">
        <f t="shared" si="1"/>
        <v>78.07512757035316</v>
      </c>
      <c r="P21" s="9"/>
    </row>
    <row r="22" spans="1:16" ht="15">
      <c r="A22" s="12"/>
      <c r="B22" s="25">
        <v>334.2</v>
      </c>
      <c r="C22" s="20" t="s">
        <v>24</v>
      </c>
      <c r="D22" s="46">
        <v>91120</v>
      </c>
      <c r="E22" s="46">
        <v>129415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220535</v>
      </c>
      <c r="O22" s="47">
        <f t="shared" si="1"/>
        <v>5.571035214469762</v>
      </c>
      <c r="P22" s="9"/>
    </row>
    <row r="23" spans="1:16" ht="15">
      <c r="A23" s="12"/>
      <c r="B23" s="25">
        <v>334.34</v>
      </c>
      <c r="C23" s="20" t="s">
        <v>26</v>
      </c>
      <c r="D23" s="46">
        <v>12597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12597</v>
      </c>
      <c r="O23" s="47">
        <f t="shared" si="1"/>
        <v>0.3182185621179205</v>
      </c>
      <c r="P23" s="9"/>
    </row>
    <row r="24" spans="1:16" ht="15">
      <c r="A24" s="12"/>
      <c r="B24" s="25">
        <v>334.41</v>
      </c>
      <c r="C24" s="20" t="s">
        <v>27</v>
      </c>
      <c r="D24" s="46">
        <v>21245</v>
      </c>
      <c r="E24" s="46">
        <v>156239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5">SUM(D24:M24)</f>
        <v>177484</v>
      </c>
      <c r="O24" s="47">
        <f t="shared" si="1"/>
        <v>4.483504269186076</v>
      </c>
      <c r="P24" s="9"/>
    </row>
    <row r="25" spans="1:16" ht="15">
      <c r="A25" s="12"/>
      <c r="B25" s="25">
        <v>334.49</v>
      </c>
      <c r="C25" s="20" t="s">
        <v>28</v>
      </c>
      <c r="D25" s="46">
        <v>33170</v>
      </c>
      <c r="E25" s="46">
        <v>3113370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3146540</v>
      </c>
      <c r="O25" s="47">
        <f t="shared" si="1"/>
        <v>79.48618198352953</v>
      </c>
      <c r="P25" s="9"/>
    </row>
    <row r="26" spans="1:16" ht="15">
      <c r="A26" s="12"/>
      <c r="B26" s="25">
        <v>334.69</v>
      </c>
      <c r="C26" s="20" t="s">
        <v>29</v>
      </c>
      <c r="D26" s="46">
        <v>0</v>
      </c>
      <c r="E26" s="46">
        <v>37434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37434</v>
      </c>
      <c r="O26" s="47">
        <f t="shared" si="1"/>
        <v>0.9456373465366543</v>
      </c>
      <c r="P26" s="9"/>
    </row>
    <row r="27" spans="1:16" ht="15">
      <c r="A27" s="12"/>
      <c r="B27" s="25">
        <v>334.7</v>
      </c>
      <c r="C27" s="20" t="s">
        <v>30</v>
      </c>
      <c r="D27" s="46">
        <v>40124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40124</v>
      </c>
      <c r="O27" s="47">
        <f t="shared" si="1"/>
        <v>1.0135906633658365</v>
      </c>
      <c r="P27" s="9"/>
    </row>
    <row r="28" spans="1:16" ht="15">
      <c r="A28" s="12"/>
      <c r="B28" s="25">
        <v>335.12</v>
      </c>
      <c r="C28" s="20" t="s">
        <v>174</v>
      </c>
      <c r="D28" s="46">
        <v>899595</v>
      </c>
      <c r="E28" s="46">
        <v>179315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1078910</v>
      </c>
      <c r="O28" s="47">
        <f t="shared" si="1"/>
        <v>27.254837568837466</v>
      </c>
      <c r="P28" s="9"/>
    </row>
    <row r="29" spans="1:16" ht="15">
      <c r="A29" s="12"/>
      <c r="B29" s="25">
        <v>335.13</v>
      </c>
      <c r="C29" s="20" t="s">
        <v>175</v>
      </c>
      <c r="D29" s="46">
        <v>16698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16698</v>
      </c>
      <c r="O29" s="47">
        <f t="shared" si="1"/>
        <v>0.42181579346233516</v>
      </c>
      <c r="P29" s="9"/>
    </row>
    <row r="30" spans="1:16" ht="15">
      <c r="A30" s="12"/>
      <c r="B30" s="25">
        <v>335.14</v>
      </c>
      <c r="C30" s="20" t="s">
        <v>176</v>
      </c>
      <c r="D30" s="46">
        <v>23801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23801</v>
      </c>
      <c r="O30" s="47">
        <f t="shared" si="1"/>
        <v>0.6012479159298741</v>
      </c>
      <c r="P30" s="9"/>
    </row>
    <row r="31" spans="1:16" ht="15">
      <c r="A31" s="12"/>
      <c r="B31" s="25">
        <v>335.15</v>
      </c>
      <c r="C31" s="20" t="s">
        <v>177</v>
      </c>
      <c r="D31" s="46">
        <v>6502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6502</v>
      </c>
      <c r="O31" s="47">
        <f t="shared" si="1"/>
        <v>0.16424998736927196</v>
      </c>
      <c r="P31" s="9"/>
    </row>
    <row r="32" spans="1:16" ht="15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5.507628959733239</v>
      </c>
      <c r="P32" s="9"/>
    </row>
    <row r="33" spans="1:16" ht="15">
      <c r="A33" s="12"/>
      <c r="B33" s="25">
        <v>335.18</v>
      </c>
      <c r="C33" s="20" t="s">
        <v>179</v>
      </c>
      <c r="D33" s="46">
        <v>1489265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1489265</v>
      </c>
      <c r="O33" s="47">
        <f t="shared" si="1"/>
        <v>37.62100237457687</v>
      </c>
      <c r="P33" s="9"/>
    </row>
    <row r="34" spans="1:16" ht="15">
      <c r="A34" s="12"/>
      <c r="B34" s="25">
        <v>335.19</v>
      </c>
      <c r="C34" s="20" t="s">
        <v>180</v>
      </c>
      <c r="D34" s="46">
        <v>2811217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2811217</v>
      </c>
      <c r="O34" s="47">
        <f t="shared" si="1"/>
        <v>71.01543474965897</v>
      </c>
      <c r="P34" s="9"/>
    </row>
    <row r="35" spans="1:16" ht="15">
      <c r="A35" s="12"/>
      <c r="B35" s="25">
        <v>335.49</v>
      </c>
      <c r="C35" s="20" t="s">
        <v>37</v>
      </c>
      <c r="D35" s="46">
        <v>0</v>
      </c>
      <c r="E35" s="46">
        <v>2412073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2412073</v>
      </c>
      <c r="O35" s="47">
        <f t="shared" si="1"/>
        <v>60.93247612792401</v>
      </c>
      <c r="P35" s="9"/>
    </row>
    <row r="36" spans="1:16" ht="15">
      <c r="A36" s="12"/>
      <c r="B36" s="25">
        <v>339</v>
      </c>
      <c r="C36" s="20" t="s">
        <v>42</v>
      </c>
      <c r="D36" s="46">
        <v>112715</v>
      </c>
      <c r="E36" s="46">
        <v>63633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176348</v>
      </c>
      <c r="O36" s="47">
        <f t="shared" si="1"/>
        <v>4.454807255090183</v>
      </c>
      <c r="P36" s="9"/>
    </row>
    <row r="37" spans="1:16" ht="15.75">
      <c r="A37" s="29" t="s">
        <v>47</v>
      </c>
      <c r="B37" s="30"/>
      <c r="C37" s="31"/>
      <c r="D37" s="32">
        <f aca="true" t="shared" si="7" ref="D37:M37">SUM(D38:D49)</f>
        <v>6621671</v>
      </c>
      <c r="E37" s="32">
        <f t="shared" si="7"/>
        <v>3104807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1919490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11645968</v>
      </c>
      <c r="O37" s="45">
        <f aca="true" t="shared" si="8" ref="O37:O68">(N37/O$71)</f>
        <v>294.1941090284444</v>
      </c>
      <c r="P37" s="10"/>
    </row>
    <row r="38" spans="1:16" ht="15">
      <c r="A38" s="12"/>
      <c r="B38" s="25">
        <v>341.1</v>
      </c>
      <c r="C38" s="20" t="s">
        <v>182</v>
      </c>
      <c r="D38" s="46">
        <v>136072</v>
      </c>
      <c r="E38" s="46">
        <v>651940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788012</v>
      </c>
      <c r="O38" s="47">
        <f t="shared" si="8"/>
        <v>19.906330520891224</v>
      </c>
      <c r="P38" s="9"/>
    </row>
    <row r="39" spans="1:16" ht="15">
      <c r="A39" s="12"/>
      <c r="B39" s="25">
        <v>341.52</v>
      </c>
      <c r="C39" s="20" t="s">
        <v>184</v>
      </c>
      <c r="D39" s="46">
        <v>54754</v>
      </c>
      <c r="E39" s="46">
        <v>36589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91343</v>
      </c>
      <c r="O39" s="47">
        <f t="shared" si="8"/>
        <v>2.307457181831961</v>
      </c>
      <c r="P39" s="9"/>
    </row>
    <row r="40" spans="1:16" ht="15">
      <c r="A40" s="12"/>
      <c r="B40" s="25">
        <v>341.8</v>
      </c>
      <c r="C40" s="20" t="s">
        <v>185</v>
      </c>
      <c r="D40" s="46">
        <v>3231007</v>
      </c>
      <c r="E40" s="46">
        <v>124485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3355492</v>
      </c>
      <c r="O40" s="47">
        <f t="shared" si="8"/>
        <v>84.76461375233669</v>
      </c>
      <c r="P40" s="9"/>
    </row>
    <row r="41" spans="1:16" ht="15">
      <c r="A41" s="12"/>
      <c r="B41" s="25">
        <v>341.9</v>
      </c>
      <c r="C41" s="20" t="s">
        <v>186</v>
      </c>
      <c r="D41" s="46">
        <v>161286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161286</v>
      </c>
      <c r="O41" s="47">
        <f t="shared" si="8"/>
        <v>4.074319203758905</v>
      </c>
      <c r="P41" s="9"/>
    </row>
    <row r="42" spans="1:16" ht="15">
      <c r="A42" s="12"/>
      <c r="B42" s="25">
        <v>342.1</v>
      </c>
      <c r="C42" s="20" t="s">
        <v>57</v>
      </c>
      <c r="D42" s="46">
        <v>312731</v>
      </c>
      <c r="E42" s="46">
        <v>571774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884505</v>
      </c>
      <c r="O42" s="47">
        <f t="shared" si="8"/>
        <v>22.343884201485373</v>
      </c>
      <c r="P42" s="9"/>
    </row>
    <row r="43" spans="1:16" ht="15">
      <c r="A43" s="12"/>
      <c r="B43" s="25">
        <v>342.6</v>
      </c>
      <c r="C43" s="20" t="s">
        <v>58</v>
      </c>
      <c r="D43" s="46">
        <v>832620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832620</v>
      </c>
      <c r="O43" s="47">
        <f t="shared" si="8"/>
        <v>21.033193553276412</v>
      </c>
      <c r="P43" s="9"/>
    </row>
    <row r="44" spans="1:16" ht="15">
      <c r="A44" s="12"/>
      <c r="B44" s="25">
        <v>343.4</v>
      </c>
      <c r="C44" s="20" t="s">
        <v>60</v>
      </c>
      <c r="D44" s="46">
        <v>0</v>
      </c>
      <c r="E44" s="46">
        <v>185081</v>
      </c>
      <c r="F44" s="46">
        <v>0</v>
      </c>
      <c r="G44" s="46">
        <v>0</v>
      </c>
      <c r="H44" s="46">
        <v>0</v>
      </c>
      <c r="I44" s="46">
        <v>1082498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1267579</v>
      </c>
      <c r="O44" s="47">
        <f t="shared" si="8"/>
        <v>32.020891224170164</v>
      </c>
      <c r="P44" s="9"/>
    </row>
    <row r="45" spans="1:16" ht="15">
      <c r="A45" s="12"/>
      <c r="B45" s="25">
        <v>343.5</v>
      </c>
      <c r="C45" s="20" t="s">
        <v>61</v>
      </c>
      <c r="D45" s="46">
        <v>0</v>
      </c>
      <c r="E45" s="46">
        <v>53308</v>
      </c>
      <c r="F45" s="46">
        <v>0</v>
      </c>
      <c r="G45" s="46">
        <v>0</v>
      </c>
      <c r="H45" s="46">
        <v>0</v>
      </c>
      <c r="I45" s="46">
        <v>836992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890300</v>
      </c>
      <c r="O45" s="47">
        <f t="shared" si="8"/>
        <v>22.490274339412924</v>
      </c>
      <c r="P45" s="9"/>
    </row>
    <row r="46" spans="1:16" ht="15">
      <c r="A46" s="12"/>
      <c r="B46" s="25">
        <v>343.9</v>
      </c>
      <c r="C46" s="20" t="s">
        <v>62</v>
      </c>
      <c r="D46" s="46">
        <v>0</v>
      </c>
      <c r="E46" s="46">
        <v>3557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3557</v>
      </c>
      <c r="O46" s="47">
        <f t="shared" si="8"/>
        <v>0.08985499924215631</v>
      </c>
      <c r="P46" s="9"/>
    </row>
    <row r="47" spans="1:16" ht="15">
      <c r="A47" s="12"/>
      <c r="B47" s="25">
        <v>344.1</v>
      </c>
      <c r="C47" s="20" t="s">
        <v>187</v>
      </c>
      <c r="D47" s="46">
        <v>0</v>
      </c>
      <c r="E47" s="46">
        <v>703159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703159</v>
      </c>
      <c r="O47" s="47">
        <f t="shared" si="8"/>
        <v>17.76282018895569</v>
      </c>
      <c r="P47" s="9"/>
    </row>
    <row r="48" spans="1:16" ht="15">
      <c r="A48" s="12"/>
      <c r="B48" s="25">
        <v>347.3</v>
      </c>
      <c r="C48" s="20" t="s">
        <v>65</v>
      </c>
      <c r="D48" s="46">
        <v>5214</v>
      </c>
      <c r="E48" s="46">
        <v>1485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6699</v>
      </c>
      <c r="O48" s="47">
        <f t="shared" si="8"/>
        <v>0.16922649421512656</v>
      </c>
      <c r="P48" s="9"/>
    </row>
    <row r="49" spans="1:16" ht="15">
      <c r="A49" s="12"/>
      <c r="B49" s="25">
        <v>349</v>
      </c>
      <c r="C49" s="20" t="s">
        <v>1</v>
      </c>
      <c r="D49" s="46">
        <v>1887987</v>
      </c>
      <c r="E49" s="46">
        <v>773429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2661416</v>
      </c>
      <c r="O49" s="47">
        <f t="shared" si="8"/>
        <v>67.23124336886778</v>
      </c>
      <c r="P49" s="9"/>
    </row>
    <row r="50" spans="1:16" ht="15.75">
      <c r="A50" s="29" t="s">
        <v>48</v>
      </c>
      <c r="B50" s="30"/>
      <c r="C50" s="31"/>
      <c r="D50" s="32">
        <f aca="true" t="shared" si="10" ref="D50:M50">SUM(D51:D57)</f>
        <v>0</v>
      </c>
      <c r="E50" s="32">
        <f t="shared" si="10"/>
        <v>229750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229750</v>
      </c>
      <c r="O50" s="45">
        <f t="shared" si="8"/>
        <v>5.803819532157833</v>
      </c>
      <c r="P50" s="10"/>
    </row>
    <row r="51" spans="1:16" ht="15">
      <c r="A51" s="13"/>
      <c r="B51" s="39">
        <v>351.1</v>
      </c>
      <c r="C51" s="21" t="s">
        <v>69</v>
      </c>
      <c r="D51" s="46">
        <v>0</v>
      </c>
      <c r="E51" s="46">
        <v>31101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31101</v>
      </c>
      <c r="O51" s="47">
        <f t="shared" si="8"/>
        <v>0.7856565452432678</v>
      </c>
      <c r="P51" s="9"/>
    </row>
    <row r="52" spans="1:16" ht="15">
      <c r="A52" s="13"/>
      <c r="B52" s="39">
        <v>351.5</v>
      </c>
      <c r="C52" s="21" t="s">
        <v>73</v>
      </c>
      <c r="D52" s="46">
        <v>0</v>
      </c>
      <c r="E52" s="46">
        <v>12925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1" ref="N52:N57">SUM(D52:M52)</f>
        <v>12925</v>
      </c>
      <c r="O52" s="47">
        <f t="shared" si="8"/>
        <v>0.326504319708988</v>
      </c>
      <c r="P52" s="9"/>
    </row>
    <row r="53" spans="1:16" ht="15">
      <c r="A53" s="13"/>
      <c r="B53" s="39">
        <v>351.6</v>
      </c>
      <c r="C53" s="21" t="s">
        <v>74</v>
      </c>
      <c r="D53" s="46">
        <v>0</v>
      </c>
      <c r="E53" s="46">
        <v>3704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3704</v>
      </c>
      <c r="O53" s="47">
        <f t="shared" si="8"/>
        <v>0.09356843328449452</v>
      </c>
      <c r="P53" s="9"/>
    </row>
    <row r="54" spans="1:16" ht="15">
      <c r="A54" s="13"/>
      <c r="B54" s="39">
        <v>351.7</v>
      </c>
      <c r="C54" s="21" t="s">
        <v>193</v>
      </c>
      <c r="D54" s="46">
        <v>0</v>
      </c>
      <c r="E54" s="46">
        <v>23068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23068</v>
      </c>
      <c r="O54" s="47">
        <f t="shared" si="8"/>
        <v>0.5827312686303239</v>
      </c>
      <c r="P54" s="9"/>
    </row>
    <row r="55" spans="1:16" ht="15">
      <c r="A55" s="13"/>
      <c r="B55" s="39">
        <v>351.8</v>
      </c>
      <c r="C55" s="21" t="s">
        <v>194</v>
      </c>
      <c r="D55" s="46">
        <v>0</v>
      </c>
      <c r="E55" s="46">
        <v>92335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92335</v>
      </c>
      <c r="O55" s="47">
        <f t="shared" si="8"/>
        <v>2.3325165462537263</v>
      </c>
      <c r="P55" s="9"/>
    </row>
    <row r="56" spans="1:16" ht="15">
      <c r="A56" s="13"/>
      <c r="B56" s="39">
        <v>351.9</v>
      </c>
      <c r="C56" s="21" t="s">
        <v>188</v>
      </c>
      <c r="D56" s="46">
        <v>0</v>
      </c>
      <c r="E56" s="46">
        <v>63448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63448</v>
      </c>
      <c r="O56" s="47">
        <f t="shared" si="8"/>
        <v>1.6027888647501642</v>
      </c>
      <c r="P56" s="9"/>
    </row>
    <row r="57" spans="1:16" ht="15">
      <c r="A57" s="13"/>
      <c r="B57" s="39">
        <v>354</v>
      </c>
      <c r="C57" s="21" t="s">
        <v>170</v>
      </c>
      <c r="D57" s="46">
        <v>0</v>
      </c>
      <c r="E57" s="46">
        <v>3169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3169</v>
      </c>
      <c r="O57" s="47">
        <f t="shared" si="8"/>
        <v>0.0800535542868691</v>
      </c>
      <c r="P57" s="9"/>
    </row>
    <row r="58" spans="1:16" ht="15.75">
      <c r="A58" s="29" t="s">
        <v>4</v>
      </c>
      <c r="B58" s="30"/>
      <c r="C58" s="31"/>
      <c r="D58" s="32">
        <f aca="true" t="shared" si="12" ref="D58:M58">SUM(D59:D64)</f>
        <v>1430533</v>
      </c>
      <c r="E58" s="32">
        <f t="shared" si="12"/>
        <v>793792</v>
      </c>
      <c r="F58" s="32">
        <f t="shared" si="12"/>
        <v>0</v>
      </c>
      <c r="G58" s="32">
        <f t="shared" si="12"/>
        <v>5440</v>
      </c>
      <c r="H58" s="32">
        <f t="shared" si="12"/>
        <v>0</v>
      </c>
      <c r="I58" s="32">
        <f t="shared" si="12"/>
        <v>102083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aca="true" t="shared" si="13" ref="N58:N69">SUM(D58:M58)</f>
        <v>2331848</v>
      </c>
      <c r="O58" s="45">
        <f t="shared" si="8"/>
        <v>58.905875814681956</v>
      </c>
      <c r="P58" s="10"/>
    </row>
    <row r="59" spans="1:16" ht="15">
      <c r="A59" s="12"/>
      <c r="B59" s="25">
        <v>361.1</v>
      </c>
      <c r="C59" s="20" t="s">
        <v>77</v>
      </c>
      <c r="D59" s="46">
        <v>18689</v>
      </c>
      <c r="E59" s="46">
        <v>70188</v>
      </c>
      <c r="F59" s="46">
        <v>0</v>
      </c>
      <c r="G59" s="46">
        <v>5440</v>
      </c>
      <c r="H59" s="46">
        <v>0</v>
      </c>
      <c r="I59" s="46">
        <v>24500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118817</v>
      </c>
      <c r="O59" s="47">
        <f t="shared" si="8"/>
        <v>3.001490425908149</v>
      </c>
      <c r="P59" s="9"/>
    </row>
    <row r="60" spans="1:16" ht="15">
      <c r="A60" s="12"/>
      <c r="B60" s="25">
        <v>362</v>
      </c>
      <c r="C60" s="20" t="s">
        <v>78</v>
      </c>
      <c r="D60" s="46">
        <v>25103</v>
      </c>
      <c r="E60" s="46">
        <v>393832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418935</v>
      </c>
      <c r="O60" s="47">
        <f t="shared" si="8"/>
        <v>10.582908098822816</v>
      </c>
      <c r="P60" s="9"/>
    </row>
    <row r="61" spans="1:16" ht="15">
      <c r="A61" s="12"/>
      <c r="B61" s="25">
        <v>364</v>
      </c>
      <c r="C61" s="20" t="s">
        <v>189</v>
      </c>
      <c r="D61" s="46">
        <v>159563</v>
      </c>
      <c r="E61" s="46">
        <v>16519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176082</v>
      </c>
      <c r="O61" s="47">
        <f t="shared" si="8"/>
        <v>4.448087707775477</v>
      </c>
      <c r="P61" s="9"/>
    </row>
    <row r="62" spans="1:16" ht="15">
      <c r="A62" s="12"/>
      <c r="B62" s="25">
        <v>369.3</v>
      </c>
      <c r="C62" s="20" t="s">
        <v>81</v>
      </c>
      <c r="D62" s="46">
        <v>0</v>
      </c>
      <c r="E62" s="46">
        <v>102845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102845</v>
      </c>
      <c r="O62" s="47">
        <f t="shared" si="8"/>
        <v>2.5980144495528723</v>
      </c>
      <c r="P62" s="9"/>
    </row>
    <row r="63" spans="1:16" ht="15">
      <c r="A63" s="12"/>
      <c r="B63" s="25">
        <v>369.7</v>
      </c>
      <c r="C63" s="20" t="s">
        <v>83</v>
      </c>
      <c r="D63" s="46">
        <v>0</v>
      </c>
      <c r="E63" s="46">
        <v>39013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39013</v>
      </c>
      <c r="O63" s="47">
        <f t="shared" si="8"/>
        <v>0.9855251856717021</v>
      </c>
      <c r="P63" s="9"/>
    </row>
    <row r="64" spans="1:16" ht="15">
      <c r="A64" s="12"/>
      <c r="B64" s="25">
        <v>369.9</v>
      </c>
      <c r="C64" s="20" t="s">
        <v>84</v>
      </c>
      <c r="D64" s="46">
        <v>1227178</v>
      </c>
      <c r="E64" s="46">
        <v>171395</v>
      </c>
      <c r="F64" s="46">
        <v>0</v>
      </c>
      <c r="G64" s="46">
        <v>0</v>
      </c>
      <c r="H64" s="46">
        <v>0</v>
      </c>
      <c r="I64" s="46">
        <v>77583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1476156</v>
      </c>
      <c r="O64" s="47">
        <f t="shared" si="8"/>
        <v>37.289849946950945</v>
      </c>
      <c r="P64" s="9"/>
    </row>
    <row r="65" spans="1:16" ht="15.75">
      <c r="A65" s="29" t="s">
        <v>49</v>
      </c>
      <c r="B65" s="30"/>
      <c r="C65" s="31"/>
      <c r="D65" s="32">
        <f aca="true" t="shared" si="14" ref="D65:M65">SUM(D66:D68)</f>
        <v>16749317</v>
      </c>
      <c r="E65" s="32">
        <f t="shared" si="14"/>
        <v>238732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3"/>
        <v>16988049</v>
      </c>
      <c r="O65" s="45">
        <f t="shared" si="8"/>
        <v>429.1428535340777</v>
      </c>
      <c r="P65" s="9"/>
    </row>
    <row r="66" spans="1:16" ht="15">
      <c r="A66" s="12"/>
      <c r="B66" s="25">
        <v>381</v>
      </c>
      <c r="C66" s="20" t="s">
        <v>85</v>
      </c>
      <c r="D66" s="46">
        <v>16374350</v>
      </c>
      <c r="E66" s="46">
        <v>238732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16613082</v>
      </c>
      <c r="O66" s="47">
        <f t="shared" si="8"/>
        <v>419.6706411357551</v>
      </c>
      <c r="P66" s="9"/>
    </row>
    <row r="67" spans="1:16" ht="15">
      <c r="A67" s="12"/>
      <c r="B67" s="25">
        <v>384</v>
      </c>
      <c r="C67" s="20" t="s">
        <v>87</v>
      </c>
      <c r="D67" s="46">
        <v>367475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367475</v>
      </c>
      <c r="O67" s="47">
        <f t="shared" si="8"/>
        <v>9.282953569443743</v>
      </c>
      <c r="P67" s="9"/>
    </row>
    <row r="68" spans="1:16" ht="15.75" thickBot="1">
      <c r="A68" s="12"/>
      <c r="B68" s="25">
        <v>388.1</v>
      </c>
      <c r="C68" s="20" t="s">
        <v>205</v>
      </c>
      <c r="D68" s="46">
        <v>7492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7492</v>
      </c>
      <c r="O68" s="47">
        <f t="shared" si="8"/>
        <v>0.18925882887889658</v>
      </c>
      <c r="P68" s="9"/>
    </row>
    <row r="69" spans="1:119" ht="16.5" thickBot="1">
      <c r="A69" s="14" t="s">
        <v>67</v>
      </c>
      <c r="B69" s="23"/>
      <c r="C69" s="22"/>
      <c r="D69" s="15">
        <f aca="true" t="shared" si="15" ref="D69:M69">SUM(D5,D13,D17,D37,D50,D58,D65)</f>
        <v>47521681</v>
      </c>
      <c r="E69" s="15">
        <f t="shared" si="15"/>
        <v>21185508</v>
      </c>
      <c r="F69" s="15">
        <f t="shared" si="15"/>
        <v>0</v>
      </c>
      <c r="G69" s="15">
        <f t="shared" si="15"/>
        <v>3214692</v>
      </c>
      <c r="H69" s="15">
        <f t="shared" si="15"/>
        <v>0</v>
      </c>
      <c r="I69" s="15">
        <f t="shared" si="15"/>
        <v>2021573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3"/>
        <v>73943454</v>
      </c>
      <c r="O69" s="38">
        <f>(N69/O$71)</f>
        <v>1867.9193149093114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9" t="s">
        <v>206</v>
      </c>
      <c r="M71" s="49"/>
      <c r="N71" s="49"/>
      <c r="O71" s="43">
        <v>39586</v>
      </c>
    </row>
    <row r="72" spans="1:15" ht="1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5.75" customHeight="1" thickBot="1">
      <c r="A73" s="53" t="s">
        <v>107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15336734</v>
      </c>
      <c r="E5" s="27">
        <f t="shared" si="0"/>
        <v>5308976</v>
      </c>
      <c r="F5" s="27">
        <f t="shared" si="0"/>
        <v>0</v>
      </c>
      <c r="G5" s="27">
        <f t="shared" si="0"/>
        <v>2769343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23415053</v>
      </c>
      <c r="O5" s="33">
        <f aca="true" t="shared" si="2" ref="O5:O36">(N5/O$69)</f>
        <v>599.5097677753027</v>
      </c>
      <c r="P5" s="6"/>
    </row>
    <row r="6" spans="1:16" ht="15">
      <c r="A6" s="12"/>
      <c r="B6" s="25">
        <v>311</v>
      </c>
      <c r="C6" s="20" t="s">
        <v>3</v>
      </c>
      <c r="D6" s="46">
        <v>15264131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15264131</v>
      </c>
      <c r="O6" s="47">
        <f t="shared" si="2"/>
        <v>390.8167806027089</v>
      </c>
      <c r="P6" s="9"/>
    </row>
    <row r="7" spans="1:16" ht="15">
      <c r="A7" s="12"/>
      <c r="B7" s="25">
        <v>312.1</v>
      </c>
      <c r="C7" s="20" t="s">
        <v>11</v>
      </c>
      <c r="D7" s="46">
        <v>60347</v>
      </c>
      <c r="E7" s="46">
        <v>1255816</v>
      </c>
      <c r="F7" s="46">
        <v>0</v>
      </c>
      <c r="G7" s="46">
        <v>2769343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4085506</v>
      </c>
      <c r="O7" s="47">
        <f t="shared" si="2"/>
        <v>104.60368179839722</v>
      </c>
      <c r="P7" s="9"/>
    </row>
    <row r="8" spans="1:16" ht="15">
      <c r="A8" s="12"/>
      <c r="B8" s="25">
        <v>316</v>
      </c>
      <c r="C8" s="20" t="s">
        <v>173</v>
      </c>
      <c r="D8" s="46">
        <v>12256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12256</v>
      </c>
      <c r="O8" s="47">
        <f t="shared" si="2"/>
        <v>0.31379778272780806</v>
      </c>
      <c r="P8" s="9"/>
    </row>
    <row r="9" spans="1:16" ht="15">
      <c r="A9" s="12"/>
      <c r="B9" s="25">
        <v>319</v>
      </c>
      <c r="C9" s="20" t="s">
        <v>15</v>
      </c>
      <c r="D9" s="46">
        <v>0</v>
      </c>
      <c r="E9" s="46">
        <v>4053160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4053160</v>
      </c>
      <c r="O9" s="47">
        <f t="shared" si="2"/>
        <v>103.77550759146888</v>
      </c>
      <c r="P9" s="9"/>
    </row>
    <row r="10" spans="1:16" ht="15.75">
      <c r="A10" s="29" t="s">
        <v>16</v>
      </c>
      <c r="B10" s="30"/>
      <c r="C10" s="31"/>
      <c r="D10" s="32">
        <f aca="true" t="shared" si="3" ref="D10:M10">SUM(D11:D15)</f>
        <v>336962</v>
      </c>
      <c r="E10" s="32">
        <f t="shared" si="3"/>
        <v>433709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770671</v>
      </c>
      <c r="O10" s="45">
        <f t="shared" si="2"/>
        <v>19.731955859385</v>
      </c>
      <c r="P10" s="10"/>
    </row>
    <row r="11" spans="1:16" ht="15">
      <c r="A11" s="12"/>
      <c r="B11" s="25">
        <v>322</v>
      </c>
      <c r="C11" s="20" t="s">
        <v>0</v>
      </c>
      <c r="D11" s="46">
        <v>0</v>
      </c>
      <c r="E11" s="46">
        <v>395892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395892</v>
      </c>
      <c r="O11" s="47">
        <f t="shared" si="2"/>
        <v>10.136262385743914</v>
      </c>
      <c r="P11" s="9"/>
    </row>
    <row r="12" spans="1:16" ht="15">
      <c r="A12" s="12"/>
      <c r="B12" s="25">
        <v>323.3</v>
      </c>
      <c r="C12" s="20" t="s">
        <v>202</v>
      </c>
      <c r="D12" s="46">
        <v>120</v>
      </c>
      <c r="E12" s="46">
        <v>17180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17300</v>
      </c>
      <c r="O12" s="47">
        <f t="shared" si="2"/>
        <v>0.442942366285173</v>
      </c>
      <c r="P12" s="9"/>
    </row>
    <row r="13" spans="1:16" ht="15">
      <c r="A13" s="12"/>
      <c r="B13" s="25">
        <v>323.5</v>
      </c>
      <c r="C13" s="20" t="s">
        <v>17</v>
      </c>
      <c r="D13" s="46">
        <v>94250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94250</v>
      </c>
      <c r="O13" s="47">
        <f t="shared" si="2"/>
        <v>2.4131397700796273</v>
      </c>
      <c r="P13" s="9"/>
    </row>
    <row r="14" spans="1:16" ht="15">
      <c r="A14" s="12"/>
      <c r="B14" s="25">
        <v>323.7</v>
      </c>
      <c r="C14" s="20" t="s">
        <v>18</v>
      </c>
      <c r="D14" s="46">
        <v>56560</v>
      </c>
      <c r="E14" s="46">
        <v>20622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77182</v>
      </c>
      <c r="O14" s="47">
        <f t="shared" si="2"/>
        <v>1.9761374401515734</v>
      </c>
      <c r="P14" s="9"/>
    </row>
    <row r="15" spans="1:16" ht="15">
      <c r="A15" s="12"/>
      <c r="B15" s="25">
        <v>329</v>
      </c>
      <c r="C15" s="20" t="s">
        <v>19</v>
      </c>
      <c r="D15" s="46">
        <v>186032</v>
      </c>
      <c r="E15" s="46">
        <v>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186047</v>
      </c>
      <c r="O15" s="47">
        <f t="shared" si="2"/>
        <v>4.763473897124715</v>
      </c>
      <c r="P15" s="9"/>
    </row>
    <row r="16" spans="1:16" ht="15.75">
      <c r="A16" s="29" t="s">
        <v>21</v>
      </c>
      <c r="B16" s="30"/>
      <c r="C16" s="31"/>
      <c r="D16" s="32">
        <f aca="true" t="shared" si="4" ref="D16:M16">SUM(D17:D33)</f>
        <v>6185219</v>
      </c>
      <c r="E16" s="32">
        <f t="shared" si="4"/>
        <v>8882115</v>
      </c>
      <c r="F16" s="32">
        <f t="shared" si="4"/>
        <v>0</v>
      </c>
      <c r="G16" s="32">
        <f t="shared" si="4"/>
        <v>814526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15881860</v>
      </c>
      <c r="O16" s="45">
        <f t="shared" si="2"/>
        <v>406.6328699080831</v>
      </c>
      <c r="P16" s="10"/>
    </row>
    <row r="17" spans="1:16" ht="15">
      <c r="A17" s="12"/>
      <c r="B17" s="25">
        <v>331.1</v>
      </c>
      <c r="C17" s="20" t="s">
        <v>20</v>
      </c>
      <c r="D17" s="46">
        <v>0</v>
      </c>
      <c r="E17" s="46">
        <v>81379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81379</v>
      </c>
      <c r="O17" s="47">
        <f t="shared" si="2"/>
        <v>2.083595770284456</v>
      </c>
      <c r="P17" s="9"/>
    </row>
    <row r="18" spans="1:16" ht="15">
      <c r="A18" s="12"/>
      <c r="B18" s="25">
        <v>331.2</v>
      </c>
      <c r="C18" s="20" t="s">
        <v>115</v>
      </c>
      <c r="D18" s="46">
        <v>382283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382283</v>
      </c>
      <c r="O18" s="47">
        <f t="shared" si="2"/>
        <v>9.787822925467905</v>
      </c>
      <c r="P18" s="9"/>
    </row>
    <row r="19" spans="1:16" ht="15">
      <c r="A19" s="12"/>
      <c r="B19" s="25">
        <v>331.5</v>
      </c>
      <c r="C19" s="20" t="s">
        <v>22</v>
      </c>
      <c r="D19" s="46">
        <v>0</v>
      </c>
      <c r="E19" s="46">
        <v>185698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185698</v>
      </c>
      <c r="O19" s="47">
        <f t="shared" si="2"/>
        <v>4.754538238984049</v>
      </c>
      <c r="P19" s="9"/>
    </row>
    <row r="20" spans="1:16" ht="15">
      <c r="A20" s="12"/>
      <c r="B20" s="25">
        <v>334.1</v>
      </c>
      <c r="C20" s="20" t="s">
        <v>23</v>
      </c>
      <c r="D20" s="46">
        <v>236880</v>
      </c>
      <c r="E20" s="46">
        <v>129213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366093</v>
      </c>
      <c r="O20" s="47">
        <f t="shared" si="2"/>
        <v>9.373300560718949</v>
      </c>
      <c r="P20" s="9"/>
    </row>
    <row r="21" spans="1:16" ht="15">
      <c r="A21" s="12"/>
      <c r="B21" s="25">
        <v>334.2</v>
      </c>
      <c r="C21" s="20" t="s">
        <v>24</v>
      </c>
      <c r="D21" s="46">
        <v>107759</v>
      </c>
      <c r="E21" s="46">
        <v>77833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185592</v>
      </c>
      <c r="O21" s="47">
        <f t="shared" si="2"/>
        <v>4.7518242568553655</v>
      </c>
      <c r="P21" s="9"/>
    </row>
    <row r="22" spans="1:16" ht="15">
      <c r="A22" s="12"/>
      <c r="B22" s="25">
        <v>334.41</v>
      </c>
      <c r="C22" s="20" t="s">
        <v>27</v>
      </c>
      <c r="D22" s="46">
        <v>0</v>
      </c>
      <c r="E22" s="46">
        <v>93481</v>
      </c>
      <c r="F22" s="46">
        <v>0</v>
      </c>
      <c r="G22" s="46">
        <v>814526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2">SUM(D22:M22)</f>
        <v>908007</v>
      </c>
      <c r="O22" s="47">
        <f t="shared" si="2"/>
        <v>23.2482525539596</v>
      </c>
      <c r="P22" s="9"/>
    </row>
    <row r="23" spans="1:16" ht="15">
      <c r="A23" s="12"/>
      <c r="B23" s="25">
        <v>334.49</v>
      </c>
      <c r="C23" s="20" t="s">
        <v>28</v>
      </c>
      <c r="D23" s="46">
        <v>0</v>
      </c>
      <c r="E23" s="46">
        <v>5663812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5663812</v>
      </c>
      <c r="O23" s="47">
        <f t="shared" si="2"/>
        <v>145.0140051719282</v>
      </c>
      <c r="P23" s="9"/>
    </row>
    <row r="24" spans="1:16" ht="15">
      <c r="A24" s="12"/>
      <c r="B24" s="25">
        <v>334.69</v>
      </c>
      <c r="C24" s="20" t="s">
        <v>29</v>
      </c>
      <c r="D24" s="46">
        <v>29203</v>
      </c>
      <c r="E24" s="46">
        <v>54017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83220</v>
      </c>
      <c r="O24" s="47">
        <f t="shared" si="2"/>
        <v>2.130732007066595</v>
      </c>
      <c r="P24" s="9"/>
    </row>
    <row r="25" spans="1:16" ht="15">
      <c r="A25" s="12"/>
      <c r="B25" s="25">
        <v>334.7</v>
      </c>
      <c r="C25" s="20" t="s">
        <v>30</v>
      </c>
      <c r="D25" s="46">
        <v>18183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18183</v>
      </c>
      <c r="O25" s="47">
        <f t="shared" si="2"/>
        <v>0.4655503494892081</v>
      </c>
      <c r="P25" s="9"/>
    </row>
    <row r="26" spans="1:16" ht="15">
      <c r="A26" s="12"/>
      <c r="B26" s="25">
        <v>335.12</v>
      </c>
      <c r="C26" s="20" t="s">
        <v>174</v>
      </c>
      <c r="D26" s="46">
        <v>855032</v>
      </c>
      <c r="E26" s="46">
        <v>196877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1051909</v>
      </c>
      <c r="O26" s="47">
        <f t="shared" si="2"/>
        <v>26.93266251888266</v>
      </c>
      <c r="P26" s="9"/>
    </row>
    <row r="27" spans="1:16" ht="15">
      <c r="A27" s="12"/>
      <c r="B27" s="25">
        <v>335.13</v>
      </c>
      <c r="C27" s="20" t="s">
        <v>175</v>
      </c>
      <c r="D27" s="46">
        <v>15820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15820</v>
      </c>
      <c r="O27" s="47">
        <f t="shared" si="2"/>
        <v>0.4050490309035512</v>
      </c>
      <c r="P27" s="9"/>
    </row>
    <row r="28" spans="1:16" ht="15">
      <c r="A28" s="12"/>
      <c r="B28" s="25">
        <v>335.14</v>
      </c>
      <c r="C28" s="20" t="s">
        <v>176</v>
      </c>
      <c r="D28" s="46">
        <v>22091</v>
      </c>
      <c r="E28" s="46">
        <v>2359305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2381396</v>
      </c>
      <c r="O28" s="47">
        <f t="shared" si="2"/>
        <v>60.97232250300842</v>
      </c>
      <c r="P28" s="9"/>
    </row>
    <row r="29" spans="1:16" ht="15">
      <c r="A29" s="12"/>
      <c r="B29" s="25">
        <v>335.15</v>
      </c>
      <c r="C29" s="20" t="s">
        <v>177</v>
      </c>
      <c r="D29" s="46">
        <v>6431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6431</v>
      </c>
      <c r="O29" s="47">
        <f t="shared" si="2"/>
        <v>0.16465678367514147</v>
      </c>
      <c r="P29" s="9"/>
    </row>
    <row r="30" spans="1:16" ht="15">
      <c r="A30" s="12"/>
      <c r="B30" s="25">
        <v>335.16</v>
      </c>
      <c r="C30" s="20" t="s">
        <v>178</v>
      </c>
      <c r="D30" s="46">
        <v>180525</v>
      </c>
      <c r="E30" s="46">
        <v>37500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218025</v>
      </c>
      <c r="O30" s="47">
        <f t="shared" si="2"/>
        <v>5.582225977417621</v>
      </c>
      <c r="P30" s="9"/>
    </row>
    <row r="31" spans="1:16" ht="15">
      <c r="A31" s="12"/>
      <c r="B31" s="25">
        <v>335.18</v>
      </c>
      <c r="C31" s="20" t="s">
        <v>179</v>
      </c>
      <c r="D31" s="46">
        <v>1541296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1541296</v>
      </c>
      <c r="O31" s="47">
        <f t="shared" si="2"/>
        <v>39.462733952940575</v>
      </c>
      <c r="P31" s="9"/>
    </row>
    <row r="32" spans="1:16" ht="15">
      <c r="A32" s="12"/>
      <c r="B32" s="25">
        <v>335.19</v>
      </c>
      <c r="C32" s="20" t="s">
        <v>180</v>
      </c>
      <c r="D32" s="46">
        <v>2671131</v>
      </c>
      <c r="E32" s="46">
        <v>3000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2674131</v>
      </c>
      <c r="O32" s="47">
        <f t="shared" si="2"/>
        <v>68.46739380904832</v>
      </c>
      <c r="P32" s="9"/>
    </row>
    <row r="33" spans="1:16" ht="15">
      <c r="A33" s="12"/>
      <c r="B33" s="25">
        <v>339</v>
      </c>
      <c r="C33" s="20" t="s">
        <v>42</v>
      </c>
      <c r="D33" s="46">
        <v>118585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118585</v>
      </c>
      <c r="O33" s="47">
        <f t="shared" si="2"/>
        <v>3.0362034974524414</v>
      </c>
      <c r="P33" s="9"/>
    </row>
    <row r="34" spans="1:16" ht="15.75">
      <c r="A34" s="29" t="s">
        <v>47</v>
      </c>
      <c r="B34" s="30"/>
      <c r="C34" s="31"/>
      <c r="D34" s="32">
        <f aca="true" t="shared" si="6" ref="D34:M34">SUM(D35:D47)</f>
        <v>6200212</v>
      </c>
      <c r="E34" s="32">
        <f t="shared" si="6"/>
        <v>3192990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1690008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>SUM(D34:M34)</f>
        <v>11083210</v>
      </c>
      <c r="O34" s="45">
        <f t="shared" si="2"/>
        <v>283.7701308344215</v>
      </c>
      <c r="P34" s="10"/>
    </row>
    <row r="35" spans="1:16" ht="15">
      <c r="A35" s="12"/>
      <c r="B35" s="25">
        <v>341.1</v>
      </c>
      <c r="C35" s="20" t="s">
        <v>182</v>
      </c>
      <c r="D35" s="46">
        <v>111957</v>
      </c>
      <c r="E35" s="46">
        <v>893478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1005435</v>
      </c>
      <c r="O35" s="47">
        <f t="shared" si="2"/>
        <v>25.74276058068976</v>
      </c>
      <c r="P35" s="9"/>
    </row>
    <row r="36" spans="1:16" ht="15">
      <c r="A36" s="12"/>
      <c r="B36" s="25">
        <v>341.15</v>
      </c>
      <c r="C36" s="20" t="s">
        <v>192</v>
      </c>
      <c r="D36" s="46">
        <v>0</v>
      </c>
      <c r="E36" s="46">
        <v>118124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7">SUM(D36:M36)</f>
        <v>118124</v>
      </c>
      <c r="O36" s="47">
        <f t="shared" si="2"/>
        <v>3.024400235553166</v>
      </c>
      <c r="P36" s="9"/>
    </row>
    <row r="37" spans="1:16" ht="15">
      <c r="A37" s="12"/>
      <c r="B37" s="25">
        <v>341.52</v>
      </c>
      <c r="C37" s="20" t="s">
        <v>184</v>
      </c>
      <c r="D37" s="46">
        <v>40023</v>
      </c>
      <c r="E37" s="46">
        <v>47173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87196</v>
      </c>
      <c r="O37" s="47">
        <f aca="true" t="shared" si="8" ref="O37:O67">(N37/O$69)</f>
        <v>2.232531940497222</v>
      </c>
      <c r="P37" s="9"/>
    </row>
    <row r="38" spans="1:16" ht="15">
      <c r="A38" s="12"/>
      <c r="B38" s="25">
        <v>341.8</v>
      </c>
      <c r="C38" s="20" t="s">
        <v>185</v>
      </c>
      <c r="D38" s="46">
        <v>4037578</v>
      </c>
      <c r="E38" s="46">
        <v>122713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4160291</v>
      </c>
      <c r="O38" s="47">
        <f t="shared" si="8"/>
        <v>106.51844739739356</v>
      </c>
      <c r="P38" s="9"/>
    </row>
    <row r="39" spans="1:16" ht="15">
      <c r="A39" s="12"/>
      <c r="B39" s="25">
        <v>341.9</v>
      </c>
      <c r="C39" s="20" t="s">
        <v>186</v>
      </c>
      <c r="D39" s="46">
        <v>157905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157905</v>
      </c>
      <c r="O39" s="47">
        <f t="shared" si="8"/>
        <v>4.042937245564175</v>
      </c>
      <c r="P39" s="9"/>
    </row>
    <row r="40" spans="1:16" ht="15">
      <c r="A40" s="12"/>
      <c r="B40" s="25">
        <v>342.1</v>
      </c>
      <c r="C40" s="20" t="s">
        <v>57</v>
      </c>
      <c r="D40" s="46">
        <v>311052</v>
      </c>
      <c r="E40" s="46">
        <v>442553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753605</v>
      </c>
      <c r="O40" s="47">
        <f t="shared" si="8"/>
        <v>19.29500473666692</v>
      </c>
      <c r="P40" s="9"/>
    </row>
    <row r="41" spans="1:16" ht="15">
      <c r="A41" s="12"/>
      <c r="B41" s="25">
        <v>342.6</v>
      </c>
      <c r="C41" s="20" t="s">
        <v>58</v>
      </c>
      <c r="D41" s="46">
        <v>918155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918155</v>
      </c>
      <c r="O41" s="47">
        <f t="shared" si="8"/>
        <v>23.50807793737358</v>
      </c>
      <c r="P41" s="9"/>
    </row>
    <row r="42" spans="1:16" ht="15">
      <c r="A42" s="12"/>
      <c r="B42" s="25">
        <v>343.4</v>
      </c>
      <c r="C42" s="20" t="s">
        <v>60</v>
      </c>
      <c r="D42" s="46">
        <v>0</v>
      </c>
      <c r="E42" s="46">
        <v>223121</v>
      </c>
      <c r="F42" s="46">
        <v>0</v>
      </c>
      <c r="G42" s="46">
        <v>0</v>
      </c>
      <c r="H42" s="46">
        <v>0</v>
      </c>
      <c r="I42" s="46">
        <v>1690008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1913129</v>
      </c>
      <c r="O42" s="47">
        <f t="shared" si="8"/>
        <v>48.98299920628825</v>
      </c>
      <c r="P42" s="9"/>
    </row>
    <row r="43" spans="1:16" ht="15">
      <c r="A43" s="12"/>
      <c r="B43" s="25">
        <v>343.5</v>
      </c>
      <c r="C43" s="20" t="s">
        <v>61</v>
      </c>
      <c r="D43" s="46">
        <v>0</v>
      </c>
      <c r="E43" s="46">
        <v>39948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39948</v>
      </c>
      <c r="O43" s="47">
        <f t="shared" si="8"/>
        <v>1.0228128120439357</v>
      </c>
      <c r="P43" s="9"/>
    </row>
    <row r="44" spans="1:16" ht="15">
      <c r="A44" s="12"/>
      <c r="B44" s="25">
        <v>343.9</v>
      </c>
      <c r="C44" s="20" t="s">
        <v>62</v>
      </c>
      <c r="D44" s="46">
        <v>0</v>
      </c>
      <c r="E44" s="46">
        <v>4001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4001</v>
      </c>
      <c r="O44" s="47">
        <f t="shared" si="8"/>
        <v>0.10244002355531659</v>
      </c>
      <c r="P44" s="9"/>
    </row>
    <row r="45" spans="1:16" ht="15">
      <c r="A45" s="12"/>
      <c r="B45" s="25">
        <v>344.1</v>
      </c>
      <c r="C45" s="20" t="s">
        <v>187</v>
      </c>
      <c r="D45" s="46">
        <v>0</v>
      </c>
      <c r="E45" s="46">
        <v>541408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541408</v>
      </c>
      <c r="O45" s="47">
        <f t="shared" si="8"/>
        <v>13.861996569116931</v>
      </c>
      <c r="P45" s="9"/>
    </row>
    <row r="46" spans="1:16" ht="15">
      <c r="A46" s="12"/>
      <c r="B46" s="25">
        <v>347.3</v>
      </c>
      <c r="C46" s="20" t="s">
        <v>65</v>
      </c>
      <c r="D46" s="46">
        <v>3890</v>
      </c>
      <c r="E46" s="46">
        <v>1865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5755</v>
      </c>
      <c r="O46" s="47">
        <f t="shared" si="8"/>
        <v>0.14734874670353587</v>
      </c>
      <c r="P46" s="9"/>
    </row>
    <row r="47" spans="1:16" ht="15">
      <c r="A47" s="12"/>
      <c r="B47" s="25">
        <v>349</v>
      </c>
      <c r="C47" s="20" t="s">
        <v>1</v>
      </c>
      <c r="D47" s="46">
        <v>619652</v>
      </c>
      <c r="E47" s="46">
        <v>758606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1378258</v>
      </c>
      <c r="O47" s="47">
        <f t="shared" si="8"/>
        <v>35.28837340297514</v>
      </c>
      <c r="P47" s="9"/>
    </row>
    <row r="48" spans="1:16" ht="15.75">
      <c r="A48" s="29" t="s">
        <v>48</v>
      </c>
      <c r="B48" s="30"/>
      <c r="C48" s="31"/>
      <c r="D48" s="32">
        <f aca="true" t="shared" si="9" ref="D48:M48">SUM(D49:D55)</f>
        <v>0</v>
      </c>
      <c r="E48" s="32">
        <f t="shared" si="9"/>
        <v>293904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293904</v>
      </c>
      <c r="O48" s="45">
        <f t="shared" si="8"/>
        <v>7.525001920270374</v>
      </c>
      <c r="P48" s="10"/>
    </row>
    <row r="49" spans="1:16" ht="15">
      <c r="A49" s="13"/>
      <c r="B49" s="39">
        <v>351.1</v>
      </c>
      <c r="C49" s="21" t="s">
        <v>69</v>
      </c>
      <c r="D49" s="46">
        <v>0</v>
      </c>
      <c r="E49" s="46">
        <v>34500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34500</v>
      </c>
      <c r="O49" s="47">
        <f t="shared" si="8"/>
        <v>0.8833243720715876</v>
      </c>
      <c r="P49" s="9"/>
    </row>
    <row r="50" spans="1:16" ht="15">
      <c r="A50" s="13"/>
      <c r="B50" s="39">
        <v>351.5</v>
      </c>
      <c r="C50" s="21" t="s">
        <v>73</v>
      </c>
      <c r="D50" s="46">
        <v>0</v>
      </c>
      <c r="E50" s="46">
        <v>18970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0" ref="N50:N55">SUM(D50:M50)</f>
        <v>18970</v>
      </c>
      <c r="O50" s="47">
        <f t="shared" si="8"/>
        <v>0.4857003866144353</v>
      </c>
      <c r="P50" s="9"/>
    </row>
    <row r="51" spans="1:16" ht="15">
      <c r="A51" s="13"/>
      <c r="B51" s="39">
        <v>351.6</v>
      </c>
      <c r="C51" s="21" t="s">
        <v>74</v>
      </c>
      <c r="D51" s="46">
        <v>0</v>
      </c>
      <c r="E51" s="46">
        <v>5120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5120</v>
      </c>
      <c r="O51" s="47">
        <f t="shared" si="8"/>
        <v>0.13109045753642112</v>
      </c>
      <c r="P51" s="9"/>
    </row>
    <row r="52" spans="1:16" ht="15">
      <c r="A52" s="13"/>
      <c r="B52" s="39">
        <v>351.7</v>
      </c>
      <c r="C52" s="21" t="s">
        <v>193</v>
      </c>
      <c r="D52" s="46">
        <v>0</v>
      </c>
      <c r="E52" s="46">
        <v>22710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22710</v>
      </c>
      <c r="O52" s="47">
        <f t="shared" si="8"/>
        <v>0.5814578692679929</v>
      </c>
      <c r="P52" s="9"/>
    </row>
    <row r="53" spans="1:16" ht="15">
      <c r="A53" s="13"/>
      <c r="B53" s="39">
        <v>351.8</v>
      </c>
      <c r="C53" s="21" t="s">
        <v>194</v>
      </c>
      <c r="D53" s="46">
        <v>0</v>
      </c>
      <c r="E53" s="46">
        <v>133327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133327</v>
      </c>
      <c r="O53" s="47">
        <f t="shared" si="8"/>
        <v>3.413651842179379</v>
      </c>
      <c r="P53" s="9"/>
    </row>
    <row r="54" spans="1:16" ht="15">
      <c r="A54" s="13"/>
      <c r="B54" s="39">
        <v>351.9</v>
      </c>
      <c r="C54" s="21" t="s">
        <v>188</v>
      </c>
      <c r="D54" s="46">
        <v>0</v>
      </c>
      <c r="E54" s="46">
        <v>75804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75804</v>
      </c>
      <c r="O54" s="47">
        <f t="shared" si="8"/>
        <v>1.940855672478685</v>
      </c>
      <c r="P54" s="9"/>
    </row>
    <row r="55" spans="1:16" ht="15">
      <c r="A55" s="13"/>
      <c r="B55" s="39">
        <v>354</v>
      </c>
      <c r="C55" s="21" t="s">
        <v>170</v>
      </c>
      <c r="D55" s="46">
        <v>0</v>
      </c>
      <c r="E55" s="46">
        <v>3473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3473</v>
      </c>
      <c r="O55" s="47">
        <f t="shared" si="8"/>
        <v>0.08892132012187316</v>
      </c>
      <c r="P55" s="9"/>
    </row>
    <row r="56" spans="1:16" ht="15.75">
      <c r="A56" s="29" t="s">
        <v>4</v>
      </c>
      <c r="B56" s="30"/>
      <c r="C56" s="31"/>
      <c r="D56" s="32">
        <f aca="true" t="shared" si="11" ref="D56:M56">SUM(D57:D63)</f>
        <v>525610</v>
      </c>
      <c r="E56" s="32">
        <f t="shared" si="11"/>
        <v>653176</v>
      </c>
      <c r="F56" s="32">
        <f t="shared" si="11"/>
        <v>0</v>
      </c>
      <c r="G56" s="32">
        <f t="shared" si="11"/>
        <v>5525</v>
      </c>
      <c r="H56" s="32">
        <f t="shared" si="11"/>
        <v>0</v>
      </c>
      <c r="I56" s="32">
        <f t="shared" si="11"/>
        <v>233645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1417956</v>
      </c>
      <c r="O56" s="45">
        <f t="shared" si="8"/>
        <v>36.30478531377218</v>
      </c>
      <c r="P56" s="10"/>
    </row>
    <row r="57" spans="1:16" ht="15">
      <c r="A57" s="12"/>
      <c r="B57" s="25">
        <v>361.1</v>
      </c>
      <c r="C57" s="20" t="s">
        <v>77</v>
      </c>
      <c r="D57" s="46">
        <v>107594</v>
      </c>
      <c r="E57" s="46">
        <v>92542</v>
      </c>
      <c r="F57" s="46">
        <v>0</v>
      </c>
      <c r="G57" s="46">
        <v>5525</v>
      </c>
      <c r="H57" s="46">
        <v>0</v>
      </c>
      <c r="I57" s="46">
        <v>3989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209650</v>
      </c>
      <c r="O57" s="47">
        <f t="shared" si="8"/>
        <v>5.367795785646619</v>
      </c>
      <c r="P57" s="9"/>
    </row>
    <row r="58" spans="1:16" ht="15">
      <c r="A58" s="12"/>
      <c r="B58" s="25">
        <v>362</v>
      </c>
      <c r="C58" s="20" t="s">
        <v>78</v>
      </c>
      <c r="D58" s="46">
        <v>24307</v>
      </c>
      <c r="E58" s="46">
        <v>378823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2" ref="N58:N63">SUM(D58:M58)</f>
        <v>403130</v>
      </c>
      <c r="O58" s="47">
        <f t="shared" si="8"/>
        <v>10.321581278644032</v>
      </c>
      <c r="P58" s="9"/>
    </row>
    <row r="59" spans="1:16" ht="15">
      <c r="A59" s="12"/>
      <c r="B59" s="25">
        <v>364</v>
      </c>
      <c r="C59" s="20" t="s">
        <v>189</v>
      </c>
      <c r="D59" s="46">
        <v>305268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305268</v>
      </c>
      <c r="O59" s="47">
        <f t="shared" si="8"/>
        <v>7.815961287349259</v>
      </c>
      <c r="P59" s="9"/>
    </row>
    <row r="60" spans="1:16" ht="15">
      <c r="A60" s="12"/>
      <c r="B60" s="25">
        <v>369.3</v>
      </c>
      <c r="C60" s="20" t="s">
        <v>81</v>
      </c>
      <c r="D60" s="46">
        <v>0</v>
      </c>
      <c r="E60" s="46">
        <v>102449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102449</v>
      </c>
      <c r="O60" s="47">
        <f t="shared" si="8"/>
        <v>2.623063727372814</v>
      </c>
      <c r="P60" s="9"/>
    </row>
    <row r="61" spans="1:16" ht="15">
      <c r="A61" s="12"/>
      <c r="B61" s="25">
        <v>369.4</v>
      </c>
      <c r="C61" s="20" t="s">
        <v>82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65157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65157</v>
      </c>
      <c r="O61" s="47">
        <f t="shared" si="8"/>
        <v>1.6682540901758969</v>
      </c>
      <c r="P61" s="9"/>
    </row>
    <row r="62" spans="1:16" ht="15">
      <c r="A62" s="12"/>
      <c r="B62" s="25">
        <v>369.7</v>
      </c>
      <c r="C62" s="20" t="s">
        <v>83</v>
      </c>
      <c r="D62" s="46">
        <v>0</v>
      </c>
      <c r="E62" s="46">
        <v>34793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34793</v>
      </c>
      <c r="O62" s="47">
        <f t="shared" si="8"/>
        <v>0.8908262283329493</v>
      </c>
      <c r="P62" s="9"/>
    </row>
    <row r="63" spans="1:16" ht="15">
      <c r="A63" s="12"/>
      <c r="B63" s="25">
        <v>369.9</v>
      </c>
      <c r="C63" s="20" t="s">
        <v>84</v>
      </c>
      <c r="D63" s="46">
        <v>88441</v>
      </c>
      <c r="E63" s="46">
        <v>44569</v>
      </c>
      <c r="F63" s="46">
        <v>0</v>
      </c>
      <c r="G63" s="46">
        <v>0</v>
      </c>
      <c r="H63" s="46">
        <v>0</v>
      </c>
      <c r="I63" s="46">
        <v>164499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297509</v>
      </c>
      <c r="O63" s="47">
        <f t="shared" si="8"/>
        <v>7.617302916250608</v>
      </c>
      <c r="P63" s="9"/>
    </row>
    <row r="64" spans="1:16" ht="15.75">
      <c r="A64" s="29" t="s">
        <v>49</v>
      </c>
      <c r="B64" s="30"/>
      <c r="C64" s="31"/>
      <c r="D64" s="32">
        <f aca="true" t="shared" si="13" ref="D64:M64">SUM(D65:D66)</f>
        <v>17384910</v>
      </c>
      <c r="E64" s="32">
        <f t="shared" si="13"/>
        <v>184902</v>
      </c>
      <c r="F64" s="32">
        <f t="shared" si="13"/>
        <v>0</v>
      </c>
      <c r="G64" s="32">
        <f t="shared" si="13"/>
        <v>255874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17825686</v>
      </c>
      <c r="O64" s="45">
        <f t="shared" si="8"/>
        <v>456.40182297667513</v>
      </c>
      <c r="P64" s="9"/>
    </row>
    <row r="65" spans="1:16" ht="15">
      <c r="A65" s="12"/>
      <c r="B65" s="25">
        <v>381</v>
      </c>
      <c r="C65" s="20" t="s">
        <v>85</v>
      </c>
      <c r="D65" s="46">
        <v>16991426</v>
      </c>
      <c r="E65" s="46">
        <v>184902</v>
      </c>
      <c r="F65" s="46">
        <v>0</v>
      </c>
      <c r="G65" s="46">
        <v>255874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17432202</v>
      </c>
      <c r="O65" s="47">
        <f t="shared" si="8"/>
        <v>446.3272140717413</v>
      </c>
      <c r="P65" s="9"/>
    </row>
    <row r="66" spans="1:16" ht="15.75" thickBot="1">
      <c r="A66" s="12"/>
      <c r="B66" s="25">
        <v>389.3</v>
      </c>
      <c r="C66" s="20" t="s">
        <v>197</v>
      </c>
      <c r="D66" s="46">
        <v>393484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393484</v>
      </c>
      <c r="O66" s="47">
        <f t="shared" si="8"/>
        <v>10.074608904933815</v>
      </c>
      <c r="P66" s="9"/>
    </row>
    <row r="67" spans="1:119" ht="16.5" thickBot="1">
      <c r="A67" s="14" t="s">
        <v>67</v>
      </c>
      <c r="B67" s="23"/>
      <c r="C67" s="22"/>
      <c r="D67" s="15">
        <f aca="true" t="shared" si="14" ref="D67:M67">SUM(D5,D10,D16,D34,D48,D56,D64)</f>
        <v>45969647</v>
      </c>
      <c r="E67" s="15">
        <f t="shared" si="14"/>
        <v>18949772</v>
      </c>
      <c r="F67" s="15">
        <f t="shared" si="14"/>
        <v>0</v>
      </c>
      <c r="G67" s="15">
        <f t="shared" si="14"/>
        <v>3845268</v>
      </c>
      <c r="H67" s="15">
        <f t="shared" si="14"/>
        <v>0</v>
      </c>
      <c r="I67" s="15">
        <f t="shared" si="14"/>
        <v>1923653</v>
      </c>
      <c r="J67" s="15">
        <f t="shared" si="14"/>
        <v>0</v>
      </c>
      <c r="K67" s="15">
        <f t="shared" si="14"/>
        <v>0</v>
      </c>
      <c r="L67" s="15">
        <f t="shared" si="14"/>
        <v>0</v>
      </c>
      <c r="M67" s="15">
        <f t="shared" si="14"/>
        <v>0</v>
      </c>
      <c r="N67" s="15">
        <f>SUM(D67:M67)</f>
        <v>70688340</v>
      </c>
      <c r="O67" s="38">
        <f t="shared" si="8"/>
        <v>1809.87633458791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9" t="s">
        <v>203</v>
      </c>
      <c r="M69" s="49"/>
      <c r="N69" s="49"/>
      <c r="O69" s="43">
        <v>39057</v>
      </c>
    </row>
    <row r="70" spans="1:15" ht="1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</row>
    <row r="71" spans="1:15" ht="15.75" customHeight="1" thickBot="1">
      <c r="A71" s="53" t="s">
        <v>107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15459076</v>
      </c>
      <c r="E5" s="27">
        <f t="shared" si="0"/>
        <v>4995730</v>
      </c>
      <c r="F5" s="27">
        <f t="shared" si="0"/>
        <v>0</v>
      </c>
      <c r="G5" s="27">
        <f t="shared" si="0"/>
        <v>2647082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23101888</v>
      </c>
      <c r="O5" s="33">
        <f aca="true" t="shared" si="2" ref="O5:O36">(N5/O$64)</f>
        <v>602.0820432629658</v>
      </c>
      <c r="P5" s="6"/>
    </row>
    <row r="6" spans="1:16" ht="15">
      <c r="A6" s="12"/>
      <c r="B6" s="25">
        <v>311</v>
      </c>
      <c r="C6" s="20" t="s">
        <v>3</v>
      </c>
      <c r="D6" s="46">
        <v>14735415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14735415</v>
      </c>
      <c r="O6" s="47">
        <f t="shared" si="2"/>
        <v>384.0347928068804</v>
      </c>
      <c r="P6" s="9"/>
    </row>
    <row r="7" spans="1:16" ht="15">
      <c r="A7" s="12"/>
      <c r="B7" s="25">
        <v>312.1</v>
      </c>
      <c r="C7" s="20" t="s">
        <v>11</v>
      </c>
      <c r="D7" s="46">
        <v>723661</v>
      </c>
      <c r="E7" s="46">
        <v>1184434</v>
      </c>
      <c r="F7" s="46">
        <v>0</v>
      </c>
      <c r="G7" s="46">
        <v>2647082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4555177</v>
      </c>
      <c r="O7" s="47">
        <f t="shared" si="2"/>
        <v>118.71714881417775</v>
      </c>
      <c r="P7" s="9"/>
    </row>
    <row r="8" spans="1:16" ht="15">
      <c r="A8" s="12"/>
      <c r="B8" s="25">
        <v>319</v>
      </c>
      <c r="C8" s="20" t="s">
        <v>15</v>
      </c>
      <c r="D8" s="46">
        <v>0</v>
      </c>
      <c r="E8" s="46">
        <v>3811296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3811296</v>
      </c>
      <c r="O8" s="47">
        <f t="shared" si="2"/>
        <v>99.33010164190775</v>
      </c>
      <c r="P8" s="9"/>
    </row>
    <row r="9" spans="1:16" ht="15.75">
      <c r="A9" s="29" t="s">
        <v>16</v>
      </c>
      <c r="B9" s="30"/>
      <c r="C9" s="31"/>
      <c r="D9" s="32">
        <f aca="true" t="shared" si="3" ref="D9:M9">SUM(D10:D13)</f>
        <v>176075</v>
      </c>
      <c r="E9" s="32">
        <f t="shared" si="3"/>
        <v>548459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724534</v>
      </c>
      <c r="O9" s="45">
        <f t="shared" si="2"/>
        <v>18.882825123794632</v>
      </c>
      <c r="P9" s="10"/>
    </row>
    <row r="10" spans="1:16" ht="15">
      <c r="A10" s="12"/>
      <c r="B10" s="25">
        <v>322</v>
      </c>
      <c r="C10" s="20" t="s">
        <v>0</v>
      </c>
      <c r="D10" s="46">
        <v>19790</v>
      </c>
      <c r="E10" s="46">
        <v>319194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338984</v>
      </c>
      <c r="O10" s="47">
        <f t="shared" si="2"/>
        <v>8.834610372686996</v>
      </c>
      <c r="P10" s="9"/>
    </row>
    <row r="11" spans="1:16" ht="15">
      <c r="A11" s="12"/>
      <c r="B11" s="25">
        <v>323.5</v>
      </c>
      <c r="C11" s="20" t="s">
        <v>17</v>
      </c>
      <c r="D11" s="46">
        <v>98291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98291</v>
      </c>
      <c r="O11" s="47">
        <f t="shared" si="2"/>
        <v>2.561662757362523</v>
      </c>
      <c r="P11" s="9"/>
    </row>
    <row r="12" spans="1:16" ht="15">
      <c r="A12" s="12"/>
      <c r="B12" s="25">
        <v>323.7</v>
      </c>
      <c r="C12" s="20" t="s">
        <v>18</v>
      </c>
      <c r="D12" s="46">
        <v>35968</v>
      </c>
      <c r="E12" s="46">
        <v>229132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265100</v>
      </c>
      <c r="O12" s="47">
        <f t="shared" si="2"/>
        <v>6.909043523586135</v>
      </c>
      <c r="P12" s="9"/>
    </row>
    <row r="13" spans="1:16" ht="15">
      <c r="A13" s="12"/>
      <c r="B13" s="25">
        <v>329</v>
      </c>
      <c r="C13" s="20" t="s">
        <v>19</v>
      </c>
      <c r="D13" s="46">
        <v>22026</v>
      </c>
      <c r="E13" s="46">
        <v>133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22159</v>
      </c>
      <c r="O13" s="47">
        <f t="shared" si="2"/>
        <v>0.5775084701589783</v>
      </c>
      <c r="P13" s="9"/>
    </row>
    <row r="14" spans="1:16" ht="15.75">
      <c r="A14" s="29" t="s">
        <v>21</v>
      </c>
      <c r="B14" s="30"/>
      <c r="C14" s="31"/>
      <c r="D14" s="32">
        <f aca="true" t="shared" si="4" ref="D14:M14">SUM(D15:D32)</f>
        <v>5919235</v>
      </c>
      <c r="E14" s="32">
        <f t="shared" si="4"/>
        <v>11680811</v>
      </c>
      <c r="F14" s="32">
        <f t="shared" si="4"/>
        <v>0</v>
      </c>
      <c r="G14" s="32">
        <f t="shared" si="4"/>
        <v>53601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17653647</v>
      </c>
      <c r="O14" s="45">
        <f t="shared" si="2"/>
        <v>460.089835809226</v>
      </c>
      <c r="P14" s="10"/>
    </row>
    <row r="15" spans="1:16" ht="15">
      <c r="A15" s="12"/>
      <c r="B15" s="25">
        <v>331.1</v>
      </c>
      <c r="C15" s="20" t="s">
        <v>20</v>
      </c>
      <c r="D15" s="46">
        <v>0</v>
      </c>
      <c r="E15" s="46">
        <v>187483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187483</v>
      </c>
      <c r="O15" s="47">
        <f t="shared" si="2"/>
        <v>4.886187125358353</v>
      </c>
      <c r="P15" s="9"/>
    </row>
    <row r="16" spans="1:16" ht="15">
      <c r="A16" s="12"/>
      <c r="B16" s="25">
        <v>331.2</v>
      </c>
      <c r="C16" s="20" t="s">
        <v>115</v>
      </c>
      <c r="D16" s="46">
        <v>47834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47834</v>
      </c>
      <c r="O16" s="47">
        <f t="shared" si="2"/>
        <v>1.2466510294500912</v>
      </c>
      <c r="P16" s="9"/>
    </row>
    <row r="17" spans="1:16" ht="15">
      <c r="A17" s="12"/>
      <c r="B17" s="25">
        <v>331.5</v>
      </c>
      <c r="C17" s="20" t="s">
        <v>22</v>
      </c>
      <c r="D17" s="46">
        <v>0</v>
      </c>
      <c r="E17" s="46">
        <v>227954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227954</v>
      </c>
      <c r="O17" s="47">
        <f t="shared" si="2"/>
        <v>5.940943445400052</v>
      </c>
      <c r="P17" s="9"/>
    </row>
    <row r="18" spans="1:16" ht="15">
      <c r="A18" s="12"/>
      <c r="B18" s="25">
        <v>334.1</v>
      </c>
      <c r="C18" s="20" t="s">
        <v>23</v>
      </c>
      <c r="D18" s="46">
        <v>325517</v>
      </c>
      <c r="E18" s="46">
        <v>508138</v>
      </c>
      <c r="F18" s="46">
        <v>0</v>
      </c>
      <c r="G18" s="46">
        <v>53601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887256</v>
      </c>
      <c r="O18" s="47">
        <f t="shared" si="2"/>
        <v>23.123690383111807</v>
      </c>
      <c r="P18" s="9"/>
    </row>
    <row r="19" spans="1:16" ht="15">
      <c r="A19" s="12"/>
      <c r="B19" s="25">
        <v>334.2</v>
      </c>
      <c r="C19" s="20" t="s">
        <v>24</v>
      </c>
      <c r="D19" s="46">
        <v>148465</v>
      </c>
      <c r="E19" s="46">
        <v>226924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375389</v>
      </c>
      <c r="O19" s="47">
        <f t="shared" si="2"/>
        <v>9.783398488402398</v>
      </c>
      <c r="P19" s="9"/>
    </row>
    <row r="20" spans="1:16" ht="15">
      <c r="A20" s="12"/>
      <c r="B20" s="25">
        <v>334.34</v>
      </c>
      <c r="C20" s="20" t="s">
        <v>26</v>
      </c>
      <c r="D20" s="46">
        <v>0</v>
      </c>
      <c r="E20" s="46">
        <v>90909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90909</v>
      </c>
      <c r="O20" s="47">
        <f t="shared" si="2"/>
        <v>2.3692728694292415</v>
      </c>
      <c r="P20" s="9"/>
    </row>
    <row r="21" spans="1:16" ht="15">
      <c r="A21" s="12"/>
      <c r="B21" s="25">
        <v>334.41</v>
      </c>
      <c r="C21" s="20" t="s">
        <v>27</v>
      </c>
      <c r="D21" s="46">
        <v>0</v>
      </c>
      <c r="E21" s="46">
        <v>908985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1">SUM(D21:M21)</f>
        <v>908985</v>
      </c>
      <c r="O21" s="47">
        <f t="shared" si="2"/>
        <v>23.689992181391712</v>
      </c>
      <c r="P21" s="9"/>
    </row>
    <row r="22" spans="1:16" ht="15">
      <c r="A22" s="12"/>
      <c r="B22" s="25">
        <v>334.49</v>
      </c>
      <c r="C22" s="20" t="s">
        <v>28</v>
      </c>
      <c r="D22" s="46">
        <v>0</v>
      </c>
      <c r="E22" s="46">
        <v>7068330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7068330</v>
      </c>
      <c r="O22" s="47">
        <f t="shared" si="2"/>
        <v>184.21501172791244</v>
      </c>
      <c r="P22" s="9"/>
    </row>
    <row r="23" spans="1:16" ht="15">
      <c r="A23" s="12"/>
      <c r="B23" s="25">
        <v>334.7</v>
      </c>
      <c r="C23" s="20" t="s">
        <v>30</v>
      </c>
      <c r="D23" s="46">
        <v>17576</v>
      </c>
      <c r="E23" s="46">
        <v>47102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64678</v>
      </c>
      <c r="O23" s="47">
        <f t="shared" si="2"/>
        <v>1.6856398227782121</v>
      </c>
      <c r="P23" s="9"/>
    </row>
    <row r="24" spans="1:16" ht="15">
      <c r="A24" s="12"/>
      <c r="B24" s="25">
        <v>335.12</v>
      </c>
      <c r="C24" s="20" t="s">
        <v>174</v>
      </c>
      <c r="D24" s="46">
        <v>819968</v>
      </c>
      <c r="E24" s="46">
        <v>215957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1035925</v>
      </c>
      <c r="O24" s="47">
        <f t="shared" si="2"/>
        <v>26.998305968204328</v>
      </c>
      <c r="P24" s="9"/>
    </row>
    <row r="25" spans="1:16" ht="15">
      <c r="A25" s="12"/>
      <c r="B25" s="25">
        <v>335.13</v>
      </c>
      <c r="C25" s="20" t="s">
        <v>175</v>
      </c>
      <c r="D25" s="46">
        <v>16420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16420</v>
      </c>
      <c r="O25" s="47">
        <f t="shared" si="2"/>
        <v>0.42793849361480324</v>
      </c>
      <c r="P25" s="9"/>
    </row>
    <row r="26" spans="1:16" ht="15">
      <c r="A26" s="12"/>
      <c r="B26" s="25">
        <v>335.14</v>
      </c>
      <c r="C26" s="20" t="s">
        <v>176</v>
      </c>
      <c r="D26" s="46">
        <v>24072</v>
      </c>
      <c r="E26" s="46">
        <v>2161529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2185601</v>
      </c>
      <c r="O26" s="47">
        <f t="shared" si="2"/>
        <v>56.96119364086526</v>
      </c>
      <c r="P26" s="9"/>
    </row>
    <row r="27" spans="1:16" ht="15">
      <c r="A27" s="12"/>
      <c r="B27" s="25">
        <v>335.15</v>
      </c>
      <c r="C27" s="20" t="s">
        <v>177</v>
      </c>
      <c r="D27" s="46">
        <v>6406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6406</v>
      </c>
      <c r="O27" s="47">
        <f t="shared" si="2"/>
        <v>0.16695334897054992</v>
      </c>
      <c r="P27" s="9"/>
    </row>
    <row r="28" spans="1:16" ht="15">
      <c r="A28" s="12"/>
      <c r="B28" s="25">
        <v>335.16</v>
      </c>
      <c r="C28" s="20" t="s">
        <v>178</v>
      </c>
      <c r="D28" s="46">
        <v>180525</v>
      </c>
      <c r="E28" s="46">
        <v>37500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218025</v>
      </c>
      <c r="O28" s="47">
        <f t="shared" si="2"/>
        <v>5.682173573103987</v>
      </c>
      <c r="P28" s="9"/>
    </row>
    <row r="29" spans="1:16" ht="15">
      <c r="A29" s="12"/>
      <c r="B29" s="25">
        <v>335.18</v>
      </c>
      <c r="C29" s="20" t="s">
        <v>179</v>
      </c>
      <c r="D29" s="46">
        <v>1609123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1609123</v>
      </c>
      <c r="O29" s="47">
        <f t="shared" si="2"/>
        <v>41.93700807922856</v>
      </c>
      <c r="P29" s="9"/>
    </row>
    <row r="30" spans="1:16" ht="15">
      <c r="A30" s="12"/>
      <c r="B30" s="25">
        <v>335.19</v>
      </c>
      <c r="C30" s="20" t="s">
        <v>180</v>
      </c>
      <c r="D30" s="46">
        <v>2576725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2576725</v>
      </c>
      <c r="O30" s="47">
        <f t="shared" si="2"/>
        <v>67.15467813395883</v>
      </c>
      <c r="P30" s="9"/>
    </row>
    <row r="31" spans="1:16" ht="15">
      <c r="A31" s="12"/>
      <c r="B31" s="25">
        <v>335.49</v>
      </c>
      <c r="C31" s="20" t="s">
        <v>37</v>
      </c>
      <c r="D31" s="46">
        <v>25233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25233</v>
      </c>
      <c r="O31" s="47">
        <f t="shared" si="2"/>
        <v>0.6576231430805317</v>
      </c>
      <c r="P31" s="9"/>
    </row>
    <row r="32" spans="1:16" ht="15">
      <c r="A32" s="12"/>
      <c r="B32" s="25">
        <v>339</v>
      </c>
      <c r="C32" s="20" t="s">
        <v>42</v>
      </c>
      <c r="D32" s="46">
        <v>121371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121371</v>
      </c>
      <c r="O32" s="47">
        <f t="shared" si="2"/>
        <v>3.1631743549648164</v>
      </c>
      <c r="P32" s="9"/>
    </row>
    <row r="33" spans="1:16" ht="15.75">
      <c r="A33" s="29" t="s">
        <v>47</v>
      </c>
      <c r="B33" s="30"/>
      <c r="C33" s="31"/>
      <c r="D33" s="32">
        <f aca="true" t="shared" si="6" ref="D33:M33">SUM(D34:D43)</f>
        <v>6029377</v>
      </c>
      <c r="E33" s="32">
        <f t="shared" si="6"/>
        <v>2581946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1525987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>SUM(D33:M33)</f>
        <v>10137310</v>
      </c>
      <c r="O33" s="45">
        <f t="shared" si="2"/>
        <v>264.19885327078447</v>
      </c>
      <c r="P33" s="10"/>
    </row>
    <row r="34" spans="1:16" ht="15">
      <c r="A34" s="12"/>
      <c r="B34" s="25">
        <v>341.1</v>
      </c>
      <c r="C34" s="20" t="s">
        <v>182</v>
      </c>
      <c r="D34" s="46">
        <v>105600</v>
      </c>
      <c r="E34" s="46">
        <v>953338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1058938</v>
      </c>
      <c r="O34" s="47">
        <f t="shared" si="2"/>
        <v>27.598071409955693</v>
      </c>
      <c r="P34" s="9"/>
    </row>
    <row r="35" spans="1:16" ht="15">
      <c r="A35" s="12"/>
      <c r="B35" s="25">
        <v>341.52</v>
      </c>
      <c r="C35" s="20" t="s">
        <v>184</v>
      </c>
      <c r="D35" s="46">
        <v>41199</v>
      </c>
      <c r="E35" s="46">
        <v>179424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3">SUM(D35:M35)</f>
        <v>220623</v>
      </c>
      <c r="O35" s="47">
        <f t="shared" si="2"/>
        <v>5.749882720875684</v>
      </c>
      <c r="P35" s="9"/>
    </row>
    <row r="36" spans="1:16" ht="15">
      <c r="A36" s="12"/>
      <c r="B36" s="25">
        <v>341.9</v>
      </c>
      <c r="C36" s="20" t="s">
        <v>186</v>
      </c>
      <c r="D36" s="46">
        <v>4057173</v>
      </c>
      <c r="E36" s="46">
        <v>121564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4178737</v>
      </c>
      <c r="O36" s="47">
        <f t="shared" si="2"/>
        <v>108.90635913474068</v>
      </c>
      <c r="P36" s="9"/>
    </row>
    <row r="37" spans="1:16" ht="15">
      <c r="A37" s="12"/>
      <c r="B37" s="25">
        <v>342.1</v>
      </c>
      <c r="C37" s="20" t="s">
        <v>57</v>
      </c>
      <c r="D37" s="46">
        <v>338698</v>
      </c>
      <c r="E37" s="46">
        <v>500819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839517</v>
      </c>
      <c r="O37" s="47">
        <f aca="true" t="shared" si="8" ref="O37:O62">(N37/O$64)</f>
        <v>21.87951524628616</v>
      </c>
      <c r="P37" s="9"/>
    </row>
    <row r="38" spans="1:16" ht="15">
      <c r="A38" s="12"/>
      <c r="B38" s="25">
        <v>342.6</v>
      </c>
      <c r="C38" s="20" t="s">
        <v>58</v>
      </c>
      <c r="D38" s="46">
        <v>898540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898540</v>
      </c>
      <c r="O38" s="47">
        <f t="shared" si="8"/>
        <v>23.417774302840762</v>
      </c>
      <c r="P38" s="9"/>
    </row>
    <row r="39" spans="1:16" ht="15">
      <c r="A39" s="12"/>
      <c r="B39" s="25">
        <v>343.4</v>
      </c>
      <c r="C39" s="20" t="s">
        <v>60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1525987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1525987</v>
      </c>
      <c r="O39" s="47">
        <f t="shared" si="8"/>
        <v>39.77031535053427</v>
      </c>
      <c r="P39" s="9"/>
    </row>
    <row r="40" spans="1:16" ht="15">
      <c r="A40" s="12"/>
      <c r="B40" s="25">
        <v>344.1</v>
      </c>
      <c r="C40" s="20" t="s">
        <v>187</v>
      </c>
      <c r="D40" s="46">
        <v>0</v>
      </c>
      <c r="E40" s="46">
        <v>29408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29408</v>
      </c>
      <c r="O40" s="47">
        <f t="shared" si="8"/>
        <v>0.7664321084180349</v>
      </c>
      <c r="P40" s="9"/>
    </row>
    <row r="41" spans="1:16" ht="15">
      <c r="A41" s="12"/>
      <c r="B41" s="25">
        <v>345.9</v>
      </c>
      <c r="C41" s="20" t="s">
        <v>142</v>
      </c>
      <c r="D41" s="46">
        <v>0</v>
      </c>
      <c r="E41" s="46">
        <v>164959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164959</v>
      </c>
      <c r="O41" s="47">
        <f t="shared" si="8"/>
        <v>4.299166015115976</v>
      </c>
      <c r="P41" s="9"/>
    </row>
    <row r="42" spans="1:16" ht="15">
      <c r="A42" s="12"/>
      <c r="B42" s="25">
        <v>347.3</v>
      </c>
      <c r="C42" s="20" t="s">
        <v>65</v>
      </c>
      <c r="D42" s="46">
        <v>4435</v>
      </c>
      <c r="E42" s="46">
        <v>2085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6520</v>
      </c>
      <c r="O42" s="47">
        <f t="shared" si="8"/>
        <v>0.16992442011988532</v>
      </c>
      <c r="P42" s="9"/>
    </row>
    <row r="43" spans="1:16" ht="15">
      <c r="A43" s="12"/>
      <c r="B43" s="25">
        <v>349</v>
      </c>
      <c r="C43" s="20" t="s">
        <v>1</v>
      </c>
      <c r="D43" s="46">
        <v>583732</v>
      </c>
      <c r="E43" s="46">
        <v>630349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1214081</v>
      </c>
      <c r="O43" s="47">
        <f t="shared" si="8"/>
        <v>31.641412561897315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SUM(D45:D50)</f>
        <v>0</v>
      </c>
      <c r="E44" s="32">
        <f t="shared" si="9"/>
        <v>365212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62">SUM(D44:M44)</f>
        <v>365212</v>
      </c>
      <c r="O44" s="45">
        <f t="shared" si="8"/>
        <v>9.518165233255147</v>
      </c>
      <c r="P44" s="10"/>
    </row>
    <row r="45" spans="1:16" ht="15">
      <c r="A45" s="13"/>
      <c r="B45" s="39">
        <v>351.1</v>
      </c>
      <c r="C45" s="21" t="s">
        <v>69</v>
      </c>
      <c r="D45" s="46">
        <v>0</v>
      </c>
      <c r="E45" s="46">
        <v>79814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79814</v>
      </c>
      <c r="O45" s="47">
        <f t="shared" si="8"/>
        <v>2.080114672921553</v>
      </c>
      <c r="P45" s="9"/>
    </row>
    <row r="46" spans="1:16" ht="15">
      <c r="A46" s="13"/>
      <c r="B46" s="39">
        <v>351.5</v>
      </c>
      <c r="C46" s="21" t="s">
        <v>73</v>
      </c>
      <c r="D46" s="46">
        <v>0</v>
      </c>
      <c r="E46" s="46">
        <v>20303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20303</v>
      </c>
      <c r="O46" s="47">
        <f t="shared" si="8"/>
        <v>0.5291373468855877</v>
      </c>
      <c r="P46" s="9"/>
    </row>
    <row r="47" spans="1:16" ht="15">
      <c r="A47" s="13"/>
      <c r="B47" s="39">
        <v>351.6</v>
      </c>
      <c r="C47" s="21" t="s">
        <v>74</v>
      </c>
      <c r="D47" s="46">
        <v>0</v>
      </c>
      <c r="E47" s="46">
        <v>4395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4395</v>
      </c>
      <c r="O47" s="47">
        <f t="shared" si="8"/>
        <v>0.1145426114151681</v>
      </c>
      <c r="P47" s="9"/>
    </row>
    <row r="48" spans="1:16" ht="15">
      <c r="A48" s="13"/>
      <c r="B48" s="39">
        <v>351.7</v>
      </c>
      <c r="C48" s="21" t="s">
        <v>193</v>
      </c>
      <c r="D48" s="46">
        <v>0</v>
      </c>
      <c r="E48" s="46">
        <v>167438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167438</v>
      </c>
      <c r="O48" s="47">
        <f t="shared" si="8"/>
        <v>4.363773781600209</v>
      </c>
      <c r="P48" s="9"/>
    </row>
    <row r="49" spans="1:16" ht="15">
      <c r="A49" s="13"/>
      <c r="B49" s="39">
        <v>351.9</v>
      </c>
      <c r="C49" s="21" t="s">
        <v>188</v>
      </c>
      <c r="D49" s="46">
        <v>0</v>
      </c>
      <c r="E49" s="46">
        <v>79692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79692</v>
      </c>
      <c r="O49" s="47">
        <f t="shared" si="8"/>
        <v>2.076935105551212</v>
      </c>
      <c r="P49" s="9"/>
    </row>
    <row r="50" spans="1:16" ht="15">
      <c r="A50" s="13"/>
      <c r="B50" s="39">
        <v>354</v>
      </c>
      <c r="C50" s="21" t="s">
        <v>170</v>
      </c>
      <c r="D50" s="46">
        <v>0</v>
      </c>
      <c r="E50" s="46">
        <v>13570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13570</v>
      </c>
      <c r="O50" s="47">
        <f t="shared" si="8"/>
        <v>0.3536617148814178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SUM(D52:D57)</f>
        <v>830890</v>
      </c>
      <c r="E51" s="32">
        <f t="shared" si="11"/>
        <v>685286</v>
      </c>
      <c r="F51" s="32">
        <f t="shared" si="11"/>
        <v>0</v>
      </c>
      <c r="G51" s="32">
        <f t="shared" si="11"/>
        <v>11267</v>
      </c>
      <c r="H51" s="32">
        <f t="shared" si="11"/>
        <v>0</v>
      </c>
      <c r="I51" s="32">
        <f t="shared" si="11"/>
        <v>68247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1595690</v>
      </c>
      <c r="O51" s="45">
        <f t="shared" si="8"/>
        <v>41.58691686213187</v>
      </c>
      <c r="P51" s="10"/>
    </row>
    <row r="52" spans="1:16" ht="15">
      <c r="A52" s="12"/>
      <c r="B52" s="25">
        <v>361.1</v>
      </c>
      <c r="C52" s="20" t="s">
        <v>77</v>
      </c>
      <c r="D52" s="46">
        <v>49093</v>
      </c>
      <c r="E52" s="46">
        <v>56573</v>
      </c>
      <c r="F52" s="46">
        <v>0</v>
      </c>
      <c r="G52" s="46">
        <v>11267</v>
      </c>
      <c r="H52" s="46">
        <v>0</v>
      </c>
      <c r="I52" s="46">
        <v>3897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120830</v>
      </c>
      <c r="O52" s="47">
        <f t="shared" si="8"/>
        <v>3.149074798019286</v>
      </c>
      <c r="P52" s="9"/>
    </row>
    <row r="53" spans="1:16" ht="15">
      <c r="A53" s="12"/>
      <c r="B53" s="25">
        <v>362</v>
      </c>
      <c r="C53" s="20" t="s">
        <v>78</v>
      </c>
      <c r="D53" s="46">
        <v>24326</v>
      </c>
      <c r="E53" s="46">
        <v>378731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403057</v>
      </c>
      <c r="O53" s="47">
        <f t="shared" si="8"/>
        <v>10.50448266875163</v>
      </c>
      <c r="P53" s="9"/>
    </row>
    <row r="54" spans="1:16" ht="15">
      <c r="A54" s="12"/>
      <c r="B54" s="25">
        <v>364</v>
      </c>
      <c r="C54" s="20" t="s">
        <v>189</v>
      </c>
      <c r="D54" s="46">
        <v>641274</v>
      </c>
      <c r="E54" s="46">
        <v>18243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659517</v>
      </c>
      <c r="O54" s="47">
        <f t="shared" si="8"/>
        <v>17.18835027365129</v>
      </c>
      <c r="P54" s="9"/>
    </row>
    <row r="55" spans="1:16" ht="15">
      <c r="A55" s="12"/>
      <c r="B55" s="25">
        <v>369.4</v>
      </c>
      <c r="C55" s="20" t="s">
        <v>82</v>
      </c>
      <c r="D55" s="46">
        <v>47089</v>
      </c>
      <c r="E55" s="46">
        <v>231739</v>
      </c>
      <c r="F55" s="46">
        <v>0</v>
      </c>
      <c r="G55" s="46">
        <v>0</v>
      </c>
      <c r="H55" s="46">
        <v>0</v>
      </c>
      <c r="I55" s="46">
        <v>64350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343178</v>
      </c>
      <c r="O55" s="47">
        <f t="shared" si="8"/>
        <v>8.943914516549388</v>
      </c>
      <c r="P55" s="9"/>
    </row>
    <row r="56" spans="1:16" ht="15">
      <c r="A56" s="12"/>
      <c r="B56" s="25">
        <v>369.7</v>
      </c>
      <c r="C56" s="20" t="s">
        <v>83</v>
      </c>
      <c r="D56" s="46">
        <v>4075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4075</v>
      </c>
      <c r="O56" s="47">
        <f t="shared" si="8"/>
        <v>0.10620276257492833</v>
      </c>
      <c r="P56" s="9"/>
    </row>
    <row r="57" spans="1:16" ht="15">
      <c r="A57" s="12"/>
      <c r="B57" s="25">
        <v>369.9</v>
      </c>
      <c r="C57" s="20" t="s">
        <v>84</v>
      </c>
      <c r="D57" s="46">
        <v>65033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65033</v>
      </c>
      <c r="O57" s="47">
        <f t="shared" si="8"/>
        <v>1.6948918425853532</v>
      </c>
      <c r="P57" s="9"/>
    </row>
    <row r="58" spans="1:16" ht="15.75">
      <c r="A58" s="29" t="s">
        <v>49</v>
      </c>
      <c r="B58" s="30"/>
      <c r="C58" s="31"/>
      <c r="D58" s="32">
        <f aca="true" t="shared" si="12" ref="D58:M58">SUM(D59:D61)</f>
        <v>17000773</v>
      </c>
      <c r="E58" s="32">
        <f t="shared" si="12"/>
        <v>408208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0"/>
        <v>17408981</v>
      </c>
      <c r="O58" s="45">
        <f t="shared" si="8"/>
        <v>453.7133437581444</v>
      </c>
      <c r="P58" s="9"/>
    </row>
    <row r="59" spans="1:16" ht="15">
      <c r="A59" s="12"/>
      <c r="B59" s="25">
        <v>381</v>
      </c>
      <c r="C59" s="20" t="s">
        <v>85</v>
      </c>
      <c r="D59" s="46">
        <v>16226650</v>
      </c>
      <c r="E59" s="46">
        <v>18704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16245354</v>
      </c>
      <c r="O59" s="47">
        <f t="shared" si="8"/>
        <v>423.3868647380766</v>
      </c>
      <c r="P59" s="9"/>
    </row>
    <row r="60" spans="1:16" ht="15">
      <c r="A60" s="12"/>
      <c r="B60" s="25">
        <v>384</v>
      </c>
      <c r="C60" s="20" t="s">
        <v>87</v>
      </c>
      <c r="D60" s="46">
        <v>382180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382180</v>
      </c>
      <c r="O60" s="47">
        <f t="shared" si="8"/>
        <v>9.960385718008862</v>
      </c>
      <c r="P60" s="9"/>
    </row>
    <row r="61" spans="1:16" ht="15.75" thickBot="1">
      <c r="A61" s="12"/>
      <c r="B61" s="25">
        <v>389.3</v>
      </c>
      <c r="C61" s="20" t="s">
        <v>197</v>
      </c>
      <c r="D61" s="46">
        <v>391943</v>
      </c>
      <c r="E61" s="46">
        <v>389504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781447</v>
      </c>
      <c r="O61" s="47">
        <f t="shared" si="8"/>
        <v>20.3660933020589</v>
      </c>
      <c r="P61" s="9"/>
    </row>
    <row r="62" spans="1:119" ht="16.5" thickBot="1">
      <c r="A62" s="14" t="s">
        <v>67</v>
      </c>
      <c r="B62" s="23"/>
      <c r="C62" s="22"/>
      <c r="D62" s="15">
        <f aca="true" t="shared" si="13" ref="D62:M62">SUM(D5,D9,D14,D33,D44,D51,D58)</f>
        <v>45415426</v>
      </c>
      <c r="E62" s="15">
        <f t="shared" si="13"/>
        <v>21265652</v>
      </c>
      <c r="F62" s="15">
        <f t="shared" si="13"/>
        <v>0</v>
      </c>
      <c r="G62" s="15">
        <f t="shared" si="13"/>
        <v>2711950</v>
      </c>
      <c r="H62" s="15">
        <f t="shared" si="13"/>
        <v>0</v>
      </c>
      <c r="I62" s="15">
        <f t="shared" si="13"/>
        <v>1594234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0"/>
        <v>70987262</v>
      </c>
      <c r="O62" s="38">
        <f t="shared" si="8"/>
        <v>1850.0719833203023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9" t="s">
        <v>200</v>
      </c>
      <c r="M64" s="49"/>
      <c r="N64" s="49"/>
      <c r="O64" s="43">
        <v>38370</v>
      </c>
    </row>
    <row r="65" spans="1:15" ht="1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</row>
    <row r="66" spans="1:15" ht="15.75" customHeight="1" thickBot="1">
      <c r="A66" s="53" t="s">
        <v>107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15045081</v>
      </c>
      <c r="E5" s="27">
        <f t="shared" si="0"/>
        <v>5134205</v>
      </c>
      <c r="F5" s="27">
        <f t="shared" si="0"/>
        <v>0</v>
      </c>
      <c r="G5" s="27">
        <f t="shared" si="0"/>
        <v>2415835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22595121</v>
      </c>
      <c r="O5" s="33">
        <f aca="true" t="shared" si="1" ref="O5:O36">(N5/O$74)</f>
        <v>593.110064048719</v>
      </c>
      <c r="P5" s="6"/>
    </row>
    <row r="6" spans="1:16" ht="15">
      <c r="A6" s="12"/>
      <c r="B6" s="25">
        <v>311</v>
      </c>
      <c r="C6" s="20" t="s">
        <v>3</v>
      </c>
      <c r="D6" s="46">
        <v>14496202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14496202</v>
      </c>
      <c r="O6" s="47">
        <f t="shared" si="1"/>
        <v>380.51769214615706</v>
      </c>
      <c r="P6" s="9"/>
    </row>
    <row r="7" spans="1:16" ht="15">
      <c r="A7" s="12"/>
      <c r="B7" s="25">
        <v>312.1</v>
      </c>
      <c r="C7" s="20" t="s">
        <v>11</v>
      </c>
      <c r="D7" s="46">
        <v>317295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317295</v>
      </c>
      <c r="O7" s="47">
        <f t="shared" si="1"/>
        <v>8.328827173456531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250194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250194</v>
      </c>
      <c r="O8" s="47">
        <f t="shared" si="1"/>
        <v>6.5674611507769844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898616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898616</v>
      </c>
      <c r="O9" s="47">
        <f t="shared" si="1"/>
        <v>23.58819823603528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2415835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2415835</v>
      </c>
      <c r="O10" s="47">
        <f t="shared" si="1"/>
        <v>63.41440046199076</v>
      </c>
      <c r="P10" s="9"/>
    </row>
    <row r="11" spans="1:16" ht="15">
      <c r="A11" s="12"/>
      <c r="B11" s="25">
        <v>316</v>
      </c>
      <c r="C11" s="20" t="s">
        <v>173</v>
      </c>
      <c r="D11" s="46">
        <v>231584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231584</v>
      </c>
      <c r="O11" s="47">
        <f t="shared" si="1"/>
        <v>6.078958420831583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3985395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3985395</v>
      </c>
      <c r="O12" s="47">
        <f t="shared" si="1"/>
        <v>104.61452645947081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328483</v>
      </c>
      <c r="E13" s="32">
        <f t="shared" si="3"/>
        <v>6859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335342</v>
      </c>
      <c r="O13" s="45">
        <f t="shared" si="1"/>
        <v>8.80255144897102</v>
      </c>
      <c r="P13" s="10"/>
    </row>
    <row r="14" spans="1:16" ht="15">
      <c r="A14" s="12"/>
      <c r="B14" s="25">
        <v>322</v>
      </c>
      <c r="C14" s="20" t="s">
        <v>0</v>
      </c>
      <c r="D14" s="46">
        <v>17460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17460</v>
      </c>
      <c r="O14" s="47">
        <f t="shared" si="1"/>
        <v>0.45831583368332635</v>
      </c>
      <c r="P14" s="9"/>
    </row>
    <row r="15" spans="1:16" ht="15">
      <c r="A15" s="12"/>
      <c r="B15" s="25">
        <v>323.5</v>
      </c>
      <c r="C15" s="20" t="s">
        <v>17</v>
      </c>
      <c r="D15" s="46">
        <v>112709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112709</v>
      </c>
      <c r="O15" s="47">
        <f t="shared" si="1"/>
        <v>2.9585520789584208</v>
      </c>
      <c r="P15" s="9"/>
    </row>
    <row r="16" spans="1:16" ht="15">
      <c r="A16" s="12"/>
      <c r="B16" s="25">
        <v>323.7</v>
      </c>
      <c r="C16" s="20" t="s">
        <v>18</v>
      </c>
      <c r="D16" s="46">
        <v>42945</v>
      </c>
      <c r="E16" s="46">
        <v>6824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49769</v>
      </c>
      <c r="O16" s="47">
        <f t="shared" si="1"/>
        <v>1.306410121797564</v>
      </c>
      <c r="P16" s="9"/>
    </row>
    <row r="17" spans="1:16" ht="15">
      <c r="A17" s="12"/>
      <c r="B17" s="25">
        <v>329</v>
      </c>
      <c r="C17" s="20" t="s">
        <v>19</v>
      </c>
      <c r="D17" s="46">
        <v>155369</v>
      </c>
      <c r="E17" s="46">
        <v>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155404</v>
      </c>
      <c r="O17" s="47">
        <f t="shared" si="1"/>
        <v>4.079273414531709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SUM(D19:D37)</f>
        <v>5943386</v>
      </c>
      <c r="E18" s="32">
        <f t="shared" si="5"/>
        <v>8762225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14705611</v>
      </c>
      <c r="O18" s="45">
        <f t="shared" si="1"/>
        <v>386.01456845863083</v>
      </c>
      <c r="P18" s="10"/>
    </row>
    <row r="19" spans="1:16" ht="15">
      <c r="A19" s="12"/>
      <c r="B19" s="25">
        <v>331.1</v>
      </c>
      <c r="C19" s="20" t="s">
        <v>20</v>
      </c>
      <c r="D19" s="46">
        <v>82318</v>
      </c>
      <c r="E19" s="46">
        <v>753870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836188</v>
      </c>
      <c r="O19" s="47">
        <f t="shared" si="1"/>
        <v>21.9494960100798</v>
      </c>
      <c r="P19" s="9"/>
    </row>
    <row r="20" spans="1:16" ht="15">
      <c r="A20" s="12"/>
      <c r="B20" s="25">
        <v>331.2</v>
      </c>
      <c r="C20" s="20" t="s">
        <v>115</v>
      </c>
      <c r="D20" s="46">
        <v>374259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374259</v>
      </c>
      <c r="O20" s="47">
        <f t="shared" si="1"/>
        <v>9.824102267954641</v>
      </c>
      <c r="P20" s="9"/>
    </row>
    <row r="21" spans="1:16" ht="15">
      <c r="A21" s="12"/>
      <c r="B21" s="25">
        <v>331.5</v>
      </c>
      <c r="C21" s="20" t="s">
        <v>22</v>
      </c>
      <c r="D21" s="46">
        <v>0</v>
      </c>
      <c r="E21" s="46">
        <v>172462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172462</v>
      </c>
      <c r="O21" s="47">
        <f t="shared" si="1"/>
        <v>4.527036959260815</v>
      </c>
      <c r="P21" s="9"/>
    </row>
    <row r="22" spans="1:16" ht="15">
      <c r="A22" s="12"/>
      <c r="B22" s="25">
        <v>334.1</v>
      </c>
      <c r="C22" s="20" t="s">
        <v>23</v>
      </c>
      <c r="D22" s="46">
        <v>290101</v>
      </c>
      <c r="E22" s="46">
        <v>1153179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1443280</v>
      </c>
      <c r="O22" s="47">
        <f t="shared" si="1"/>
        <v>37.88534229315414</v>
      </c>
      <c r="P22" s="9"/>
    </row>
    <row r="23" spans="1:16" ht="15">
      <c r="A23" s="12"/>
      <c r="B23" s="25">
        <v>334.2</v>
      </c>
      <c r="C23" s="20" t="s">
        <v>24</v>
      </c>
      <c r="D23" s="46">
        <v>149235</v>
      </c>
      <c r="E23" s="46">
        <v>75783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225018</v>
      </c>
      <c r="O23" s="47">
        <f t="shared" si="1"/>
        <v>5.906604367912641</v>
      </c>
      <c r="P23" s="9"/>
    </row>
    <row r="24" spans="1:16" ht="15">
      <c r="A24" s="12"/>
      <c r="B24" s="25">
        <v>334.34</v>
      </c>
      <c r="C24" s="20" t="s">
        <v>26</v>
      </c>
      <c r="D24" s="46">
        <v>0</v>
      </c>
      <c r="E24" s="46">
        <v>90909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90909</v>
      </c>
      <c r="O24" s="47">
        <f t="shared" si="1"/>
        <v>2.3863135237295254</v>
      </c>
      <c r="P24" s="9"/>
    </row>
    <row r="25" spans="1:16" ht="15">
      <c r="A25" s="12"/>
      <c r="B25" s="25">
        <v>334.41</v>
      </c>
      <c r="C25" s="20" t="s">
        <v>27</v>
      </c>
      <c r="D25" s="46">
        <v>0</v>
      </c>
      <c r="E25" s="46">
        <v>1419383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6">SUM(D25:M25)</f>
        <v>1419383</v>
      </c>
      <c r="O25" s="47">
        <f t="shared" si="1"/>
        <v>37.25805858882822</v>
      </c>
      <c r="P25" s="9"/>
    </row>
    <row r="26" spans="1:16" ht="15">
      <c r="A26" s="12"/>
      <c r="B26" s="25">
        <v>334.49</v>
      </c>
      <c r="C26" s="20" t="s">
        <v>28</v>
      </c>
      <c r="D26" s="46">
        <v>25000</v>
      </c>
      <c r="E26" s="46">
        <v>2608530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2633530</v>
      </c>
      <c r="O26" s="47">
        <f t="shared" si="1"/>
        <v>69.12877992440151</v>
      </c>
      <c r="P26" s="9"/>
    </row>
    <row r="27" spans="1:16" ht="15">
      <c r="A27" s="12"/>
      <c r="B27" s="25">
        <v>334.7</v>
      </c>
      <c r="C27" s="20" t="s">
        <v>30</v>
      </c>
      <c r="D27" s="46">
        <v>18752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18752</v>
      </c>
      <c r="O27" s="47">
        <f t="shared" si="1"/>
        <v>0.4922301553968921</v>
      </c>
      <c r="P27" s="9"/>
    </row>
    <row r="28" spans="1:16" ht="15">
      <c r="A28" s="12"/>
      <c r="B28" s="25">
        <v>335.12</v>
      </c>
      <c r="C28" s="20" t="s">
        <v>174</v>
      </c>
      <c r="D28" s="46">
        <v>800141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800141</v>
      </c>
      <c r="O28" s="47">
        <f t="shared" si="1"/>
        <v>21.003281184376313</v>
      </c>
      <c r="P28" s="9"/>
    </row>
    <row r="29" spans="1:16" ht="15">
      <c r="A29" s="12"/>
      <c r="B29" s="25">
        <v>335.13</v>
      </c>
      <c r="C29" s="20" t="s">
        <v>175</v>
      </c>
      <c r="D29" s="46">
        <v>20311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20311</v>
      </c>
      <c r="O29" s="47">
        <f t="shared" si="1"/>
        <v>0.5331530869382612</v>
      </c>
      <c r="P29" s="9"/>
    </row>
    <row r="30" spans="1:16" ht="15">
      <c r="A30" s="12"/>
      <c r="B30" s="25">
        <v>335.14</v>
      </c>
      <c r="C30" s="20" t="s">
        <v>176</v>
      </c>
      <c r="D30" s="46">
        <v>25776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25776</v>
      </c>
      <c r="O30" s="47">
        <f t="shared" si="1"/>
        <v>0.6766064678706426</v>
      </c>
      <c r="P30" s="9"/>
    </row>
    <row r="31" spans="1:16" ht="15">
      <c r="A31" s="12"/>
      <c r="B31" s="25">
        <v>335.15</v>
      </c>
      <c r="C31" s="20" t="s">
        <v>177</v>
      </c>
      <c r="D31" s="46">
        <v>6130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6130</v>
      </c>
      <c r="O31" s="47">
        <f t="shared" si="1"/>
        <v>0.1609092818143637</v>
      </c>
      <c r="P31" s="9"/>
    </row>
    <row r="32" spans="1:16" ht="15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5.723041789164217</v>
      </c>
      <c r="P32" s="9"/>
    </row>
    <row r="33" spans="1:16" ht="15">
      <c r="A33" s="12"/>
      <c r="B33" s="25">
        <v>335.18</v>
      </c>
      <c r="C33" s="20" t="s">
        <v>179</v>
      </c>
      <c r="D33" s="46">
        <v>1298217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1298217</v>
      </c>
      <c r="O33" s="47">
        <f t="shared" si="1"/>
        <v>34.07751469970601</v>
      </c>
      <c r="P33" s="9"/>
    </row>
    <row r="34" spans="1:16" ht="15">
      <c r="A34" s="12"/>
      <c r="B34" s="25">
        <v>335.19</v>
      </c>
      <c r="C34" s="20" t="s">
        <v>180</v>
      </c>
      <c r="D34" s="46">
        <v>2494402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2494402</v>
      </c>
      <c r="O34" s="47">
        <f t="shared" si="1"/>
        <v>65.4767429651407</v>
      </c>
      <c r="P34" s="9"/>
    </row>
    <row r="35" spans="1:16" ht="15">
      <c r="A35" s="12"/>
      <c r="B35" s="25">
        <v>335.49</v>
      </c>
      <c r="C35" s="20" t="s">
        <v>37</v>
      </c>
      <c r="D35" s="46">
        <v>60091</v>
      </c>
      <c r="E35" s="46">
        <v>2200862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2260953</v>
      </c>
      <c r="O35" s="47">
        <f t="shared" si="1"/>
        <v>59.34882927341453</v>
      </c>
      <c r="P35" s="9"/>
    </row>
    <row r="36" spans="1:16" ht="15">
      <c r="A36" s="12"/>
      <c r="B36" s="25">
        <v>335.5</v>
      </c>
      <c r="C36" s="20" t="s">
        <v>38</v>
      </c>
      <c r="D36" s="46">
        <v>0</v>
      </c>
      <c r="E36" s="46">
        <v>249747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249747</v>
      </c>
      <c r="O36" s="47">
        <f t="shared" si="1"/>
        <v>6.555727635447291</v>
      </c>
      <c r="P36" s="9"/>
    </row>
    <row r="37" spans="1:16" ht="15">
      <c r="A37" s="12"/>
      <c r="B37" s="25">
        <v>339</v>
      </c>
      <c r="C37" s="20" t="s">
        <v>42</v>
      </c>
      <c r="D37" s="46">
        <v>118128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118128</v>
      </c>
      <c r="O37" s="47">
        <f aca="true" t="shared" si="7" ref="O37:O68">(N37/O$74)</f>
        <v>3.100797984040319</v>
      </c>
      <c r="P37" s="9"/>
    </row>
    <row r="38" spans="1:16" ht="15.75">
      <c r="A38" s="29" t="s">
        <v>47</v>
      </c>
      <c r="B38" s="30"/>
      <c r="C38" s="31"/>
      <c r="D38" s="32">
        <f aca="true" t="shared" si="8" ref="D38:M38">SUM(D39:D50)</f>
        <v>5927614</v>
      </c>
      <c r="E38" s="32">
        <f t="shared" si="8"/>
        <v>1604049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1479099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9010762</v>
      </c>
      <c r="O38" s="45">
        <f t="shared" si="7"/>
        <v>236.5277719445611</v>
      </c>
      <c r="P38" s="10"/>
    </row>
    <row r="39" spans="1:16" ht="15">
      <c r="A39" s="12"/>
      <c r="B39" s="25">
        <v>341.1</v>
      </c>
      <c r="C39" s="20" t="s">
        <v>182</v>
      </c>
      <c r="D39" s="46">
        <v>116155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116155</v>
      </c>
      <c r="O39" s="47">
        <f t="shared" si="7"/>
        <v>3.049007769844603</v>
      </c>
      <c r="P39" s="9"/>
    </row>
    <row r="40" spans="1:16" ht="15">
      <c r="A40" s="12"/>
      <c r="B40" s="25">
        <v>341.15</v>
      </c>
      <c r="C40" s="20" t="s">
        <v>192</v>
      </c>
      <c r="D40" s="46">
        <v>0</v>
      </c>
      <c r="E40" s="46">
        <v>117957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0">SUM(D40:M40)</f>
        <v>117957</v>
      </c>
      <c r="O40" s="47">
        <f t="shared" si="7"/>
        <v>3.0963093238135238</v>
      </c>
      <c r="P40" s="9"/>
    </row>
    <row r="41" spans="1:16" ht="15">
      <c r="A41" s="12"/>
      <c r="B41" s="25">
        <v>341.2</v>
      </c>
      <c r="C41" s="20" t="s">
        <v>183</v>
      </c>
      <c r="D41" s="46">
        <v>0</v>
      </c>
      <c r="E41" s="46">
        <v>38145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38145</v>
      </c>
      <c r="O41" s="47">
        <f t="shared" si="7"/>
        <v>1.0012862242755145</v>
      </c>
      <c r="P41" s="9"/>
    </row>
    <row r="42" spans="1:16" ht="15">
      <c r="A42" s="12"/>
      <c r="B42" s="25">
        <v>341.52</v>
      </c>
      <c r="C42" s="20" t="s">
        <v>184</v>
      </c>
      <c r="D42" s="46">
        <v>51719</v>
      </c>
      <c r="E42" s="46">
        <v>41329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93048</v>
      </c>
      <c r="O42" s="47">
        <f t="shared" si="7"/>
        <v>2.4424611507769844</v>
      </c>
      <c r="P42" s="9"/>
    </row>
    <row r="43" spans="1:16" ht="15">
      <c r="A43" s="12"/>
      <c r="B43" s="25">
        <v>341.8</v>
      </c>
      <c r="C43" s="20" t="s">
        <v>185</v>
      </c>
      <c r="D43" s="46">
        <v>3838063</v>
      </c>
      <c r="E43" s="46">
        <v>120677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3958740</v>
      </c>
      <c r="O43" s="47">
        <f t="shared" si="7"/>
        <v>103.91484670306593</v>
      </c>
      <c r="P43" s="9"/>
    </row>
    <row r="44" spans="1:16" ht="15">
      <c r="A44" s="12"/>
      <c r="B44" s="25">
        <v>341.9</v>
      </c>
      <c r="C44" s="20" t="s">
        <v>186</v>
      </c>
      <c r="D44" s="46">
        <v>150294</v>
      </c>
      <c r="E44" s="46">
        <v>2566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152860</v>
      </c>
      <c r="O44" s="47">
        <f t="shared" si="7"/>
        <v>4.012494750104998</v>
      </c>
      <c r="P44" s="9"/>
    </row>
    <row r="45" spans="1:16" ht="15">
      <c r="A45" s="12"/>
      <c r="B45" s="25">
        <v>342.1</v>
      </c>
      <c r="C45" s="20" t="s">
        <v>57</v>
      </c>
      <c r="D45" s="46">
        <v>341730</v>
      </c>
      <c r="E45" s="46">
        <v>408575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750305</v>
      </c>
      <c r="O45" s="47">
        <f t="shared" si="7"/>
        <v>19.695112347753046</v>
      </c>
      <c r="P45" s="9"/>
    </row>
    <row r="46" spans="1:16" ht="15">
      <c r="A46" s="12"/>
      <c r="B46" s="25">
        <v>342.6</v>
      </c>
      <c r="C46" s="20" t="s">
        <v>58</v>
      </c>
      <c r="D46" s="46">
        <v>822262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822262</v>
      </c>
      <c r="O46" s="47">
        <f t="shared" si="7"/>
        <v>21.583945821083578</v>
      </c>
      <c r="P46" s="9"/>
    </row>
    <row r="47" spans="1:16" ht="15">
      <c r="A47" s="12"/>
      <c r="B47" s="25">
        <v>343.4</v>
      </c>
      <c r="C47" s="20" t="s">
        <v>60</v>
      </c>
      <c r="D47" s="46">
        <v>0</v>
      </c>
      <c r="E47" s="46">
        <v>196030</v>
      </c>
      <c r="F47" s="46">
        <v>0</v>
      </c>
      <c r="G47" s="46">
        <v>0</v>
      </c>
      <c r="H47" s="46">
        <v>0</v>
      </c>
      <c r="I47" s="46">
        <v>1479099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1675129</v>
      </c>
      <c r="O47" s="47">
        <f t="shared" si="7"/>
        <v>43.9712568248635</v>
      </c>
      <c r="P47" s="9"/>
    </row>
    <row r="48" spans="1:16" ht="15">
      <c r="A48" s="12"/>
      <c r="B48" s="25">
        <v>343.9</v>
      </c>
      <c r="C48" s="20" t="s">
        <v>62</v>
      </c>
      <c r="D48" s="46">
        <v>0</v>
      </c>
      <c r="E48" s="46">
        <v>13715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13715</v>
      </c>
      <c r="O48" s="47">
        <f t="shared" si="7"/>
        <v>0.3600115497690046</v>
      </c>
      <c r="P48" s="9"/>
    </row>
    <row r="49" spans="1:16" ht="15">
      <c r="A49" s="12"/>
      <c r="B49" s="25">
        <v>347.3</v>
      </c>
      <c r="C49" s="20" t="s">
        <v>65</v>
      </c>
      <c r="D49" s="46">
        <v>5173</v>
      </c>
      <c r="E49" s="46">
        <v>2772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7945</v>
      </c>
      <c r="O49" s="47">
        <f t="shared" si="7"/>
        <v>0.20855207895842084</v>
      </c>
      <c r="P49" s="9"/>
    </row>
    <row r="50" spans="1:16" ht="15">
      <c r="A50" s="12"/>
      <c r="B50" s="25">
        <v>349</v>
      </c>
      <c r="C50" s="20" t="s">
        <v>1</v>
      </c>
      <c r="D50" s="46">
        <v>602218</v>
      </c>
      <c r="E50" s="46">
        <v>662283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1264501</v>
      </c>
      <c r="O50" s="47">
        <f t="shared" si="7"/>
        <v>33.192487400252</v>
      </c>
      <c r="P50" s="9"/>
    </row>
    <row r="51" spans="1:16" ht="15.75">
      <c r="A51" s="29" t="s">
        <v>48</v>
      </c>
      <c r="B51" s="30"/>
      <c r="C51" s="31"/>
      <c r="D51" s="32">
        <f aca="true" t="shared" si="10" ref="D51:M51">SUM(D52:D58)</f>
        <v>0</v>
      </c>
      <c r="E51" s="32">
        <f t="shared" si="10"/>
        <v>365498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365498</v>
      </c>
      <c r="O51" s="45">
        <f t="shared" si="7"/>
        <v>9.594130617387652</v>
      </c>
      <c r="P51" s="10"/>
    </row>
    <row r="52" spans="1:16" ht="15">
      <c r="A52" s="13"/>
      <c r="B52" s="39">
        <v>351.1</v>
      </c>
      <c r="C52" s="21" t="s">
        <v>69</v>
      </c>
      <c r="D52" s="46">
        <v>0</v>
      </c>
      <c r="E52" s="46">
        <v>39567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39567</v>
      </c>
      <c r="O52" s="47">
        <f t="shared" si="7"/>
        <v>1.0386129777404451</v>
      </c>
      <c r="P52" s="9"/>
    </row>
    <row r="53" spans="1:16" ht="15">
      <c r="A53" s="13"/>
      <c r="B53" s="39">
        <v>351.4</v>
      </c>
      <c r="C53" s="21" t="s">
        <v>104</v>
      </c>
      <c r="D53" s="46">
        <v>0</v>
      </c>
      <c r="E53" s="46">
        <v>11117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1" ref="N53:N58">SUM(D53:M53)</f>
        <v>11117</v>
      </c>
      <c r="O53" s="47">
        <f t="shared" si="7"/>
        <v>0.29181541369172614</v>
      </c>
      <c r="P53" s="9"/>
    </row>
    <row r="54" spans="1:16" ht="15">
      <c r="A54" s="13"/>
      <c r="B54" s="39">
        <v>351.5</v>
      </c>
      <c r="C54" s="21" t="s">
        <v>73</v>
      </c>
      <c r="D54" s="46">
        <v>0</v>
      </c>
      <c r="E54" s="46">
        <v>26243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26243</v>
      </c>
      <c r="O54" s="47">
        <f t="shared" si="7"/>
        <v>0.688864972700546</v>
      </c>
      <c r="P54" s="9"/>
    </row>
    <row r="55" spans="1:16" ht="15">
      <c r="A55" s="13"/>
      <c r="B55" s="39">
        <v>351.6</v>
      </c>
      <c r="C55" s="21" t="s">
        <v>74</v>
      </c>
      <c r="D55" s="46">
        <v>0</v>
      </c>
      <c r="E55" s="46">
        <v>4657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4657</v>
      </c>
      <c r="O55" s="47">
        <f t="shared" si="7"/>
        <v>0.12224380512389753</v>
      </c>
      <c r="P55" s="9"/>
    </row>
    <row r="56" spans="1:16" ht="15">
      <c r="A56" s="13"/>
      <c r="B56" s="39">
        <v>351.7</v>
      </c>
      <c r="C56" s="21" t="s">
        <v>193</v>
      </c>
      <c r="D56" s="46">
        <v>0</v>
      </c>
      <c r="E56" s="46">
        <v>62588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62588</v>
      </c>
      <c r="O56" s="47">
        <f t="shared" si="7"/>
        <v>1.6429021419571608</v>
      </c>
      <c r="P56" s="9"/>
    </row>
    <row r="57" spans="1:16" ht="15">
      <c r="A57" s="13"/>
      <c r="B57" s="39">
        <v>351.9</v>
      </c>
      <c r="C57" s="21" t="s">
        <v>188</v>
      </c>
      <c r="D57" s="46">
        <v>0</v>
      </c>
      <c r="E57" s="46">
        <v>214764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214764</v>
      </c>
      <c r="O57" s="47">
        <f t="shared" si="7"/>
        <v>5.637442251154977</v>
      </c>
      <c r="P57" s="9"/>
    </row>
    <row r="58" spans="1:16" ht="15">
      <c r="A58" s="13"/>
      <c r="B58" s="39">
        <v>354</v>
      </c>
      <c r="C58" s="21" t="s">
        <v>170</v>
      </c>
      <c r="D58" s="46">
        <v>0</v>
      </c>
      <c r="E58" s="46">
        <v>6562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6562</v>
      </c>
      <c r="O58" s="47">
        <f t="shared" si="7"/>
        <v>0.17224905501889962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SUM(D60:D67)</f>
        <v>298687</v>
      </c>
      <c r="E59" s="32">
        <f t="shared" si="12"/>
        <v>727187</v>
      </c>
      <c r="F59" s="32">
        <f t="shared" si="12"/>
        <v>0</v>
      </c>
      <c r="G59" s="32">
        <f t="shared" si="12"/>
        <v>54758</v>
      </c>
      <c r="H59" s="32">
        <f t="shared" si="12"/>
        <v>0</v>
      </c>
      <c r="I59" s="32">
        <f t="shared" si="12"/>
        <v>52121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15</v>
      </c>
      <c r="N59" s="32">
        <f>SUM(D59:M59)</f>
        <v>1132768</v>
      </c>
      <c r="O59" s="45">
        <f t="shared" si="7"/>
        <v>29.734565308693828</v>
      </c>
      <c r="P59" s="10"/>
    </row>
    <row r="60" spans="1:16" ht="15">
      <c r="A60" s="12"/>
      <c r="B60" s="25">
        <v>361.1</v>
      </c>
      <c r="C60" s="20" t="s">
        <v>77</v>
      </c>
      <c r="D60" s="46">
        <v>5678</v>
      </c>
      <c r="E60" s="46">
        <v>119576</v>
      </c>
      <c r="F60" s="46">
        <v>0</v>
      </c>
      <c r="G60" s="46">
        <v>7708</v>
      </c>
      <c r="H60" s="46">
        <v>0</v>
      </c>
      <c r="I60" s="46">
        <v>6122</v>
      </c>
      <c r="J60" s="46">
        <v>0</v>
      </c>
      <c r="K60" s="46">
        <v>0</v>
      </c>
      <c r="L60" s="46">
        <v>0</v>
      </c>
      <c r="M60" s="46">
        <v>15</v>
      </c>
      <c r="N60" s="46">
        <f>SUM(D60:M60)</f>
        <v>139099</v>
      </c>
      <c r="O60" s="47">
        <f t="shared" si="7"/>
        <v>3.6512757244855103</v>
      </c>
      <c r="P60" s="9"/>
    </row>
    <row r="61" spans="1:16" ht="15">
      <c r="A61" s="12"/>
      <c r="B61" s="25">
        <v>362</v>
      </c>
      <c r="C61" s="20" t="s">
        <v>78</v>
      </c>
      <c r="D61" s="46">
        <v>20780</v>
      </c>
      <c r="E61" s="46">
        <v>374626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3" ref="N61:N67">SUM(D61:M61)</f>
        <v>395406</v>
      </c>
      <c r="O61" s="47">
        <f t="shared" si="7"/>
        <v>10.37919991600168</v>
      </c>
      <c r="P61" s="9"/>
    </row>
    <row r="62" spans="1:16" ht="15">
      <c r="A62" s="12"/>
      <c r="B62" s="25">
        <v>364</v>
      </c>
      <c r="C62" s="20" t="s">
        <v>189</v>
      </c>
      <c r="D62" s="46">
        <v>183904</v>
      </c>
      <c r="E62" s="46">
        <v>13529</v>
      </c>
      <c r="F62" s="46">
        <v>0</v>
      </c>
      <c r="G62" s="46">
        <v>47050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244483</v>
      </c>
      <c r="O62" s="47">
        <f t="shared" si="7"/>
        <v>6.41755039899202</v>
      </c>
      <c r="P62" s="9"/>
    </row>
    <row r="63" spans="1:16" ht="15">
      <c r="A63" s="12"/>
      <c r="B63" s="25">
        <v>366</v>
      </c>
      <c r="C63" s="20" t="s">
        <v>80</v>
      </c>
      <c r="D63" s="46">
        <v>10212</v>
      </c>
      <c r="E63" s="46">
        <v>17801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28013</v>
      </c>
      <c r="O63" s="47">
        <f t="shared" si="7"/>
        <v>0.7353265434691306</v>
      </c>
      <c r="P63" s="9"/>
    </row>
    <row r="64" spans="1:16" ht="15">
      <c r="A64" s="12"/>
      <c r="B64" s="25">
        <v>369.3</v>
      </c>
      <c r="C64" s="20" t="s">
        <v>81</v>
      </c>
      <c r="D64" s="46">
        <v>4932</v>
      </c>
      <c r="E64" s="46">
        <v>172587</v>
      </c>
      <c r="F64" s="46">
        <v>0</v>
      </c>
      <c r="G64" s="46">
        <v>0</v>
      </c>
      <c r="H64" s="46">
        <v>0</v>
      </c>
      <c r="I64" s="46">
        <v>27999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205518</v>
      </c>
      <c r="O64" s="47">
        <f t="shared" si="7"/>
        <v>5.394739605207896</v>
      </c>
      <c r="P64" s="9"/>
    </row>
    <row r="65" spans="1:16" ht="15">
      <c r="A65" s="12"/>
      <c r="B65" s="25">
        <v>369.4</v>
      </c>
      <c r="C65" s="20" t="s">
        <v>82</v>
      </c>
      <c r="D65" s="46">
        <v>0</v>
      </c>
      <c r="E65" s="46">
        <v>2450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2450</v>
      </c>
      <c r="O65" s="47">
        <f t="shared" si="7"/>
        <v>0.06431121377572449</v>
      </c>
      <c r="P65" s="9"/>
    </row>
    <row r="66" spans="1:16" ht="15">
      <c r="A66" s="12"/>
      <c r="B66" s="25">
        <v>369.7</v>
      </c>
      <c r="C66" s="20" t="s">
        <v>83</v>
      </c>
      <c r="D66" s="46">
        <v>8450</v>
      </c>
      <c r="E66" s="46">
        <v>23882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32332</v>
      </c>
      <c r="O66" s="47">
        <f t="shared" si="7"/>
        <v>0.8486980260394792</v>
      </c>
      <c r="P66" s="9"/>
    </row>
    <row r="67" spans="1:16" ht="15">
      <c r="A67" s="12"/>
      <c r="B67" s="25">
        <v>369.9</v>
      </c>
      <c r="C67" s="20" t="s">
        <v>84</v>
      </c>
      <c r="D67" s="46">
        <v>64731</v>
      </c>
      <c r="E67" s="46">
        <v>2736</v>
      </c>
      <c r="F67" s="46">
        <v>0</v>
      </c>
      <c r="G67" s="46">
        <v>0</v>
      </c>
      <c r="H67" s="46">
        <v>0</v>
      </c>
      <c r="I67" s="46">
        <v>18000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85467</v>
      </c>
      <c r="O67" s="47">
        <f t="shared" si="7"/>
        <v>2.2434638807223855</v>
      </c>
      <c r="P67" s="9"/>
    </row>
    <row r="68" spans="1:16" ht="15.75">
      <c r="A68" s="29" t="s">
        <v>49</v>
      </c>
      <c r="B68" s="30"/>
      <c r="C68" s="31"/>
      <c r="D68" s="32">
        <f aca="true" t="shared" si="14" ref="D68:M68">SUM(D69:D71)</f>
        <v>16360839</v>
      </c>
      <c r="E68" s="32">
        <f t="shared" si="14"/>
        <v>0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16360839</v>
      </c>
      <c r="O68" s="45">
        <f t="shared" si="7"/>
        <v>429.4634344813104</v>
      </c>
      <c r="P68" s="9"/>
    </row>
    <row r="69" spans="1:16" ht="15">
      <c r="A69" s="12"/>
      <c r="B69" s="25">
        <v>381</v>
      </c>
      <c r="C69" s="20" t="s">
        <v>85</v>
      </c>
      <c r="D69" s="46">
        <v>15706910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15706910</v>
      </c>
      <c r="O69" s="47">
        <f>(N69/O$74)</f>
        <v>412.2981415371693</v>
      </c>
      <c r="P69" s="9"/>
    </row>
    <row r="70" spans="1:16" ht="15">
      <c r="A70" s="12"/>
      <c r="B70" s="25">
        <v>384</v>
      </c>
      <c r="C70" s="20" t="s">
        <v>87</v>
      </c>
      <c r="D70" s="46">
        <v>376714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376714</v>
      </c>
      <c r="O70" s="47">
        <f>(N70/O$74)</f>
        <v>9.888544729105417</v>
      </c>
      <c r="P70" s="9"/>
    </row>
    <row r="71" spans="1:16" ht="15.75" thickBot="1">
      <c r="A71" s="12"/>
      <c r="B71" s="25">
        <v>389.3</v>
      </c>
      <c r="C71" s="20" t="s">
        <v>197</v>
      </c>
      <c r="D71" s="46">
        <v>277215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277215</v>
      </c>
      <c r="O71" s="47">
        <f>(N71/O$74)</f>
        <v>7.276748215035699</v>
      </c>
      <c r="P71" s="9"/>
    </row>
    <row r="72" spans="1:119" ht="16.5" thickBot="1">
      <c r="A72" s="14" t="s">
        <v>67</v>
      </c>
      <c r="B72" s="23"/>
      <c r="C72" s="22"/>
      <c r="D72" s="15">
        <f aca="true" t="shared" si="15" ref="D72:M72">SUM(D5,D13,D18,D38,D51,D59,D68)</f>
        <v>43904090</v>
      </c>
      <c r="E72" s="15">
        <f t="shared" si="15"/>
        <v>16600023</v>
      </c>
      <c r="F72" s="15">
        <f t="shared" si="15"/>
        <v>0</v>
      </c>
      <c r="G72" s="15">
        <f t="shared" si="15"/>
        <v>2470593</v>
      </c>
      <c r="H72" s="15">
        <f t="shared" si="15"/>
        <v>0</v>
      </c>
      <c r="I72" s="15">
        <f t="shared" si="15"/>
        <v>1531220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15</v>
      </c>
      <c r="N72" s="15">
        <f>SUM(D72:M72)</f>
        <v>64505941</v>
      </c>
      <c r="O72" s="38">
        <f>(N72/O$74)</f>
        <v>1693.2470863082738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9" t="s">
        <v>198</v>
      </c>
      <c r="M74" s="49"/>
      <c r="N74" s="49"/>
      <c r="O74" s="43">
        <v>38096</v>
      </c>
    </row>
    <row r="75" spans="1:15" ht="1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5" ht="15.75" customHeight="1" thickBot="1">
      <c r="A76" s="53" t="s">
        <v>107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13600016</v>
      </c>
      <c r="E5" s="27">
        <f t="shared" si="0"/>
        <v>4984420</v>
      </c>
      <c r="F5" s="27">
        <f t="shared" si="0"/>
        <v>0</v>
      </c>
      <c r="G5" s="27">
        <f t="shared" si="0"/>
        <v>2284249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20868685</v>
      </c>
      <c r="O5" s="33">
        <f aca="true" t="shared" si="2" ref="O5:O36">(N5/O$73)</f>
        <v>550.6975854334345</v>
      </c>
      <c r="P5" s="6"/>
    </row>
    <row r="6" spans="1:16" ht="15">
      <c r="A6" s="12"/>
      <c r="B6" s="25">
        <v>311</v>
      </c>
      <c r="C6" s="20" t="s">
        <v>3</v>
      </c>
      <c r="D6" s="46">
        <v>13497932</v>
      </c>
      <c r="E6" s="46">
        <v>1685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13499617</v>
      </c>
      <c r="O6" s="47">
        <f t="shared" si="2"/>
        <v>356.237419184589</v>
      </c>
      <c r="P6" s="9"/>
    </row>
    <row r="7" spans="1:16" ht="15">
      <c r="A7" s="12"/>
      <c r="B7" s="25">
        <v>312.1</v>
      </c>
      <c r="C7" s="20" t="s">
        <v>11</v>
      </c>
      <c r="D7" s="46">
        <v>102084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102084</v>
      </c>
      <c r="O7" s="47">
        <f t="shared" si="2"/>
        <v>2.6938646259400976</v>
      </c>
      <c r="P7" s="9"/>
    </row>
    <row r="8" spans="1:16" ht="15">
      <c r="A8" s="12"/>
      <c r="B8" s="25">
        <v>312.41</v>
      </c>
      <c r="C8" s="20" t="s">
        <v>103</v>
      </c>
      <c r="D8" s="46">
        <v>0</v>
      </c>
      <c r="E8" s="46">
        <v>1090324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1090324</v>
      </c>
      <c r="O8" s="47">
        <f t="shared" si="2"/>
        <v>28.772239081673042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2284249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2284249</v>
      </c>
      <c r="O9" s="47">
        <f t="shared" si="2"/>
        <v>60.278374455732944</v>
      </c>
      <c r="P9" s="9"/>
    </row>
    <row r="10" spans="1:16" ht="15">
      <c r="A10" s="12"/>
      <c r="B10" s="25">
        <v>319</v>
      </c>
      <c r="C10" s="20" t="s">
        <v>15</v>
      </c>
      <c r="D10" s="46">
        <v>0</v>
      </c>
      <c r="E10" s="46">
        <v>3892411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3892411</v>
      </c>
      <c r="O10" s="47">
        <f t="shared" si="2"/>
        <v>102.71568808549941</v>
      </c>
      <c r="P10" s="9"/>
    </row>
    <row r="11" spans="1:16" ht="15.75">
      <c r="A11" s="29" t="s">
        <v>16</v>
      </c>
      <c r="B11" s="30"/>
      <c r="C11" s="31"/>
      <c r="D11" s="32">
        <f aca="true" t="shared" si="3" ref="D11:M11">SUM(D12:D13)</f>
        <v>303577</v>
      </c>
      <c r="E11" s="32">
        <f t="shared" si="3"/>
        <v>120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303697</v>
      </c>
      <c r="O11" s="45">
        <f t="shared" si="2"/>
        <v>8.014170734925452</v>
      </c>
      <c r="P11" s="10"/>
    </row>
    <row r="12" spans="1:16" ht="15">
      <c r="A12" s="12"/>
      <c r="B12" s="25">
        <v>322</v>
      </c>
      <c r="C12" s="20" t="s">
        <v>0</v>
      </c>
      <c r="D12" s="46">
        <v>241441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241441</v>
      </c>
      <c r="O12" s="47">
        <f t="shared" si="2"/>
        <v>6.371315476975854</v>
      </c>
      <c r="P12" s="9"/>
    </row>
    <row r="13" spans="1:16" ht="15">
      <c r="A13" s="12"/>
      <c r="B13" s="25">
        <v>329</v>
      </c>
      <c r="C13" s="20" t="s">
        <v>19</v>
      </c>
      <c r="D13" s="46">
        <v>62136</v>
      </c>
      <c r="E13" s="46">
        <v>120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62256</v>
      </c>
      <c r="O13" s="47">
        <f t="shared" si="2"/>
        <v>1.6428552579495976</v>
      </c>
      <c r="P13" s="9"/>
    </row>
    <row r="14" spans="1:16" ht="15.75">
      <c r="A14" s="29" t="s">
        <v>21</v>
      </c>
      <c r="B14" s="30"/>
      <c r="C14" s="31"/>
      <c r="D14" s="32">
        <f aca="true" t="shared" si="4" ref="D14:M14">SUM(D15:D36)</f>
        <v>5554881</v>
      </c>
      <c r="E14" s="32">
        <f t="shared" si="4"/>
        <v>4606313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10161194</v>
      </c>
      <c r="O14" s="45">
        <f t="shared" si="2"/>
        <v>268.1407573558517</v>
      </c>
      <c r="P14" s="10"/>
    </row>
    <row r="15" spans="1:16" ht="15">
      <c r="A15" s="12"/>
      <c r="B15" s="25">
        <v>331.1</v>
      </c>
      <c r="C15" s="20" t="s">
        <v>20</v>
      </c>
      <c r="D15" s="46">
        <v>0</v>
      </c>
      <c r="E15" s="46">
        <v>189098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189098</v>
      </c>
      <c r="O15" s="47">
        <f t="shared" si="2"/>
        <v>4.990051457975986</v>
      </c>
      <c r="P15" s="9"/>
    </row>
    <row r="16" spans="1:16" ht="15">
      <c r="A16" s="12"/>
      <c r="B16" s="25">
        <v>331.2</v>
      </c>
      <c r="C16" s="20" t="s">
        <v>115</v>
      </c>
      <c r="D16" s="46">
        <v>418157</v>
      </c>
      <c r="E16" s="46">
        <v>74297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492454</v>
      </c>
      <c r="O16" s="47">
        <f t="shared" si="2"/>
        <v>12.995223644280248</v>
      </c>
      <c r="P16" s="9"/>
    </row>
    <row r="17" spans="1:16" ht="15">
      <c r="A17" s="12"/>
      <c r="B17" s="25">
        <v>331.5</v>
      </c>
      <c r="C17" s="20" t="s">
        <v>22</v>
      </c>
      <c r="D17" s="46">
        <v>0</v>
      </c>
      <c r="E17" s="46">
        <v>209185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209185</v>
      </c>
      <c r="O17" s="47">
        <f t="shared" si="2"/>
        <v>5.520121388045917</v>
      </c>
      <c r="P17" s="9"/>
    </row>
    <row r="18" spans="1:16" ht="15">
      <c r="A18" s="12"/>
      <c r="B18" s="25">
        <v>334.1</v>
      </c>
      <c r="C18" s="20" t="s">
        <v>23</v>
      </c>
      <c r="D18" s="46">
        <v>275972</v>
      </c>
      <c r="E18" s="46">
        <v>204830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480802</v>
      </c>
      <c r="O18" s="47">
        <f t="shared" si="2"/>
        <v>12.687742446233012</v>
      </c>
      <c r="P18" s="9"/>
    </row>
    <row r="19" spans="1:16" ht="15">
      <c r="A19" s="12"/>
      <c r="B19" s="25">
        <v>334.2</v>
      </c>
      <c r="C19" s="20" t="s">
        <v>24</v>
      </c>
      <c r="D19" s="46">
        <v>121174</v>
      </c>
      <c r="E19" s="46">
        <v>26649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147823</v>
      </c>
      <c r="O19" s="47">
        <f t="shared" si="2"/>
        <v>3.900857632933105</v>
      </c>
      <c r="P19" s="9"/>
    </row>
    <row r="20" spans="1:16" ht="15">
      <c r="A20" s="12"/>
      <c r="B20" s="25">
        <v>334.34</v>
      </c>
      <c r="C20" s="20" t="s">
        <v>26</v>
      </c>
      <c r="D20" s="46">
        <v>0</v>
      </c>
      <c r="E20" s="46">
        <v>90909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90909</v>
      </c>
      <c r="O20" s="47">
        <f t="shared" si="2"/>
        <v>2.3989708404802745</v>
      </c>
      <c r="P20" s="9"/>
    </row>
    <row r="21" spans="1:16" ht="15">
      <c r="A21" s="12"/>
      <c r="B21" s="25">
        <v>334.41</v>
      </c>
      <c r="C21" s="20" t="s">
        <v>27</v>
      </c>
      <c r="D21" s="46">
        <v>0</v>
      </c>
      <c r="E21" s="46">
        <v>93028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4">SUM(D21:M21)</f>
        <v>93028</v>
      </c>
      <c r="O21" s="47">
        <f t="shared" si="2"/>
        <v>2.4548885077186964</v>
      </c>
      <c r="P21" s="9"/>
    </row>
    <row r="22" spans="1:16" ht="15">
      <c r="A22" s="12"/>
      <c r="B22" s="25">
        <v>334.49</v>
      </c>
      <c r="C22" s="20" t="s">
        <v>28</v>
      </c>
      <c r="D22" s="46">
        <v>0</v>
      </c>
      <c r="E22" s="46">
        <v>1275137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1275137</v>
      </c>
      <c r="O22" s="47">
        <f t="shared" si="2"/>
        <v>33.64921493600739</v>
      </c>
      <c r="P22" s="9"/>
    </row>
    <row r="23" spans="1:16" ht="15">
      <c r="A23" s="12"/>
      <c r="B23" s="25">
        <v>334.69</v>
      </c>
      <c r="C23" s="20" t="s">
        <v>29</v>
      </c>
      <c r="D23" s="46">
        <v>0</v>
      </c>
      <c r="E23" s="46">
        <v>34688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34688</v>
      </c>
      <c r="O23" s="47">
        <f t="shared" si="2"/>
        <v>0.9153714210317984</v>
      </c>
      <c r="P23" s="9"/>
    </row>
    <row r="24" spans="1:16" ht="15">
      <c r="A24" s="12"/>
      <c r="B24" s="25">
        <v>334.7</v>
      </c>
      <c r="C24" s="20" t="s">
        <v>30</v>
      </c>
      <c r="D24" s="46">
        <v>17046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17046</v>
      </c>
      <c r="O24" s="47">
        <f t="shared" si="2"/>
        <v>0.44982187623697056</v>
      </c>
      <c r="P24" s="9"/>
    </row>
    <row r="25" spans="1:16" ht="15">
      <c r="A25" s="12"/>
      <c r="B25" s="25">
        <v>335.12</v>
      </c>
      <c r="C25" s="20" t="s">
        <v>174</v>
      </c>
      <c r="D25" s="46">
        <v>746675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746675</v>
      </c>
      <c r="O25" s="47">
        <f t="shared" si="2"/>
        <v>19.70378677925848</v>
      </c>
      <c r="P25" s="9"/>
    </row>
    <row r="26" spans="1:16" ht="15">
      <c r="A26" s="12"/>
      <c r="B26" s="25">
        <v>335.13</v>
      </c>
      <c r="C26" s="20" t="s">
        <v>175</v>
      </c>
      <c r="D26" s="46">
        <v>21150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21150</v>
      </c>
      <c r="O26" s="47">
        <f t="shared" si="2"/>
        <v>0.5581211241588601</v>
      </c>
      <c r="P26" s="9"/>
    </row>
    <row r="27" spans="1:16" ht="15">
      <c r="A27" s="12"/>
      <c r="B27" s="25">
        <v>335.14</v>
      </c>
      <c r="C27" s="20" t="s">
        <v>176</v>
      </c>
      <c r="D27" s="46">
        <v>21319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21319</v>
      </c>
      <c r="O27" s="47">
        <f t="shared" si="2"/>
        <v>0.5625808154110041</v>
      </c>
      <c r="P27" s="9"/>
    </row>
    <row r="28" spans="1:16" ht="15">
      <c r="A28" s="12"/>
      <c r="B28" s="25">
        <v>335.15</v>
      </c>
      <c r="C28" s="20" t="s">
        <v>177</v>
      </c>
      <c r="D28" s="46">
        <v>6360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6360</v>
      </c>
      <c r="O28" s="47">
        <f t="shared" si="2"/>
        <v>0.16783216783216784</v>
      </c>
      <c r="P28" s="9"/>
    </row>
    <row r="29" spans="1:16" ht="15">
      <c r="A29" s="12"/>
      <c r="B29" s="25">
        <v>335.16</v>
      </c>
      <c r="C29" s="20" t="s">
        <v>178</v>
      </c>
      <c r="D29" s="46">
        <v>180525</v>
      </c>
      <c r="E29" s="46">
        <v>37500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218025</v>
      </c>
      <c r="O29" s="47">
        <f t="shared" si="2"/>
        <v>5.753397545850376</v>
      </c>
      <c r="P29" s="9"/>
    </row>
    <row r="30" spans="1:16" ht="15">
      <c r="A30" s="12"/>
      <c r="B30" s="25">
        <v>335.18</v>
      </c>
      <c r="C30" s="20" t="s">
        <v>179</v>
      </c>
      <c r="D30" s="46">
        <v>1245790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1245790</v>
      </c>
      <c r="O30" s="47">
        <f t="shared" si="2"/>
        <v>32.874785591766724</v>
      </c>
      <c r="P30" s="9"/>
    </row>
    <row r="31" spans="1:16" ht="15">
      <c r="A31" s="12"/>
      <c r="B31" s="25">
        <v>335.19</v>
      </c>
      <c r="C31" s="20" t="s">
        <v>180</v>
      </c>
      <c r="D31" s="46">
        <v>2282052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2282052</v>
      </c>
      <c r="O31" s="47">
        <f t="shared" si="2"/>
        <v>60.22039846945507</v>
      </c>
      <c r="P31" s="9"/>
    </row>
    <row r="32" spans="1:16" ht="15">
      <c r="A32" s="12"/>
      <c r="B32" s="25">
        <v>335.42</v>
      </c>
      <c r="C32" s="20" t="s">
        <v>181</v>
      </c>
      <c r="D32" s="46">
        <v>98983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98983</v>
      </c>
      <c r="O32" s="47">
        <f t="shared" si="2"/>
        <v>2.612033249769099</v>
      </c>
      <c r="P32" s="9"/>
    </row>
    <row r="33" spans="1:16" ht="15">
      <c r="A33" s="12"/>
      <c r="B33" s="25">
        <v>335.49</v>
      </c>
      <c r="C33" s="20" t="s">
        <v>37</v>
      </c>
      <c r="D33" s="46">
        <v>0</v>
      </c>
      <c r="E33" s="46">
        <v>2147856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2147856</v>
      </c>
      <c r="O33" s="47">
        <f t="shared" si="2"/>
        <v>56.67913972819633</v>
      </c>
      <c r="P33" s="9"/>
    </row>
    <row r="34" spans="1:16" ht="15">
      <c r="A34" s="12"/>
      <c r="B34" s="25">
        <v>335.5</v>
      </c>
      <c r="C34" s="20" t="s">
        <v>38</v>
      </c>
      <c r="D34" s="46">
        <v>0</v>
      </c>
      <c r="E34" s="46">
        <v>191058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191058</v>
      </c>
      <c r="O34" s="47">
        <f t="shared" si="2"/>
        <v>5.041773321018604</v>
      </c>
      <c r="P34" s="9"/>
    </row>
    <row r="35" spans="1:16" ht="15">
      <c r="A35" s="12"/>
      <c r="B35" s="25">
        <v>337.3</v>
      </c>
      <c r="C35" s="20" t="s">
        <v>40</v>
      </c>
      <c r="D35" s="46">
        <v>0</v>
      </c>
      <c r="E35" s="46">
        <v>32078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32078</v>
      </c>
      <c r="O35" s="47">
        <f t="shared" si="2"/>
        <v>0.846496899327088</v>
      </c>
      <c r="P35" s="9"/>
    </row>
    <row r="36" spans="1:16" ht="15">
      <c r="A36" s="12"/>
      <c r="B36" s="25">
        <v>339</v>
      </c>
      <c r="C36" s="20" t="s">
        <v>42</v>
      </c>
      <c r="D36" s="46">
        <v>119678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119678</v>
      </c>
      <c r="O36" s="47">
        <f t="shared" si="2"/>
        <v>3.158147512864494</v>
      </c>
      <c r="P36" s="9"/>
    </row>
    <row r="37" spans="1:16" ht="15.75">
      <c r="A37" s="29" t="s">
        <v>47</v>
      </c>
      <c r="B37" s="30"/>
      <c r="C37" s="31"/>
      <c r="D37" s="32">
        <f aca="true" t="shared" si="6" ref="D37:M37">SUM(D38:D50)</f>
        <v>5993640</v>
      </c>
      <c r="E37" s="32">
        <f t="shared" si="6"/>
        <v>3512342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1432246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10938228</v>
      </c>
      <c r="O37" s="45">
        <f aca="true" t="shared" si="7" ref="O37:O68">(N37/O$73)</f>
        <v>288.64567884945245</v>
      </c>
      <c r="P37" s="10"/>
    </row>
    <row r="38" spans="1:16" ht="15">
      <c r="A38" s="12"/>
      <c r="B38" s="25">
        <v>341.1</v>
      </c>
      <c r="C38" s="20" t="s">
        <v>182</v>
      </c>
      <c r="D38" s="46">
        <v>122057</v>
      </c>
      <c r="E38" s="46">
        <v>1187403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1309460</v>
      </c>
      <c r="O38" s="47">
        <f t="shared" si="7"/>
        <v>34.55495447948278</v>
      </c>
      <c r="P38" s="9"/>
    </row>
    <row r="39" spans="1:16" ht="15">
      <c r="A39" s="12"/>
      <c r="B39" s="25">
        <v>341.15</v>
      </c>
      <c r="C39" s="20" t="s">
        <v>192</v>
      </c>
      <c r="D39" s="46">
        <v>0</v>
      </c>
      <c r="E39" s="46">
        <v>117957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50">SUM(D39:M39)</f>
        <v>117957</v>
      </c>
      <c r="O39" s="47">
        <f t="shared" si="7"/>
        <v>3.1127325504683996</v>
      </c>
      <c r="P39" s="9"/>
    </row>
    <row r="40" spans="1:16" ht="15">
      <c r="A40" s="12"/>
      <c r="B40" s="25">
        <v>341.52</v>
      </c>
      <c r="C40" s="20" t="s">
        <v>184</v>
      </c>
      <c r="D40" s="46">
        <v>38113</v>
      </c>
      <c r="E40" s="46">
        <v>35084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73197</v>
      </c>
      <c r="O40" s="47">
        <f t="shared" si="7"/>
        <v>1.9315740862910675</v>
      </c>
      <c r="P40" s="9"/>
    </row>
    <row r="41" spans="1:16" ht="15">
      <c r="A41" s="12"/>
      <c r="B41" s="25">
        <v>341.8</v>
      </c>
      <c r="C41" s="20" t="s">
        <v>185</v>
      </c>
      <c r="D41" s="46">
        <v>3798168</v>
      </c>
      <c r="E41" s="46">
        <v>138605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3936773</v>
      </c>
      <c r="O41" s="47">
        <f t="shared" si="7"/>
        <v>103.88634384483441</v>
      </c>
      <c r="P41" s="9"/>
    </row>
    <row r="42" spans="1:16" ht="15">
      <c r="A42" s="12"/>
      <c r="B42" s="25">
        <v>341.9</v>
      </c>
      <c r="C42" s="20" t="s">
        <v>186</v>
      </c>
      <c r="D42" s="46">
        <v>129179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129179</v>
      </c>
      <c r="O42" s="47">
        <f t="shared" si="7"/>
        <v>3.4088666050930203</v>
      </c>
      <c r="P42" s="9"/>
    </row>
    <row r="43" spans="1:16" ht="15">
      <c r="A43" s="12"/>
      <c r="B43" s="25">
        <v>342.1</v>
      </c>
      <c r="C43" s="20" t="s">
        <v>57</v>
      </c>
      <c r="D43" s="46">
        <v>307845</v>
      </c>
      <c r="E43" s="46">
        <v>400906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708751</v>
      </c>
      <c r="O43" s="47">
        <f t="shared" si="7"/>
        <v>18.703021506795093</v>
      </c>
      <c r="P43" s="9"/>
    </row>
    <row r="44" spans="1:16" ht="15">
      <c r="A44" s="12"/>
      <c r="B44" s="25">
        <v>342.6</v>
      </c>
      <c r="C44" s="20" t="s">
        <v>58</v>
      </c>
      <c r="D44" s="46">
        <v>860100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860100</v>
      </c>
      <c r="O44" s="47">
        <f t="shared" si="7"/>
        <v>22.69692571579364</v>
      </c>
      <c r="P44" s="9"/>
    </row>
    <row r="45" spans="1:16" ht="15">
      <c r="A45" s="12"/>
      <c r="B45" s="25">
        <v>343.4</v>
      </c>
      <c r="C45" s="20" t="s">
        <v>60</v>
      </c>
      <c r="D45" s="46">
        <v>0</v>
      </c>
      <c r="E45" s="46">
        <v>172755</v>
      </c>
      <c r="F45" s="46">
        <v>0</v>
      </c>
      <c r="G45" s="46">
        <v>0</v>
      </c>
      <c r="H45" s="46">
        <v>0</v>
      </c>
      <c r="I45" s="46">
        <v>1432246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1605001</v>
      </c>
      <c r="O45" s="47">
        <f t="shared" si="7"/>
        <v>42.35389893125742</v>
      </c>
      <c r="P45" s="9"/>
    </row>
    <row r="46" spans="1:16" ht="15">
      <c r="A46" s="12"/>
      <c r="B46" s="25">
        <v>343.9</v>
      </c>
      <c r="C46" s="20" t="s">
        <v>62</v>
      </c>
      <c r="D46" s="46">
        <v>0</v>
      </c>
      <c r="E46" s="46">
        <v>9810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9810</v>
      </c>
      <c r="O46" s="47">
        <f t="shared" si="7"/>
        <v>0.25887320226942867</v>
      </c>
      <c r="P46" s="9"/>
    </row>
    <row r="47" spans="1:16" ht="15">
      <c r="A47" s="12"/>
      <c r="B47" s="25">
        <v>344.1</v>
      </c>
      <c r="C47" s="20" t="s">
        <v>187</v>
      </c>
      <c r="D47" s="46">
        <v>0</v>
      </c>
      <c r="E47" s="46">
        <v>761478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761478</v>
      </c>
      <c r="O47" s="47">
        <f t="shared" si="7"/>
        <v>20.09441878875841</v>
      </c>
      <c r="P47" s="9"/>
    </row>
    <row r="48" spans="1:16" ht="15">
      <c r="A48" s="12"/>
      <c r="B48" s="25">
        <v>347.2</v>
      </c>
      <c r="C48" s="20" t="s">
        <v>64</v>
      </c>
      <c r="D48" s="46">
        <v>0</v>
      </c>
      <c r="E48" s="46">
        <v>3418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3418</v>
      </c>
      <c r="O48" s="47">
        <f t="shared" si="7"/>
        <v>0.09019659585697322</v>
      </c>
      <c r="P48" s="9"/>
    </row>
    <row r="49" spans="1:16" ht="15">
      <c r="A49" s="12"/>
      <c r="B49" s="25">
        <v>347.3</v>
      </c>
      <c r="C49" s="20" t="s">
        <v>65</v>
      </c>
      <c r="D49" s="46">
        <v>3799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3799</v>
      </c>
      <c r="O49" s="47">
        <f t="shared" si="7"/>
        <v>0.1002506927035229</v>
      </c>
      <c r="P49" s="9"/>
    </row>
    <row r="50" spans="1:16" ht="15">
      <c r="A50" s="12"/>
      <c r="B50" s="25">
        <v>349</v>
      </c>
      <c r="C50" s="20" t="s">
        <v>1</v>
      </c>
      <c r="D50" s="46">
        <v>734379</v>
      </c>
      <c r="E50" s="46">
        <v>684926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1419305</v>
      </c>
      <c r="O50" s="47">
        <f t="shared" si="7"/>
        <v>37.45362184984827</v>
      </c>
      <c r="P50" s="9"/>
    </row>
    <row r="51" spans="1:16" ht="15.75">
      <c r="A51" s="29" t="s">
        <v>48</v>
      </c>
      <c r="B51" s="30"/>
      <c r="C51" s="31"/>
      <c r="D51" s="32">
        <f aca="true" t="shared" si="9" ref="D51:M51">SUM(D52:D59)</f>
        <v>0</v>
      </c>
      <c r="E51" s="32">
        <f t="shared" si="9"/>
        <v>352326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352326</v>
      </c>
      <c r="O51" s="45">
        <f t="shared" si="7"/>
        <v>9.297427101200686</v>
      </c>
      <c r="P51" s="10"/>
    </row>
    <row r="52" spans="1:16" ht="15">
      <c r="A52" s="13"/>
      <c r="B52" s="39">
        <v>351.1</v>
      </c>
      <c r="C52" s="21" t="s">
        <v>69</v>
      </c>
      <c r="D52" s="46">
        <v>0</v>
      </c>
      <c r="E52" s="46">
        <v>32891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32891</v>
      </c>
      <c r="O52" s="47">
        <f t="shared" si="7"/>
        <v>0.8679509170075208</v>
      </c>
      <c r="P52" s="9"/>
    </row>
    <row r="53" spans="1:16" ht="15">
      <c r="A53" s="13"/>
      <c r="B53" s="39">
        <v>351.4</v>
      </c>
      <c r="C53" s="21" t="s">
        <v>104</v>
      </c>
      <c r="D53" s="46">
        <v>0</v>
      </c>
      <c r="E53" s="46">
        <v>40058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0" ref="N53:N59">SUM(D53:M53)</f>
        <v>40058</v>
      </c>
      <c r="O53" s="47">
        <f t="shared" si="7"/>
        <v>1.0570787702863174</v>
      </c>
      <c r="P53" s="9"/>
    </row>
    <row r="54" spans="1:16" ht="15">
      <c r="A54" s="13"/>
      <c r="B54" s="39">
        <v>351.5</v>
      </c>
      <c r="C54" s="21" t="s">
        <v>73</v>
      </c>
      <c r="D54" s="46">
        <v>0</v>
      </c>
      <c r="E54" s="46">
        <v>22029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22029</v>
      </c>
      <c r="O54" s="47">
        <f t="shared" si="7"/>
        <v>0.581316796411136</v>
      </c>
      <c r="P54" s="9"/>
    </row>
    <row r="55" spans="1:16" ht="15">
      <c r="A55" s="13"/>
      <c r="B55" s="39">
        <v>351.6</v>
      </c>
      <c r="C55" s="21" t="s">
        <v>74</v>
      </c>
      <c r="D55" s="46">
        <v>0</v>
      </c>
      <c r="E55" s="46">
        <v>4853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4853</v>
      </c>
      <c r="O55" s="47">
        <f t="shared" si="7"/>
        <v>0.12806438844174695</v>
      </c>
      <c r="P55" s="9"/>
    </row>
    <row r="56" spans="1:16" ht="15">
      <c r="A56" s="13"/>
      <c r="B56" s="39">
        <v>351.7</v>
      </c>
      <c r="C56" s="21" t="s">
        <v>193</v>
      </c>
      <c r="D56" s="46">
        <v>0</v>
      </c>
      <c r="E56" s="46">
        <v>24944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24944</v>
      </c>
      <c r="O56" s="47">
        <f t="shared" si="7"/>
        <v>0.658239873334213</v>
      </c>
      <c r="P56" s="9"/>
    </row>
    <row r="57" spans="1:16" ht="15">
      <c r="A57" s="13"/>
      <c r="B57" s="39">
        <v>351.8</v>
      </c>
      <c r="C57" s="21" t="s">
        <v>194</v>
      </c>
      <c r="D57" s="46">
        <v>0</v>
      </c>
      <c r="E57" s="46">
        <v>136213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136213</v>
      </c>
      <c r="O57" s="47">
        <f t="shared" si="7"/>
        <v>3.5944847605224965</v>
      </c>
      <c r="P57" s="9"/>
    </row>
    <row r="58" spans="1:16" ht="15">
      <c r="A58" s="13"/>
      <c r="B58" s="39">
        <v>351.9</v>
      </c>
      <c r="C58" s="21" t="s">
        <v>188</v>
      </c>
      <c r="D58" s="46">
        <v>0</v>
      </c>
      <c r="E58" s="46">
        <v>84501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84501</v>
      </c>
      <c r="O58" s="47">
        <f t="shared" si="7"/>
        <v>2.229872014777675</v>
      </c>
      <c r="P58" s="9"/>
    </row>
    <row r="59" spans="1:16" ht="15">
      <c r="A59" s="13"/>
      <c r="B59" s="39">
        <v>354</v>
      </c>
      <c r="C59" s="21" t="s">
        <v>170</v>
      </c>
      <c r="D59" s="46">
        <v>0</v>
      </c>
      <c r="E59" s="46">
        <v>6837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6837</v>
      </c>
      <c r="O59" s="47">
        <f t="shared" si="7"/>
        <v>0.18041958041958042</v>
      </c>
      <c r="P59" s="9"/>
    </row>
    <row r="60" spans="1:16" ht="15.75">
      <c r="A60" s="29" t="s">
        <v>4</v>
      </c>
      <c r="B60" s="30"/>
      <c r="C60" s="31"/>
      <c r="D60" s="32">
        <f aca="true" t="shared" si="11" ref="D60:M60">SUM(D61:D67)</f>
        <v>511138</v>
      </c>
      <c r="E60" s="32">
        <f t="shared" si="11"/>
        <v>649993</v>
      </c>
      <c r="F60" s="32">
        <f t="shared" si="11"/>
        <v>0</v>
      </c>
      <c r="G60" s="32">
        <f t="shared" si="11"/>
        <v>77677</v>
      </c>
      <c r="H60" s="32">
        <f t="shared" si="11"/>
        <v>0</v>
      </c>
      <c r="I60" s="32">
        <f t="shared" si="11"/>
        <v>88109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14</v>
      </c>
      <c r="N60" s="32">
        <f>SUM(D60:M60)</f>
        <v>1326931</v>
      </c>
      <c r="O60" s="45">
        <f t="shared" si="7"/>
        <v>35.0159915556142</v>
      </c>
      <c r="P60" s="10"/>
    </row>
    <row r="61" spans="1:16" ht="15">
      <c r="A61" s="12"/>
      <c r="B61" s="25">
        <v>361.1</v>
      </c>
      <c r="C61" s="20" t="s">
        <v>77</v>
      </c>
      <c r="D61" s="46">
        <v>11654</v>
      </c>
      <c r="E61" s="46">
        <v>65481</v>
      </c>
      <c r="F61" s="46">
        <v>0</v>
      </c>
      <c r="G61" s="46">
        <v>6255</v>
      </c>
      <c r="H61" s="46">
        <v>0</v>
      </c>
      <c r="I61" s="46">
        <v>3686</v>
      </c>
      <c r="J61" s="46">
        <v>0</v>
      </c>
      <c r="K61" s="46">
        <v>0</v>
      </c>
      <c r="L61" s="46">
        <v>0</v>
      </c>
      <c r="M61" s="46">
        <v>14</v>
      </c>
      <c r="N61" s="46">
        <f>SUM(D61:M61)</f>
        <v>87090</v>
      </c>
      <c r="O61" s="47">
        <f t="shared" si="7"/>
        <v>2.298192373664072</v>
      </c>
      <c r="P61" s="9"/>
    </row>
    <row r="62" spans="1:16" ht="15">
      <c r="A62" s="12"/>
      <c r="B62" s="25">
        <v>362</v>
      </c>
      <c r="C62" s="20" t="s">
        <v>78</v>
      </c>
      <c r="D62" s="46">
        <v>20158</v>
      </c>
      <c r="E62" s="46">
        <v>390564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2" ref="N62:N67">SUM(D62:M62)</f>
        <v>410722</v>
      </c>
      <c r="O62" s="47">
        <f t="shared" si="7"/>
        <v>10.838421955403087</v>
      </c>
      <c r="P62" s="9"/>
    </row>
    <row r="63" spans="1:16" ht="15">
      <c r="A63" s="12"/>
      <c r="B63" s="25">
        <v>364</v>
      </c>
      <c r="C63" s="20" t="s">
        <v>189</v>
      </c>
      <c r="D63" s="46">
        <v>93177</v>
      </c>
      <c r="E63" s="46">
        <v>800</v>
      </c>
      <c r="F63" s="46">
        <v>0</v>
      </c>
      <c r="G63" s="46">
        <v>59683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153660</v>
      </c>
      <c r="O63" s="47">
        <f t="shared" si="7"/>
        <v>4.0548885077186965</v>
      </c>
      <c r="P63" s="9"/>
    </row>
    <row r="64" spans="1:16" ht="15">
      <c r="A64" s="12"/>
      <c r="B64" s="25">
        <v>366</v>
      </c>
      <c r="C64" s="20" t="s">
        <v>80</v>
      </c>
      <c r="D64" s="46">
        <v>10455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10455</v>
      </c>
      <c r="O64" s="47">
        <f t="shared" si="7"/>
        <v>0.27589391740335134</v>
      </c>
      <c r="P64" s="9"/>
    </row>
    <row r="65" spans="1:16" ht="15">
      <c r="A65" s="12"/>
      <c r="B65" s="25">
        <v>369.4</v>
      </c>
      <c r="C65" s="20" t="s">
        <v>82</v>
      </c>
      <c r="D65" s="46">
        <v>0</v>
      </c>
      <c r="E65" s="46">
        <v>1925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1925</v>
      </c>
      <c r="O65" s="47">
        <f t="shared" si="7"/>
        <v>0.05079825834542816</v>
      </c>
      <c r="P65" s="9"/>
    </row>
    <row r="66" spans="1:16" ht="15">
      <c r="A66" s="12"/>
      <c r="B66" s="25">
        <v>369.7</v>
      </c>
      <c r="C66" s="20" t="s">
        <v>83</v>
      </c>
      <c r="D66" s="46">
        <v>0</v>
      </c>
      <c r="E66" s="46">
        <v>15818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15818</v>
      </c>
      <c r="O66" s="47">
        <f t="shared" si="7"/>
        <v>0.4174165457184325</v>
      </c>
      <c r="P66" s="9"/>
    </row>
    <row r="67" spans="1:16" ht="15">
      <c r="A67" s="12"/>
      <c r="B67" s="25">
        <v>369.9</v>
      </c>
      <c r="C67" s="20" t="s">
        <v>84</v>
      </c>
      <c r="D67" s="46">
        <v>375694</v>
      </c>
      <c r="E67" s="46">
        <v>175405</v>
      </c>
      <c r="F67" s="46">
        <v>0</v>
      </c>
      <c r="G67" s="46">
        <v>11739</v>
      </c>
      <c r="H67" s="46">
        <v>0</v>
      </c>
      <c r="I67" s="46">
        <v>84423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647261</v>
      </c>
      <c r="O67" s="47">
        <f t="shared" si="7"/>
        <v>17.080379997361128</v>
      </c>
      <c r="P67" s="9"/>
    </row>
    <row r="68" spans="1:16" ht="15.75">
      <c r="A68" s="29" t="s">
        <v>49</v>
      </c>
      <c r="B68" s="30"/>
      <c r="C68" s="31"/>
      <c r="D68" s="32">
        <f aca="true" t="shared" si="13" ref="D68:M68">SUM(D69:D70)</f>
        <v>16796181</v>
      </c>
      <c r="E68" s="32">
        <f t="shared" si="13"/>
        <v>231986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>SUM(D68:M68)</f>
        <v>17028167</v>
      </c>
      <c r="O68" s="45">
        <f t="shared" si="7"/>
        <v>449.35128644939965</v>
      </c>
      <c r="P68" s="9"/>
    </row>
    <row r="69" spans="1:16" ht="15">
      <c r="A69" s="12"/>
      <c r="B69" s="25">
        <v>381</v>
      </c>
      <c r="C69" s="20" t="s">
        <v>85</v>
      </c>
      <c r="D69" s="46">
        <v>16796181</v>
      </c>
      <c r="E69" s="46">
        <v>152060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16948241</v>
      </c>
      <c r="O69" s="47">
        <f>(N69/O$73)</f>
        <v>447.24214276289746</v>
      </c>
      <c r="P69" s="9"/>
    </row>
    <row r="70" spans="1:16" ht="15.75" thickBot="1">
      <c r="A70" s="12"/>
      <c r="B70" s="25">
        <v>384</v>
      </c>
      <c r="C70" s="20" t="s">
        <v>87</v>
      </c>
      <c r="D70" s="46">
        <v>0</v>
      </c>
      <c r="E70" s="46">
        <v>79926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79926</v>
      </c>
      <c r="O70" s="47">
        <f>(N70/O$73)</f>
        <v>2.109143686502177</v>
      </c>
      <c r="P70" s="9"/>
    </row>
    <row r="71" spans="1:119" ht="16.5" thickBot="1">
      <c r="A71" s="14" t="s">
        <v>67</v>
      </c>
      <c r="B71" s="23"/>
      <c r="C71" s="22"/>
      <c r="D71" s="15">
        <f aca="true" t="shared" si="14" ref="D71:M71">SUM(D5,D11,D14,D37,D51,D60,D68)</f>
        <v>42759433</v>
      </c>
      <c r="E71" s="15">
        <f t="shared" si="14"/>
        <v>14337500</v>
      </c>
      <c r="F71" s="15">
        <f t="shared" si="14"/>
        <v>0</v>
      </c>
      <c r="G71" s="15">
        <f t="shared" si="14"/>
        <v>2361926</v>
      </c>
      <c r="H71" s="15">
        <f t="shared" si="14"/>
        <v>0</v>
      </c>
      <c r="I71" s="15">
        <f t="shared" si="14"/>
        <v>1520355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14</v>
      </c>
      <c r="N71" s="15">
        <f>SUM(D71:M71)</f>
        <v>60979228</v>
      </c>
      <c r="O71" s="38">
        <f>(N71/O$73)</f>
        <v>1609.1628974798787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195</v>
      </c>
      <c r="M73" s="49"/>
      <c r="N73" s="49"/>
      <c r="O73" s="43">
        <v>37895</v>
      </c>
    </row>
    <row r="74" spans="1:15" ht="1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5.75" customHeight="1" thickBot="1">
      <c r="A75" s="53" t="s">
        <v>107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94</v>
      </c>
      <c r="B3" s="63"/>
      <c r="C3" s="64"/>
      <c r="D3" s="68" t="s">
        <v>43</v>
      </c>
      <c r="E3" s="69"/>
      <c r="F3" s="69"/>
      <c r="G3" s="69"/>
      <c r="H3" s="70"/>
      <c r="I3" s="68" t="s">
        <v>44</v>
      </c>
      <c r="J3" s="70"/>
      <c r="K3" s="68" t="s">
        <v>46</v>
      </c>
      <c r="L3" s="70"/>
      <c r="M3" s="36"/>
      <c r="N3" s="37"/>
      <c r="O3" s="71" t="s">
        <v>99</v>
      </c>
      <c r="P3" s="11"/>
      <c r="Q3"/>
    </row>
    <row r="4" spans="1:133" ht="32.25" customHeight="1" thickBot="1">
      <c r="A4" s="65"/>
      <c r="B4" s="66"/>
      <c r="C4" s="67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45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12682882</v>
      </c>
      <c r="E5" s="27">
        <f t="shared" si="0"/>
        <v>4957809</v>
      </c>
      <c r="F5" s="27">
        <f t="shared" si="0"/>
        <v>0</v>
      </c>
      <c r="G5" s="27">
        <f t="shared" si="0"/>
        <v>2126366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19767057</v>
      </c>
      <c r="O5" s="33">
        <f aca="true" t="shared" si="1" ref="O5:O36">(N5/O$75)</f>
        <v>522.8273645789251</v>
      </c>
      <c r="P5" s="6"/>
    </row>
    <row r="6" spans="1:16" ht="15">
      <c r="A6" s="12"/>
      <c r="B6" s="25">
        <v>311</v>
      </c>
      <c r="C6" s="20" t="s">
        <v>3</v>
      </c>
      <c r="D6" s="46">
        <v>12390691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12390691</v>
      </c>
      <c r="O6" s="47">
        <f t="shared" si="1"/>
        <v>327.726698053322</v>
      </c>
      <c r="P6" s="9"/>
    </row>
    <row r="7" spans="1:16" ht="15">
      <c r="A7" s="12"/>
      <c r="B7" s="25">
        <v>312.1</v>
      </c>
      <c r="C7" s="20" t="s">
        <v>11</v>
      </c>
      <c r="D7" s="46">
        <v>279315</v>
      </c>
      <c r="E7" s="46">
        <v>853878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1133193</v>
      </c>
      <c r="O7" s="47">
        <f t="shared" si="1"/>
        <v>29.97230744815912</v>
      </c>
      <c r="P7" s="9"/>
    </row>
    <row r="8" spans="1:16" ht="15">
      <c r="A8" s="12"/>
      <c r="B8" s="25">
        <v>312.3</v>
      </c>
      <c r="C8" s="20" t="s">
        <v>12</v>
      </c>
      <c r="D8" s="46">
        <v>0</v>
      </c>
      <c r="E8" s="46">
        <v>237968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237968</v>
      </c>
      <c r="O8" s="47">
        <f t="shared" si="1"/>
        <v>6.294117647058823</v>
      </c>
      <c r="P8" s="9"/>
    </row>
    <row r="9" spans="1:16" ht="15">
      <c r="A9" s="12"/>
      <c r="B9" s="25">
        <v>312.41</v>
      </c>
      <c r="C9" s="20" t="s">
        <v>103</v>
      </c>
      <c r="D9" s="46">
        <v>0</v>
      </c>
      <c r="E9" s="46">
        <v>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691</v>
      </c>
      <c r="O9" s="47">
        <f t="shared" si="1"/>
        <v>0.018276555226407108</v>
      </c>
      <c r="P9" s="9"/>
    </row>
    <row r="10" spans="1:16" ht="15">
      <c r="A10" s="12"/>
      <c r="B10" s="25">
        <v>312.6</v>
      </c>
      <c r="C10" s="20" t="s">
        <v>13</v>
      </c>
      <c r="D10" s="46">
        <v>0</v>
      </c>
      <c r="E10" s="46">
        <v>0</v>
      </c>
      <c r="F10" s="46">
        <v>0</v>
      </c>
      <c r="G10" s="46">
        <v>2126366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2126366</v>
      </c>
      <c r="O10" s="47">
        <f t="shared" si="1"/>
        <v>56.24116589081676</v>
      </c>
      <c r="P10" s="9"/>
    </row>
    <row r="11" spans="1:16" ht="15">
      <c r="A11" s="12"/>
      <c r="B11" s="25">
        <v>316</v>
      </c>
      <c r="C11" s="20" t="s">
        <v>173</v>
      </c>
      <c r="D11" s="46">
        <v>12876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12876</v>
      </c>
      <c r="O11" s="47">
        <f t="shared" si="1"/>
        <v>0.340562843842573</v>
      </c>
      <c r="P11" s="9"/>
    </row>
    <row r="12" spans="1:16" ht="15">
      <c r="A12" s="12"/>
      <c r="B12" s="25">
        <v>319</v>
      </c>
      <c r="C12" s="20" t="s">
        <v>15</v>
      </c>
      <c r="D12" s="46">
        <v>0</v>
      </c>
      <c r="E12" s="46">
        <v>3865272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3865272</v>
      </c>
      <c r="O12" s="47">
        <f t="shared" si="1"/>
        <v>102.23423614049936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393783</v>
      </c>
      <c r="E13" s="32">
        <f t="shared" si="3"/>
        <v>33965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4">SUM(D13:M13)</f>
        <v>427748</v>
      </c>
      <c r="O13" s="45">
        <f t="shared" si="1"/>
        <v>11.313690224291156</v>
      </c>
      <c r="P13" s="10"/>
    </row>
    <row r="14" spans="1:16" ht="15">
      <c r="A14" s="12"/>
      <c r="B14" s="25">
        <v>322</v>
      </c>
      <c r="C14" s="20" t="s">
        <v>0</v>
      </c>
      <c r="D14" s="46">
        <v>183869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183869</v>
      </c>
      <c r="O14" s="47">
        <f t="shared" si="1"/>
        <v>4.863230004231909</v>
      </c>
      <c r="P14" s="9"/>
    </row>
    <row r="15" spans="1:16" ht="15">
      <c r="A15" s="12"/>
      <c r="B15" s="25">
        <v>323.5</v>
      </c>
      <c r="C15" s="20" t="s">
        <v>17</v>
      </c>
      <c r="D15" s="46">
        <v>157772</v>
      </c>
      <c r="E15" s="46">
        <v>33670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191442</v>
      </c>
      <c r="O15" s="47">
        <f t="shared" si="1"/>
        <v>5.063531527719001</v>
      </c>
      <c r="P15" s="9"/>
    </row>
    <row r="16" spans="1:16" ht="15">
      <c r="A16" s="12"/>
      <c r="B16" s="25">
        <v>329</v>
      </c>
      <c r="C16" s="20" t="s">
        <v>19</v>
      </c>
      <c r="D16" s="46">
        <v>52142</v>
      </c>
      <c r="E16" s="46">
        <v>295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52437</v>
      </c>
      <c r="O16" s="47">
        <f t="shared" si="1"/>
        <v>1.3869286923402455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SUM(D18:D39)</f>
        <v>5135077</v>
      </c>
      <c r="E17" s="32">
        <f t="shared" si="5"/>
        <v>7809927</v>
      </c>
      <c r="F17" s="32">
        <f t="shared" si="5"/>
        <v>0</v>
      </c>
      <c r="G17" s="32">
        <f t="shared" si="5"/>
        <v>512494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13457498</v>
      </c>
      <c r="O17" s="45">
        <f t="shared" si="1"/>
        <v>355.94313372831147</v>
      </c>
      <c r="P17" s="10"/>
    </row>
    <row r="18" spans="1:16" ht="15">
      <c r="A18" s="12"/>
      <c r="B18" s="25">
        <v>331.1</v>
      </c>
      <c r="C18" s="20" t="s">
        <v>20</v>
      </c>
      <c r="D18" s="46">
        <v>0</v>
      </c>
      <c r="E18" s="46">
        <v>452386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452386</v>
      </c>
      <c r="O18" s="47">
        <f t="shared" si="1"/>
        <v>11.965351248413034</v>
      </c>
      <c r="P18" s="9"/>
    </row>
    <row r="19" spans="1:16" ht="15">
      <c r="A19" s="12"/>
      <c r="B19" s="25">
        <v>331.2</v>
      </c>
      <c r="C19" s="20" t="s">
        <v>115</v>
      </c>
      <c r="D19" s="46">
        <v>138205</v>
      </c>
      <c r="E19" s="46">
        <v>50647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188852</v>
      </c>
      <c r="O19" s="47">
        <f t="shared" si="1"/>
        <v>4.99502750740584</v>
      </c>
      <c r="P19" s="9"/>
    </row>
    <row r="20" spans="1:16" ht="15">
      <c r="A20" s="12"/>
      <c r="B20" s="25">
        <v>331.5</v>
      </c>
      <c r="C20" s="20" t="s">
        <v>22</v>
      </c>
      <c r="D20" s="46">
        <v>0</v>
      </c>
      <c r="E20" s="46">
        <v>299997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299997</v>
      </c>
      <c r="O20" s="47">
        <f t="shared" si="1"/>
        <v>7.934749259415996</v>
      </c>
      <c r="P20" s="9"/>
    </row>
    <row r="21" spans="1:16" ht="15">
      <c r="A21" s="12"/>
      <c r="B21" s="25">
        <v>331.65</v>
      </c>
      <c r="C21" s="20" t="s">
        <v>109</v>
      </c>
      <c r="D21" s="46">
        <v>0</v>
      </c>
      <c r="E21" s="46">
        <v>0</v>
      </c>
      <c r="F21" s="46">
        <v>0</v>
      </c>
      <c r="G21" s="46">
        <v>375234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375234</v>
      </c>
      <c r="O21" s="47">
        <f t="shared" si="1"/>
        <v>9.9247249259416</v>
      </c>
      <c r="P21" s="9"/>
    </row>
    <row r="22" spans="1:16" ht="15">
      <c r="A22" s="12"/>
      <c r="B22" s="25">
        <v>334.1</v>
      </c>
      <c r="C22" s="20" t="s">
        <v>23</v>
      </c>
      <c r="D22" s="46">
        <v>176516</v>
      </c>
      <c r="E22" s="46">
        <v>43433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219949</v>
      </c>
      <c r="O22" s="47">
        <f t="shared" si="1"/>
        <v>5.817525391451545</v>
      </c>
      <c r="P22" s="9"/>
    </row>
    <row r="23" spans="1:16" ht="15">
      <c r="A23" s="12"/>
      <c r="B23" s="25">
        <v>334.2</v>
      </c>
      <c r="C23" s="20" t="s">
        <v>24</v>
      </c>
      <c r="D23" s="46">
        <v>260471</v>
      </c>
      <c r="E23" s="46">
        <v>101936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362407</v>
      </c>
      <c r="O23" s="47">
        <f t="shared" si="1"/>
        <v>9.585458104104951</v>
      </c>
      <c r="P23" s="9"/>
    </row>
    <row r="24" spans="1:16" ht="15">
      <c r="A24" s="12"/>
      <c r="B24" s="25">
        <v>334.34</v>
      </c>
      <c r="C24" s="20" t="s">
        <v>26</v>
      </c>
      <c r="D24" s="46">
        <v>0</v>
      </c>
      <c r="E24" s="46">
        <v>70588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70588</v>
      </c>
      <c r="O24" s="47">
        <f t="shared" si="1"/>
        <v>1.8670122725349132</v>
      </c>
      <c r="P24" s="9"/>
    </row>
    <row r="25" spans="1:16" ht="15">
      <c r="A25" s="12"/>
      <c r="B25" s="25">
        <v>334.41</v>
      </c>
      <c r="C25" s="20" t="s">
        <v>27</v>
      </c>
      <c r="D25" s="46">
        <v>0</v>
      </c>
      <c r="E25" s="46">
        <v>1350468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7">SUM(D25:M25)</f>
        <v>1350468</v>
      </c>
      <c r="O25" s="47">
        <f t="shared" si="1"/>
        <v>35.71910706728735</v>
      </c>
      <c r="P25" s="9"/>
    </row>
    <row r="26" spans="1:16" ht="15">
      <c r="A26" s="12"/>
      <c r="B26" s="25">
        <v>334.49</v>
      </c>
      <c r="C26" s="20" t="s">
        <v>28</v>
      </c>
      <c r="D26" s="46">
        <v>0</v>
      </c>
      <c r="E26" s="46">
        <v>2880989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2880989</v>
      </c>
      <c r="O26" s="47">
        <f t="shared" si="1"/>
        <v>76.20051311891663</v>
      </c>
      <c r="P26" s="9"/>
    </row>
    <row r="27" spans="1:16" ht="15">
      <c r="A27" s="12"/>
      <c r="B27" s="25">
        <v>334.7</v>
      </c>
      <c r="C27" s="20" t="s">
        <v>30</v>
      </c>
      <c r="D27" s="46">
        <v>18804</v>
      </c>
      <c r="E27" s="46">
        <v>0</v>
      </c>
      <c r="F27" s="46">
        <v>0</v>
      </c>
      <c r="G27" s="46">
        <v>137260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156064</v>
      </c>
      <c r="O27" s="47">
        <f t="shared" si="1"/>
        <v>4.127803639441388</v>
      </c>
      <c r="P27" s="9"/>
    </row>
    <row r="28" spans="1:16" ht="15">
      <c r="A28" s="12"/>
      <c r="B28" s="25">
        <v>335.12</v>
      </c>
      <c r="C28" s="20" t="s">
        <v>174</v>
      </c>
      <c r="D28" s="46">
        <v>702671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702671</v>
      </c>
      <c r="O28" s="47">
        <f t="shared" si="1"/>
        <v>18.58524650867541</v>
      </c>
      <c r="P28" s="9"/>
    </row>
    <row r="29" spans="1:16" ht="15">
      <c r="A29" s="12"/>
      <c r="B29" s="25">
        <v>335.13</v>
      </c>
      <c r="C29" s="20" t="s">
        <v>175</v>
      </c>
      <c r="D29" s="46">
        <v>23305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23305</v>
      </c>
      <c r="O29" s="47">
        <f t="shared" si="1"/>
        <v>0.6164039356749894</v>
      </c>
      <c r="P29" s="9"/>
    </row>
    <row r="30" spans="1:16" ht="15">
      <c r="A30" s="12"/>
      <c r="B30" s="25">
        <v>335.14</v>
      </c>
      <c r="C30" s="20" t="s">
        <v>176</v>
      </c>
      <c r="D30" s="46">
        <v>21916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21916</v>
      </c>
      <c r="O30" s="47">
        <f t="shared" si="1"/>
        <v>0.5796656792213288</v>
      </c>
      <c r="P30" s="9"/>
    </row>
    <row r="31" spans="1:16" ht="15">
      <c r="A31" s="12"/>
      <c r="B31" s="25">
        <v>335.15</v>
      </c>
      <c r="C31" s="20" t="s">
        <v>177</v>
      </c>
      <c r="D31" s="46">
        <v>7197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7197</v>
      </c>
      <c r="O31" s="47">
        <f t="shared" si="1"/>
        <v>0.19035653829877275</v>
      </c>
      <c r="P31" s="9"/>
    </row>
    <row r="32" spans="1:16" ht="15">
      <c r="A32" s="12"/>
      <c r="B32" s="25">
        <v>335.16</v>
      </c>
      <c r="C32" s="20" t="s">
        <v>178</v>
      </c>
      <c r="D32" s="46">
        <v>180525</v>
      </c>
      <c r="E32" s="46">
        <v>37500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218025</v>
      </c>
      <c r="O32" s="47">
        <f t="shared" si="1"/>
        <v>5.766636690647482</v>
      </c>
      <c r="P32" s="9"/>
    </row>
    <row r="33" spans="1:16" ht="15">
      <c r="A33" s="12"/>
      <c r="B33" s="25">
        <v>335.18</v>
      </c>
      <c r="C33" s="20" t="s">
        <v>179</v>
      </c>
      <c r="D33" s="46">
        <v>1181746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1181746</v>
      </c>
      <c r="O33" s="47">
        <f t="shared" si="1"/>
        <v>31.256506559458316</v>
      </c>
      <c r="P33" s="9"/>
    </row>
    <row r="34" spans="1:16" ht="15">
      <c r="A34" s="12"/>
      <c r="B34" s="25">
        <v>335.19</v>
      </c>
      <c r="C34" s="20" t="s">
        <v>180</v>
      </c>
      <c r="D34" s="46">
        <v>2154609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2154609</v>
      </c>
      <c r="O34" s="47">
        <f t="shared" si="1"/>
        <v>56.988177105374525</v>
      </c>
      <c r="P34" s="9"/>
    </row>
    <row r="35" spans="1:16" ht="15">
      <c r="A35" s="12"/>
      <c r="B35" s="25">
        <v>335.42</v>
      </c>
      <c r="C35" s="20" t="s">
        <v>181</v>
      </c>
      <c r="D35" s="46">
        <v>153437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153437</v>
      </c>
      <c r="O35" s="47">
        <f t="shared" si="1"/>
        <v>4.05832099026661</v>
      </c>
      <c r="P35" s="9"/>
    </row>
    <row r="36" spans="1:16" ht="15">
      <c r="A36" s="12"/>
      <c r="B36" s="25">
        <v>335.49</v>
      </c>
      <c r="C36" s="20" t="s">
        <v>37</v>
      </c>
      <c r="D36" s="46">
        <v>0</v>
      </c>
      <c r="E36" s="46">
        <v>2090789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2090789</v>
      </c>
      <c r="O36" s="47">
        <f t="shared" si="1"/>
        <v>55.30017456622937</v>
      </c>
      <c r="P36" s="9"/>
    </row>
    <row r="37" spans="1:16" ht="15">
      <c r="A37" s="12"/>
      <c r="B37" s="25">
        <v>335.5</v>
      </c>
      <c r="C37" s="20" t="s">
        <v>38</v>
      </c>
      <c r="D37" s="46">
        <v>0</v>
      </c>
      <c r="E37" s="46">
        <v>362479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362479</v>
      </c>
      <c r="O37" s="47">
        <f aca="true" t="shared" si="7" ref="O37:O68">(N37/O$75)</f>
        <v>9.5873624629708</v>
      </c>
      <c r="P37" s="9"/>
    </row>
    <row r="38" spans="1:16" ht="15">
      <c r="A38" s="12"/>
      <c r="B38" s="25">
        <v>337.3</v>
      </c>
      <c r="C38" s="20" t="s">
        <v>40</v>
      </c>
      <c r="D38" s="46">
        <v>0</v>
      </c>
      <c r="E38" s="46">
        <v>68715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68715</v>
      </c>
      <c r="O38" s="47">
        <f t="shared" si="7"/>
        <v>1.8174724925941599</v>
      </c>
      <c r="P38" s="9"/>
    </row>
    <row r="39" spans="1:16" ht="15">
      <c r="A39" s="12"/>
      <c r="B39" s="25">
        <v>339</v>
      </c>
      <c r="C39" s="20" t="s">
        <v>42</v>
      </c>
      <c r="D39" s="46">
        <v>115675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115675</v>
      </c>
      <c r="O39" s="47">
        <f t="shared" si="7"/>
        <v>3.059537663986458</v>
      </c>
      <c r="P39" s="9"/>
    </row>
    <row r="40" spans="1:16" ht="15.75">
      <c r="A40" s="29" t="s">
        <v>47</v>
      </c>
      <c r="B40" s="30"/>
      <c r="C40" s="31"/>
      <c r="D40" s="32">
        <f aca="true" t="shared" si="8" ref="D40:M40">SUM(D41:D53)</f>
        <v>5623550</v>
      </c>
      <c r="E40" s="32">
        <f t="shared" si="8"/>
        <v>2980294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1325983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9929827</v>
      </c>
      <c r="O40" s="45">
        <f t="shared" si="7"/>
        <v>262.63825116377484</v>
      </c>
      <c r="P40" s="10"/>
    </row>
    <row r="41" spans="1:16" ht="15">
      <c r="A41" s="12"/>
      <c r="B41" s="25">
        <v>341.1</v>
      </c>
      <c r="C41" s="20" t="s">
        <v>182</v>
      </c>
      <c r="D41" s="46">
        <v>127534</v>
      </c>
      <c r="E41" s="46">
        <v>112682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240216</v>
      </c>
      <c r="O41" s="47">
        <f t="shared" si="7"/>
        <v>6.353575962759204</v>
      </c>
      <c r="P41" s="9"/>
    </row>
    <row r="42" spans="1:16" ht="15">
      <c r="A42" s="12"/>
      <c r="B42" s="25">
        <v>341.2</v>
      </c>
      <c r="C42" s="20" t="s">
        <v>183</v>
      </c>
      <c r="D42" s="46">
        <v>0</v>
      </c>
      <c r="E42" s="46">
        <v>68560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3">SUM(D42:M42)</f>
        <v>68560</v>
      </c>
      <c r="O42" s="47">
        <f t="shared" si="7"/>
        <v>1.8133728311468473</v>
      </c>
      <c r="P42" s="9"/>
    </row>
    <row r="43" spans="1:16" ht="15">
      <c r="A43" s="12"/>
      <c r="B43" s="25">
        <v>341.52</v>
      </c>
      <c r="C43" s="20" t="s">
        <v>184</v>
      </c>
      <c r="D43" s="46">
        <v>49187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49187</v>
      </c>
      <c r="O43" s="47">
        <f t="shared" si="7"/>
        <v>1.3009680490901396</v>
      </c>
      <c r="P43" s="9"/>
    </row>
    <row r="44" spans="1:16" ht="15">
      <c r="A44" s="12"/>
      <c r="B44" s="25">
        <v>341.8</v>
      </c>
      <c r="C44" s="20" t="s">
        <v>185</v>
      </c>
      <c r="D44" s="46">
        <v>3596499</v>
      </c>
      <c r="E44" s="46">
        <v>98252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3694751</v>
      </c>
      <c r="O44" s="47">
        <f t="shared" si="7"/>
        <v>97.72405311045281</v>
      </c>
      <c r="P44" s="9"/>
    </row>
    <row r="45" spans="1:16" ht="15">
      <c r="A45" s="12"/>
      <c r="B45" s="25">
        <v>341.9</v>
      </c>
      <c r="C45" s="20" t="s">
        <v>186</v>
      </c>
      <c r="D45" s="46">
        <v>114383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114383</v>
      </c>
      <c r="O45" s="47">
        <f t="shared" si="7"/>
        <v>3.0253650021159544</v>
      </c>
      <c r="P45" s="9"/>
    </row>
    <row r="46" spans="1:16" ht="15">
      <c r="A46" s="12"/>
      <c r="B46" s="25">
        <v>342.1</v>
      </c>
      <c r="C46" s="20" t="s">
        <v>57</v>
      </c>
      <c r="D46" s="46">
        <v>194174</v>
      </c>
      <c r="E46" s="46">
        <v>262829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457003</v>
      </c>
      <c r="O46" s="47">
        <f t="shared" si="7"/>
        <v>12.087468260685569</v>
      </c>
      <c r="P46" s="9"/>
    </row>
    <row r="47" spans="1:16" ht="15">
      <c r="A47" s="12"/>
      <c r="B47" s="25">
        <v>342.6</v>
      </c>
      <c r="C47" s="20" t="s">
        <v>58</v>
      </c>
      <c r="D47" s="46">
        <v>876938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876938</v>
      </c>
      <c r="O47" s="47">
        <f t="shared" si="7"/>
        <v>23.19450909860347</v>
      </c>
      <c r="P47" s="9"/>
    </row>
    <row r="48" spans="1:16" ht="15">
      <c r="A48" s="12"/>
      <c r="B48" s="25">
        <v>343.4</v>
      </c>
      <c r="C48" s="20" t="s">
        <v>60</v>
      </c>
      <c r="D48" s="46">
        <v>0</v>
      </c>
      <c r="E48" s="46">
        <v>194490</v>
      </c>
      <c r="F48" s="46">
        <v>0</v>
      </c>
      <c r="G48" s="46">
        <v>0</v>
      </c>
      <c r="H48" s="46">
        <v>0</v>
      </c>
      <c r="I48" s="46">
        <v>1325983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1520473</v>
      </c>
      <c r="O48" s="47">
        <f t="shared" si="7"/>
        <v>40.21564219212865</v>
      </c>
      <c r="P48" s="9"/>
    </row>
    <row r="49" spans="1:16" ht="15">
      <c r="A49" s="12"/>
      <c r="B49" s="25">
        <v>343.9</v>
      </c>
      <c r="C49" s="20" t="s">
        <v>62</v>
      </c>
      <c r="D49" s="46">
        <v>0</v>
      </c>
      <c r="E49" s="46">
        <v>17119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17119</v>
      </c>
      <c r="O49" s="47">
        <f t="shared" si="7"/>
        <v>0.4527877697841727</v>
      </c>
      <c r="P49" s="9"/>
    </row>
    <row r="50" spans="1:16" ht="15">
      <c r="A50" s="12"/>
      <c r="B50" s="25">
        <v>344.1</v>
      </c>
      <c r="C50" s="20" t="s">
        <v>187</v>
      </c>
      <c r="D50" s="46">
        <v>0</v>
      </c>
      <c r="E50" s="46">
        <v>1564410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1564410</v>
      </c>
      <c r="O50" s="47">
        <f t="shared" si="7"/>
        <v>41.377750740584005</v>
      </c>
      <c r="P50" s="9"/>
    </row>
    <row r="51" spans="1:16" ht="15">
      <c r="A51" s="12"/>
      <c r="B51" s="25">
        <v>347.2</v>
      </c>
      <c r="C51" s="20" t="s">
        <v>64</v>
      </c>
      <c r="D51" s="46">
        <v>0</v>
      </c>
      <c r="E51" s="46">
        <v>1406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1406</v>
      </c>
      <c r="O51" s="47">
        <f t="shared" si="7"/>
        <v>0.03718789674143039</v>
      </c>
      <c r="P51" s="9"/>
    </row>
    <row r="52" spans="1:16" ht="15">
      <c r="A52" s="12"/>
      <c r="B52" s="25">
        <v>347.3</v>
      </c>
      <c r="C52" s="20" t="s">
        <v>65</v>
      </c>
      <c r="D52" s="46">
        <v>3135</v>
      </c>
      <c r="E52" s="46">
        <v>3370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6505</v>
      </c>
      <c r="O52" s="47">
        <f t="shared" si="7"/>
        <v>0.1720535336436733</v>
      </c>
      <c r="P52" s="9"/>
    </row>
    <row r="53" spans="1:16" ht="15">
      <c r="A53" s="12"/>
      <c r="B53" s="25">
        <v>349</v>
      </c>
      <c r="C53" s="20" t="s">
        <v>1</v>
      </c>
      <c r="D53" s="46">
        <v>661700</v>
      </c>
      <c r="E53" s="46">
        <v>657176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1318876</v>
      </c>
      <c r="O53" s="47">
        <f t="shared" si="7"/>
        <v>34.88351671603893</v>
      </c>
      <c r="P53" s="9"/>
    </row>
    <row r="54" spans="1:16" ht="15.75">
      <c r="A54" s="29" t="s">
        <v>48</v>
      </c>
      <c r="B54" s="30"/>
      <c r="C54" s="31"/>
      <c r="D54" s="32">
        <f aca="true" t="shared" si="10" ref="D54:M54">SUM(D55:D60)</f>
        <v>0</v>
      </c>
      <c r="E54" s="32">
        <f t="shared" si="10"/>
        <v>314180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2">SUM(D54:M54)</f>
        <v>314180</v>
      </c>
      <c r="O54" s="45">
        <f t="shared" si="7"/>
        <v>8.309881506559458</v>
      </c>
      <c r="P54" s="10"/>
    </row>
    <row r="55" spans="1:16" ht="15">
      <c r="A55" s="13"/>
      <c r="B55" s="39">
        <v>351.1</v>
      </c>
      <c r="C55" s="21" t="s">
        <v>69</v>
      </c>
      <c r="D55" s="46">
        <v>0</v>
      </c>
      <c r="E55" s="46">
        <v>31192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31192</v>
      </c>
      <c r="O55" s="47">
        <f t="shared" si="7"/>
        <v>0.825010579771477</v>
      </c>
      <c r="P55" s="9"/>
    </row>
    <row r="56" spans="1:16" ht="15">
      <c r="A56" s="13"/>
      <c r="B56" s="39">
        <v>351.4</v>
      </c>
      <c r="C56" s="21" t="s">
        <v>104</v>
      </c>
      <c r="D56" s="46">
        <v>0</v>
      </c>
      <c r="E56" s="46">
        <v>5058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5058</v>
      </c>
      <c r="O56" s="47">
        <f t="shared" si="7"/>
        <v>0.13378121032585696</v>
      </c>
      <c r="P56" s="9"/>
    </row>
    <row r="57" spans="1:16" ht="15">
      <c r="A57" s="13"/>
      <c r="B57" s="39">
        <v>351.5</v>
      </c>
      <c r="C57" s="21" t="s">
        <v>73</v>
      </c>
      <c r="D57" s="46">
        <v>0</v>
      </c>
      <c r="E57" s="46">
        <v>22282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22282</v>
      </c>
      <c r="O57" s="47">
        <f t="shared" si="7"/>
        <v>0.5893461701227254</v>
      </c>
      <c r="P57" s="9"/>
    </row>
    <row r="58" spans="1:16" ht="15">
      <c r="A58" s="13"/>
      <c r="B58" s="39">
        <v>351.6</v>
      </c>
      <c r="C58" s="21" t="s">
        <v>74</v>
      </c>
      <c r="D58" s="46">
        <v>0</v>
      </c>
      <c r="E58" s="46">
        <v>177665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177665</v>
      </c>
      <c r="O58" s="47">
        <f t="shared" si="7"/>
        <v>4.699137748624629</v>
      </c>
      <c r="P58" s="9"/>
    </row>
    <row r="59" spans="1:16" ht="15">
      <c r="A59" s="13"/>
      <c r="B59" s="39">
        <v>351.9</v>
      </c>
      <c r="C59" s="21" t="s">
        <v>188</v>
      </c>
      <c r="D59" s="46">
        <v>0</v>
      </c>
      <c r="E59" s="46">
        <v>72004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72004</v>
      </c>
      <c r="O59" s="47">
        <f t="shared" si="7"/>
        <v>1.904464663563267</v>
      </c>
      <c r="P59" s="9"/>
    </row>
    <row r="60" spans="1:16" ht="15">
      <c r="A60" s="13"/>
      <c r="B60" s="39">
        <v>354</v>
      </c>
      <c r="C60" s="21" t="s">
        <v>170</v>
      </c>
      <c r="D60" s="46">
        <v>0</v>
      </c>
      <c r="E60" s="46">
        <v>5979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5979</v>
      </c>
      <c r="O60" s="47">
        <f t="shared" si="7"/>
        <v>0.15814113415150233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SUM(D62:D69)</f>
        <v>439461</v>
      </c>
      <c r="E61" s="32">
        <f t="shared" si="12"/>
        <v>711097</v>
      </c>
      <c r="F61" s="32">
        <f t="shared" si="12"/>
        <v>0</v>
      </c>
      <c r="G61" s="32">
        <f t="shared" si="12"/>
        <v>425618</v>
      </c>
      <c r="H61" s="32">
        <f t="shared" si="12"/>
        <v>0</v>
      </c>
      <c r="I61" s="32">
        <f t="shared" si="12"/>
        <v>70867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15</v>
      </c>
      <c r="N61" s="32">
        <f t="shared" si="11"/>
        <v>1647058</v>
      </c>
      <c r="O61" s="45">
        <f t="shared" si="7"/>
        <v>43.56374312314854</v>
      </c>
      <c r="P61" s="10"/>
    </row>
    <row r="62" spans="1:16" ht="15">
      <c r="A62" s="12"/>
      <c r="B62" s="25">
        <v>361.1</v>
      </c>
      <c r="C62" s="20" t="s">
        <v>77</v>
      </c>
      <c r="D62" s="46">
        <v>-3724</v>
      </c>
      <c r="E62" s="46">
        <v>25710</v>
      </c>
      <c r="F62" s="46">
        <v>0</v>
      </c>
      <c r="G62" s="46">
        <v>904</v>
      </c>
      <c r="H62" s="46">
        <v>0</v>
      </c>
      <c r="I62" s="46">
        <v>13507</v>
      </c>
      <c r="J62" s="46">
        <v>0</v>
      </c>
      <c r="K62" s="46">
        <v>0</v>
      </c>
      <c r="L62" s="46">
        <v>0</v>
      </c>
      <c r="M62" s="46">
        <v>15</v>
      </c>
      <c r="N62" s="46">
        <f t="shared" si="11"/>
        <v>36412</v>
      </c>
      <c r="O62" s="47">
        <f t="shared" si="7"/>
        <v>0.963076597545493</v>
      </c>
      <c r="P62" s="9"/>
    </row>
    <row r="63" spans="1:16" ht="15">
      <c r="A63" s="12"/>
      <c r="B63" s="25">
        <v>362</v>
      </c>
      <c r="C63" s="20" t="s">
        <v>78</v>
      </c>
      <c r="D63" s="46">
        <v>32801</v>
      </c>
      <c r="E63" s="46">
        <v>374007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3" ref="N63:N69">SUM(D63:M63)</f>
        <v>406808</v>
      </c>
      <c r="O63" s="47">
        <f t="shared" si="7"/>
        <v>10.75983918747355</v>
      </c>
      <c r="P63" s="9"/>
    </row>
    <row r="64" spans="1:16" ht="15">
      <c r="A64" s="12"/>
      <c r="B64" s="25">
        <v>364</v>
      </c>
      <c r="C64" s="20" t="s">
        <v>189</v>
      </c>
      <c r="D64" s="46">
        <v>282277</v>
      </c>
      <c r="E64" s="46">
        <v>74044</v>
      </c>
      <c r="F64" s="46">
        <v>0</v>
      </c>
      <c r="G64" s="46">
        <v>424714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781035</v>
      </c>
      <c r="O64" s="47">
        <f t="shared" si="7"/>
        <v>20.657929538721962</v>
      </c>
      <c r="P64" s="9"/>
    </row>
    <row r="65" spans="1:16" ht="15">
      <c r="A65" s="12"/>
      <c r="B65" s="25">
        <v>366</v>
      </c>
      <c r="C65" s="20" t="s">
        <v>80</v>
      </c>
      <c r="D65" s="46">
        <v>0</v>
      </c>
      <c r="E65" s="46">
        <v>5000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5000</v>
      </c>
      <c r="O65" s="47">
        <f t="shared" si="7"/>
        <v>0.13224714346170122</v>
      </c>
      <c r="P65" s="9"/>
    </row>
    <row r="66" spans="1:16" ht="15">
      <c r="A66" s="12"/>
      <c r="B66" s="25">
        <v>369.3</v>
      </c>
      <c r="C66" s="20" t="s">
        <v>81</v>
      </c>
      <c r="D66" s="46">
        <v>0</v>
      </c>
      <c r="E66" s="46">
        <v>124672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124672</v>
      </c>
      <c r="O66" s="47">
        <f t="shared" si="7"/>
        <v>3.297503173931443</v>
      </c>
      <c r="P66" s="9"/>
    </row>
    <row r="67" spans="1:16" ht="15">
      <c r="A67" s="12"/>
      <c r="B67" s="25">
        <v>369.4</v>
      </c>
      <c r="C67" s="20" t="s">
        <v>82</v>
      </c>
      <c r="D67" s="46">
        <v>0</v>
      </c>
      <c r="E67" s="46">
        <v>1950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1950</v>
      </c>
      <c r="O67" s="47">
        <f t="shared" si="7"/>
        <v>0.05157638595006348</v>
      </c>
      <c r="P67" s="9"/>
    </row>
    <row r="68" spans="1:16" ht="15">
      <c r="A68" s="12"/>
      <c r="B68" s="25">
        <v>369.7</v>
      </c>
      <c r="C68" s="20" t="s">
        <v>83</v>
      </c>
      <c r="D68" s="46">
        <v>0</v>
      </c>
      <c r="E68" s="46">
        <v>11650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11650</v>
      </c>
      <c r="O68" s="47">
        <f t="shared" si="7"/>
        <v>0.30813584426576385</v>
      </c>
      <c r="P68" s="9"/>
    </row>
    <row r="69" spans="1:16" ht="15">
      <c r="A69" s="12"/>
      <c r="B69" s="25">
        <v>369.9</v>
      </c>
      <c r="C69" s="20" t="s">
        <v>84</v>
      </c>
      <c r="D69" s="46">
        <v>128107</v>
      </c>
      <c r="E69" s="46">
        <v>94064</v>
      </c>
      <c r="F69" s="46">
        <v>0</v>
      </c>
      <c r="G69" s="46">
        <v>0</v>
      </c>
      <c r="H69" s="46">
        <v>0</v>
      </c>
      <c r="I69" s="46">
        <v>57360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279531</v>
      </c>
      <c r="O69" s="47">
        <f>(N69/O$75)</f>
        <v>7.393435251798561</v>
      </c>
      <c r="P69" s="9"/>
    </row>
    <row r="70" spans="1:16" ht="15.75">
      <c r="A70" s="29" t="s">
        <v>49</v>
      </c>
      <c r="B70" s="30"/>
      <c r="C70" s="31"/>
      <c r="D70" s="32">
        <f aca="true" t="shared" si="14" ref="D70:M70">SUM(D71:D72)</f>
        <v>14641987</v>
      </c>
      <c r="E70" s="32">
        <f t="shared" si="14"/>
        <v>152793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14794780</v>
      </c>
      <c r="O70" s="45">
        <f>(N70/O$75)</f>
        <v>391.3134786288616</v>
      </c>
      <c r="P70" s="9"/>
    </row>
    <row r="71" spans="1:16" ht="15">
      <c r="A71" s="12"/>
      <c r="B71" s="25">
        <v>381</v>
      </c>
      <c r="C71" s="20" t="s">
        <v>85</v>
      </c>
      <c r="D71" s="46">
        <v>14151005</v>
      </c>
      <c r="E71" s="46">
        <v>152793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14303798</v>
      </c>
      <c r="O71" s="47">
        <f>(N71/O$75)</f>
        <v>378.327285230639</v>
      </c>
      <c r="P71" s="9"/>
    </row>
    <row r="72" spans="1:16" ht="15.75" thickBot="1">
      <c r="A72" s="12"/>
      <c r="B72" s="25">
        <v>384</v>
      </c>
      <c r="C72" s="20" t="s">
        <v>87</v>
      </c>
      <c r="D72" s="46">
        <v>490982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490982</v>
      </c>
      <c r="O72" s="47">
        <f>(N72/O$75)</f>
        <v>12.986193398222598</v>
      </c>
      <c r="P72" s="9"/>
    </row>
    <row r="73" spans="1:119" ht="16.5" thickBot="1">
      <c r="A73" s="14" t="s">
        <v>67</v>
      </c>
      <c r="B73" s="23"/>
      <c r="C73" s="22"/>
      <c r="D73" s="15">
        <f aca="true" t="shared" si="15" ref="D73:M73">SUM(D5,D13,D17,D40,D54,D61,D70)</f>
        <v>38916740</v>
      </c>
      <c r="E73" s="15">
        <f t="shared" si="15"/>
        <v>16960065</v>
      </c>
      <c r="F73" s="15">
        <f t="shared" si="15"/>
        <v>0</v>
      </c>
      <c r="G73" s="15">
        <f t="shared" si="15"/>
        <v>3064478</v>
      </c>
      <c r="H73" s="15">
        <f t="shared" si="15"/>
        <v>0</v>
      </c>
      <c r="I73" s="15">
        <f t="shared" si="15"/>
        <v>1396850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15</v>
      </c>
      <c r="N73" s="15">
        <f>SUM(D73:M73)</f>
        <v>60338148</v>
      </c>
      <c r="O73" s="38">
        <f>(N73/O$75)</f>
        <v>1595.9095429538722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9" t="s">
        <v>190</v>
      </c>
      <c r="M75" s="49"/>
      <c r="N75" s="49"/>
      <c r="O75" s="43">
        <v>37808</v>
      </c>
    </row>
    <row r="76" spans="1:15" ht="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5" ht="15.75" customHeight="1" thickBot="1">
      <c r="A77" s="53" t="s">
        <v>107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2022-09-01T20:27:45Z</cp:lastPrinted>
  <dcterms:created xsi:type="dcterms:W3CDTF">2000-08-31T21:26:31Z</dcterms:created>
  <dcterms:modified xsi:type="dcterms:W3CDTF">2022-09-01T20:27:49Z</dcterms:modified>
  <cp:category/>
  <cp:version/>
  <cp:contentType/>
  <cp:contentStatus/>
</cp:coreProperties>
</file>