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'2006'!$A$1:$O$76</definedName>
    <definedName name="_xlnm.Print_Area" localSheetId="15">'2007'!$A$1:$O$77</definedName>
    <definedName name="_xlnm.Print_Area" localSheetId="14">'2008'!$A$1:$O$78</definedName>
    <definedName name="_xlnm.Print_Area" localSheetId="13">'2009'!$A$1:$O$77</definedName>
    <definedName name="_xlnm.Print_Area" localSheetId="12">'2010'!$A$1:$O$63</definedName>
    <definedName name="_xlnm.Print_Area" localSheetId="11">'2011'!$A$1:$O$69</definedName>
    <definedName name="_xlnm.Print_Area" localSheetId="10">'2012'!$A$1:$O$71</definedName>
    <definedName name="_xlnm.Print_Area" localSheetId="9">'2013'!$A$1:$O$88</definedName>
    <definedName name="_xlnm.Print_Area" localSheetId="8">'2014'!$A$1:$O$87</definedName>
    <definedName name="_xlnm.Print_Area" localSheetId="7">'2015'!$A$1:$O$85</definedName>
    <definedName name="_xlnm.Print_Area" localSheetId="6">'2016'!$A$1:$O$86</definedName>
    <definedName name="_xlnm.Print_Area" localSheetId="5">'2017'!$A$1:$O$95</definedName>
    <definedName name="_xlnm.Print_Area" localSheetId="4">'2018'!$A$1:$O$92</definedName>
    <definedName name="_xlnm.Print_Area" localSheetId="3">'2019'!$A$1:$O$89</definedName>
    <definedName name="_xlnm.Print_Area" localSheetId="2">'2020'!$A$1:$O$88</definedName>
    <definedName name="_xlnm.Print_Area" localSheetId="1">'2021'!$A$1:$P$86</definedName>
    <definedName name="_xlnm.Print_Area" localSheetId="0">'2022'!$A$1:$P$87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2" i="50" l="1"/>
  <c r="P82" i="50" s="1"/>
  <c r="N81" i="50"/>
  <c r="M81" i="50"/>
  <c r="L81" i="50"/>
  <c r="K81" i="50"/>
  <c r="J81" i="50"/>
  <c r="I81" i="50"/>
  <c r="H81" i="50"/>
  <c r="G81" i="50"/>
  <c r="F81" i="50"/>
  <c r="E81" i="50"/>
  <c r="D81" i="50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N73" i="50"/>
  <c r="M73" i="50"/>
  <c r="L73" i="50"/>
  <c r="K73" i="50"/>
  <c r="J73" i="50"/>
  <c r="I73" i="50"/>
  <c r="H73" i="50"/>
  <c r="G73" i="50"/>
  <c r="F73" i="50"/>
  <c r="E73" i="50"/>
  <c r="D73" i="50"/>
  <c r="O72" i="50"/>
  <c r="P72" i="50" s="1"/>
  <c r="O71" i="50"/>
  <c r="P71" i="50" s="1"/>
  <c r="N70" i="50"/>
  <c r="M70" i="50"/>
  <c r="L70" i="50"/>
  <c r="K70" i="50"/>
  <c r="J70" i="50"/>
  <c r="I70" i="50"/>
  <c r="H70" i="50"/>
  <c r="G70" i="50"/>
  <c r="F70" i="50"/>
  <c r="E70" i="50"/>
  <c r="D70" i="50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O12" i="50"/>
  <c r="P12" i="50" s="1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1" i="50" l="1"/>
  <c r="P81" i="50" s="1"/>
  <c r="O73" i="50"/>
  <c r="P73" i="50" s="1"/>
  <c r="O70" i="50"/>
  <c r="P70" i="50" s="1"/>
  <c r="O40" i="50"/>
  <c r="P40" i="50" s="1"/>
  <c r="D83" i="50"/>
  <c r="O16" i="50"/>
  <c r="P16" i="50" s="1"/>
  <c r="I83" i="50"/>
  <c r="K83" i="50"/>
  <c r="L83" i="50"/>
  <c r="N83" i="50"/>
  <c r="M83" i="50"/>
  <c r="E83" i="50"/>
  <c r="O11" i="50"/>
  <c r="P11" i="50" s="1"/>
  <c r="G83" i="50"/>
  <c r="F83" i="50"/>
  <c r="H83" i="50"/>
  <c r="J83" i="50"/>
  <c r="O5" i="50"/>
  <c r="P5" i="50" s="1"/>
  <c r="O81" i="49"/>
  <c r="P81" i="49" s="1"/>
  <c r="N80" i="49"/>
  <c r="M80" i="49"/>
  <c r="L80" i="49"/>
  <c r="K80" i="49"/>
  <c r="J80" i="49"/>
  <c r="I80" i="49"/>
  <c r="H80" i="49"/>
  <c r="G80" i="49"/>
  <c r="F80" i="49"/>
  <c r="E80" i="49"/>
  <c r="E82" i="49" s="1"/>
  <c r="D80" i="49"/>
  <c r="O79" i="49"/>
  <c r="P79" i="49"/>
  <c r="O78" i="49"/>
  <c r="P78" i="49" s="1"/>
  <c r="O77" i="49"/>
  <c r="P77" i="49" s="1"/>
  <c r="O76" i="49"/>
  <c r="P76" i="49" s="1"/>
  <c r="O75" i="49"/>
  <c r="P75" i="49"/>
  <c r="O74" i="49"/>
  <c r="P74" i="49" s="1"/>
  <c r="N73" i="49"/>
  <c r="M73" i="49"/>
  <c r="L73" i="49"/>
  <c r="K73" i="49"/>
  <c r="J73" i="49"/>
  <c r="I73" i="49"/>
  <c r="H73" i="49"/>
  <c r="G73" i="49"/>
  <c r="F73" i="49"/>
  <c r="E73" i="49"/>
  <c r="D73" i="49"/>
  <c r="O72" i="49"/>
  <c r="P72" i="49"/>
  <c r="O71" i="49"/>
  <c r="P71" i="49"/>
  <c r="N70" i="49"/>
  <c r="M70" i="49"/>
  <c r="L70" i="49"/>
  <c r="K70" i="49"/>
  <c r="J70" i="49"/>
  <c r="I70" i="49"/>
  <c r="H70" i="49"/>
  <c r="G70" i="49"/>
  <c r="F70" i="49"/>
  <c r="E70" i="49"/>
  <c r="D70" i="49"/>
  <c r="O69" i="49"/>
  <c r="P69" i="49" s="1"/>
  <c r="O68" i="49"/>
  <c r="P68" i="49" s="1"/>
  <c r="O67" i="49"/>
  <c r="P67" i="49" s="1"/>
  <c r="O66" i="49"/>
  <c r="P66" i="49"/>
  <c r="O65" i="49"/>
  <c r="P65" i="49" s="1"/>
  <c r="O64" i="49"/>
  <c r="P64" i="49"/>
  <c r="O63" i="49"/>
  <c r="P63" i="49" s="1"/>
  <c r="O62" i="49"/>
  <c r="P62" i="49" s="1"/>
  <c r="O61" i="49"/>
  <c r="P61" i="49" s="1"/>
  <c r="O60" i="49"/>
  <c r="P60" i="49"/>
  <c r="O59" i="49"/>
  <c r="P59" i="49" s="1"/>
  <c r="O58" i="49"/>
  <c r="P58" i="49"/>
  <c r="O57" i="49"/>
  <c r="P57" i="49" s="1"/>
  <c r="O56" i="49"/>
  <c r="P56" i="49" s="1"/>
  <c r="O55" i="49"/>
  <c r="P55" i="49" s="1"/>
  <c r="O54" i="49"/>
  <c r="P54" i="49"/>
  <c r="O53" i="49"/>
  <c r="P53" i="49" s="1"/>
  <c r="O52" i="49"/>
  <c r="P52" i="49"/>
  <c r="O51" i="49"/>
  <c r="P51" i="49" s="1"/>
  <c r="O50" i="49"/>
  <c r="P50" i="49" s="1"/>
  <c r="O49" i="49"/>
  <c r="P49" i="49" s="1"/>
  <c r="O48" i="49"/>
  <c r="P48" i="49"/>
  <c r="O47" i="49"/>
  <c r="P47" i="49" s="1"/>
  <c r="O46" i="49"/>
  <c r="P46" i="49"/>
  <c r="O45" i="49"/>
  <c r="P45" i="49" s="1"/>
  <c r="O44" i="49"/>
  <c r="P44" i="49" s="1"/>
  <c r="O43" i="49"/>
  <c r="P43" i="49" s="1"/>
  <c r="O42" i="49"/>
  <c r="P42" i="49"/>
  <c r="O41" i="49"/>
  <c r="P41" i="49" s="1"/>
  <c r="O40" i="49"/>
  <c r="P40" i="49"/>
  <c r="O39" i="49"/>
  <c r="P39" i="49" s="1"/>
  <c r="N38" i="49"/>
  <c r="M38" i="49"/>
  <c r="L38" i="49"/>
  <c r="K38" i="49"/>
  <c r="J38" i="49"/>
  <c r="I38" i="49"/>
  <c r="H38" i="49"/>
  <c r="G38" i="49"/>
  <c r="F38" i="49"/>
  <c r="E38" i="49"/>
  <c r="D38" i="49"/>
  <c r="O37" i="49"/>
  <c r="P37" i="49"/>
  <c r="O36" i="49"/>
  <c r="P36" i="49" s="1"/>
  <c r="O35" i="49"/>
  <c r="P35" i="49" s="1"/>
  <c r="O34" i="49"/>
  <c r="P34" i="49"/>
  <c r="O33" i="49"/>
  <c r="P33" i="49" s="1"/>
  <c r="O32" i="49"/>
  <c r="P32" i="49"/>
  <c r="O31" i="49"/>
  <c r="P31" i="49"/>
  <c r="O30" i="49"/>
  <c r="P30" i="49" s="1"/>
  <c r="O29" i="49"/>
  <c r="P29" i="49" s="1"/>
  <c r="O28" i="49"/>
  <c r="P28" i="49"/>
  <c r="O27" i="49"/>
  <c r="P27" i="49" s="1"/>
  <c r="O26" i="49"/>
  <c r="P26" i="49"/>
  <c r="O25" i="49"/>
  <c r="P25" i="49"/>
  <c r="O24" i="49"/>
  <c r="P24" i="49" s="1"/>
  <c r="O23" i="49"/>
  <c r="P23" i="49" s="1"/>
  <c r="O22" i="49"/>
  <c r="P22" i="49"/>
  <c r="O21" i="49"/>
  <c r="P21" i="49" s="1"/>
  <c r="O20" i="49"/>
  <c r="P20" i="49"/>
  <c r="O19" i="49"/>
  <c r="P19" i="49"/>
  <c r="O18" i="49"/>
  <c r="P18" i="49" s="1"/>
  <c r="O17" i="49"/>
  <c r="P17" i="49" s="1"/>
  <c r="O16" i="49"/>
  <c r="P16" i="49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3" i="47"/>
  <c r="O83" i="47"/>
  <c r="N82" i="47"/>
  <c r="O82" i="47" s="1"/>
  <c r="M81" i="47"/>
  <c r="M84" i="47" s="1"/>
  <c r="L81" i="47"/>
  <c r="K81" i="47"/>
  <c r="J81" i="47"/>
  <c r="I81" i="47"/>
  <c r="H81" i="47"/>
  <c r="G81" i="47"/>
  <c r="F81" i="47"/>
  <c r="E81" i="47"/>
  <c r="D81" i="47"/>
  <c r="N80" i="47"/>
  <c r="O80" i="47" s="1"/>
  <c r="N79" i="47"/>
  <c r="O79" i="47" s="1"/>
  <c r="N78" i="47"/>
  <c r="O78" i="47" s="1"/>
  <c r="N77" i="47"/>
  <c r="O77" i="47"/>
  <c r="N76" i="47"/>
  <c r="O76" i="47" s="1"/>
  <c r="N75" i="47"/>
  <c r="O75" i="47"/>
  <c r="M74" i="47"/>
  <c r="L74" i="47"/>
  <c r="K74" i="47"/>
  <c r="J74" i="47"/>
  <c r="I74" i="47"/>
  <c r="H74" i="47"/>
  <c r="G74" i="47"/>
  <c r="F74" i="47"/>
  <c r="E74" i="47"/>
  <c r="D74" i="47"/>
  <c r="N73" i="47"/>
  <c r="O73" i="47"/>
  <c r="N72" i="47"/>
  <c r="O72" i="47" s="1"/>
  <c r="N71" i="47"/>
  <c r="O71" i="47" s="1"/>
  <c r="M70" i="47"/>
  <c r="L70" i="47"/>
  <c r="K70" i="47"/>
  <c r="J70" i="47"/>
  <c r="I70" i="47"/>
  <c r="I84" i="47" s="1"/>
  <c r="H70" i="47"/>
  <c r="G70" i="47"/>
  <c r="F70" i="47"/>
  <c r="E70" i="47"/>
  <c r="D70" i="47"/>
  <c r="N69" i="47"/>
  <c r="O69" i="47" s="1"/>
  <c r="N68" i="47"/>
  <c r="O68" i="47" s="1"/>
  <c r="N67" i="47"/>
  <c r="O67" i="47"/>
  <c r="N66" i="47"/>
  <c r="O66" i="47" s="1"/>
  <c r="N65" i="47"/>
  <c r="O65" i="47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/>
  <c r="N58" i="47"/>
  <c r="O58" i="47" s="1"/>
  <c r="N57" i="47"/>
  <c r="O57" i="47" s="1"/>
  <c r="N56" i="47"/>
  <c r="O56" i="47" s="1"/>
  <c r="N55" i="47"/>
  <c r="O55" i="47"/>
  <c r="N54" i="47"/>
  <c r="O54" i="47" s="1"/>
  <c r="N53" i="47"/>
  <c r="O53" i="47"/>
  <c r="N52" i="47"/>
  <c r="O52" i="47" s="1"/>
  <c r="N51" i="47"/>
  <c r="O51" i="47" s="1"/>
  <c r="N50" i="47"/>
  <c r="O50" i="47" s="1"/>
  <c r="N49" i="47"/>
  <c r="O49" i="47"/>
  <c r="N48" i="47"/>
  <c r="O48" i="47" s="1"/>
  <c r="N47" i="47"/>
  <c r="O47" i="47"/>
  <c r="N46" i="47"/>
  <c r="O46" i="47" s="1"/>
  <c r="N45" i="47"/>
  <c r="O45" i="47" s="1"/>
  <c r="N44" i="47"/>
  <c r="O44" i="47" s="1"/>
  <c r="N43" i="47"/>
  <c r="O43" i="47"/>
  <c r="N42" i="47"/>
  <c r="O42" i="47" s="1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N38" i="47"/>
  <c r="O38" i="47" s="1"/>
  <c r="N37" i="47"/>
  <c r="O37" i="47" s="1"/>
  <c r="N36" i="47"/>
  <c r="O36" i="47" s="1"/>
  <c r="N35" i="47"/>
  <c r="O35" i="47"/>
  <c r="N34" i="47"/>
  <c r="O34" i="47" s="1"/>
  <c r="N33" i="47"/>
  <c r="O33" i="47"/>
  <c r="N32" i="47"/>
  <c r="O32" i="47" s="1"/>
  <c r="N31" i="47"/>
  <c r="O31" i="47" s="1"/>
  <c r="N30" i="47"/>
  <c r="O30" i="47" s="1"/>
  <c r="N29" i="47"/>
  <c r="O29" i="47"/>
  <c r="N28" i="47"/>
  <c r="O28" i="47" s="1"/>
  <c r="N27" i="47"/>
  <c r="O27" i="47"/>
  <c r="N26" i="47"/>
  <c r="O26" i="47" s="1"/>
  <c r="N25" i="47"/>
  <c r="O25" i="47" s="1"/>
  <c r="N24" i="47"/>
  <c r="O24" i="47" s="1"/>
  <c r="N23" i="47"/>
  <c r="O23" i="47"/>
  <c r="N22" i="47"/>
  <c r="O22" i="47" s="1"/>
  <c r="N21" i="47"/>
  <c r="O21" i="47"/>
  <c r="N20" i="47"/>
  <c r="O20" i="47" s="1"/>
  <c r="N19" i="47"/>
  <c r="O19" i="47" s="1"/>
  <c r="N18" i="47"/>
  <c r="O18" i="47" s="1"/>
  <c r="N17" i="47"/>
  <c r="O17" i="47"/>
  <c r="N16" i="47"/>
  <c r="O16" i="47" s="1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M10" i="47"/>
  <c r="L10" i="47"/>
  <c r="K10" i="47"/>
  <c r="J10" i="47"/>
  <c r="I10" i="47"/>
  <c r="H10" i="47"/>
  <c r="G10" i="47"/>
  <c r="F10" i="47"/>
  <c r="E10" i="47"/>
  <c r="D10" i="47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4" i="46"/>
  <c r="O84" i="46" s="1"/>
  <c r="M83" i="46"/>
  <c r="L83" i="46"/>
  <c r="K83" i="46"/>
  <c r="J83" i="46"/>
  <c r="I83" i="46"/>
  <c r="N83" i="46" s="1"/>
  <c r="O83" i="46" s="1"/>
  <c r="H83" i="46"/>
  <c r="G83" i="46"/>
  <c r="F83" i="46"/>
  <c r="E83" i="46"/>
  <c r="D83" i="46"/>
  <c r="N82" i="46"/>
  <c r="O82" i="46" s="1"/>
  <c r="N81" i="46"/>
  <c r="O81" i="46"/>
  <c r="N80" i="46"/>
  <c r="O80" i="46" s="1"/>
  <c r="N79" i="46"/>
  <c r="O79" i="46" s="1"/>
  <c r="N78" i="46"/>
  <c r="O78" i="46" s="1"/>
  <c r="N77" i="46"/>
  <c r="O77" i="46"/>
  <c r="N76" i="46"/>
  <c r="O76" i="46" s="1"/>
  <c r="M75" i="46"/>
  <c r="L75" i="46"/>
  <c r="K75" i="46"/>
  <c r="J75" i="46"/>
  <c r="I75" i="46"/>
  <c r="H75" i="46"/>
  <c r="G75" i="46"/>
  <c r="F75" i="46"/>
  <c r="E75" i="46"/>
  <c r="D75" i="46"/>
  <c r="N74" i="46"/>
  <c r="O74" i="46" s="1"/>
  <c r="N73" i="46"/>
  <c r="O73" i="46"/>
  <c r="N72" i="46"/>
  <c r="O72" i="46" s="1"/>
  <c r="M71" i="46"/>
  <c r="L71" i="46"/>
  <c r="K71" i="46"/>
  <c r="J71" i="46"/>
  <c r="I71" i="46"/>
  <c r="H71" i="46"/>
  <c r="G71" i="46"/>
  <c r="N71" i="46" s="1"/>
  <c r="O71" i="46" s="1"/>
  <c r="F71" i="46"/>
  <c r="E71" i="46"/>
  <c r="D71" i="46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 s="1"/>
  <c r="N47" i="46"/>
  <c r="O47" i="46"/>
  <c r="N46" i="46"/>
  <c r="O46" i="46" s="1"/>
  <c r="N45" i="46"/>
  <c r="O45" i="46" s="1"/>
  <c r="N44" i="46"/>
  <c r="O44" i="46" s="1"/>
  <c r="N43" i="46"/>
  <c r="O43" i="46" s="1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/>
  <c r="N38" i="46"/>
  <c r="O38" i="46" s="1"/>
  <c r="N37" i="46"/>
  <c r="O37" i="46" s="1"/>
  <c r="N36" i="46"/>
  <c r="O36" i="46" s="1"/>
  <c r="N35" i="46"/>
  <c r="O35" i="46" s="1"/>
  <c r="N34" i="46"/>
  <c r="O34" i="46" s="1"/>
  <c r="N33" i="46"/>
  <c r="O33" i="46"/>
  <c r="N32" i="46"/>
  <c r="O32" i="46" s="1"/>
  <c r="N31" i="46"/>
  <c r="O31" i="46" s="1"/>
  <c r="N30" i="46"/>
  <c r="O30" i="46" s="1"/>
  <c r="N29" i="46"/>
  <c r="O29" i="46" s="1"/>
  <c r="N28" i="46"/>
  <c r="O28" i="46" s="1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M10" i="46"/>
  <c r="L10" i="46"/>
  <c r="K10" i="46"/>
  <c r="J10" i="46"/>
  <c r="I10" i="46"/>
  <c r="I85" i="46" s="1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7" i="45"/>
  <c r="O87" i="45" s="1"/>
  <c r="N86" i="45"/>
  <c r="O86" i="45"/>
  <c r="M85" i="45"/>
  <c r="L85" i="45"/>
  <c r="K85" i="45"/>
  <c r="J85" i="45"/>
  <c r="I85" i="45"/>
  <c r="H85" i="45"/>
  <c r="G85" i="45"/>
  <c r="F85" i="45"/>
  <c r="E85" i="45"/>
  <c r="D85" i="45"/>
  <c r="N84" i="45"/>
  <c r="O84" i="45"/>
  <c r="N83" i="45"/>
  <c r="O83" i="45" s="1"/>
  <c r="N82" i="45"/>
  <c r="O82" i="45" s="1"/>
  <c r="N81" i="45"/>
  <c r="O81" i="45" s="1"/>
  <c r="N80" i="45"/>
  <c r="O80" i="45" s="1"/>
  <c r="N79" i="45"/>
  <c r="O79" i="45" s="1"/>
  <c r="N78" i="45"/>
  <c r="O78" i="45"/>
  <c r="M77" i="45"/>
  <c r="L77" i="45"/>
  <c r="K77" i="45"/>
  <c r="J77" i="45"/>
  <c r="I77" i="45"/>
  <c r="H77" i="45"/>
  <c r="G77" i="45"/>
  <c r="F77" i="45"/>
  <c r="E77" i="45"/>
  <c r="D77" i="45"/>
  <c r="N76" i="45"/>
  <c r="O76" i="45"/>
  <c r="N75" i="45"/>
  <c r="O75" i="45" s="1"/>
  <c r="N74" i="45"/>
  <c r="O74" i="45" s="1"/>
  <c r="M73" i="45"/>
  <c r="L73" i="45"/>
  <c r="K73" i="45"/>
  <c r="J73" i="45"/>
  <c r="I73" i="45"/>
  <c r="N73" i="45" s="1"/>
  <c r="O73" i="45" s="1"/>
  <c r="H73" i="45"/>
  <c r="G73" i="45"/>
  <c r="F73" i="45"/>
  <c r="E73" i="45"/>
  <c r="D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0" i="44"/>
  <c r="O90" i="44" s="1"/>
  <c r="N89" i="44"/>
  <c r="O89" i="44" s="1"/>
  <c r="M88" i="44"/>
  <c r="L88" i="44"/>
  <c r="K88" i="44"/>
  <c r="J88" i="44"/>
  <c r="I88" i="44"/>
  <c r="H88" i="44"/>
  <c r="G88" i="44"/>
  <c r="F88" i="44"/>
  <c r="E88" i="44"/>
  <c r="D88" i="44"/>
  <c r="N87" i="44"/>
  <c r="O87" i="44" s="1"/>
  <c r="N86" i="44"/>
  <c r="O86" i="44" s="1"/>
  <c r="N85" i="44"/>
  <c r="O85" i="44" s="1"/>
  <c r="N84" i="44"/>
  <c r="O84" i="44"/>
  <c r="N83" i="44"/>
  <c r="O83" i="44" s="1"/>
  <c r="N82" i="44"/>
  <c r="O82" i="44" s="1"/>
  <c r="N81" i="44"/>
  <c r="O81" i="44" s="1"/>
  <c r="M80" i="44"/>
  <c r="L80" i="44"/>
  <c r="K80" i="44"/>
  <c r="J80" i="44"/>
  <c r="I80" i="44"/>
  <c r="H80" i="44"/>
  <c r="G80" i="44"/>
  <c r="F80" i="44"/>
  <c r="E80" i="44"/>
  <c r="D80" i="44"/>
  <c r="N79" i="44"/>
  <c r="O79" i="44" s="1"/>
  <c r="N78" i="44"/>
  <c r="O78" i="44" s="1"/>
  <c r="N77" i="44"/>
  <c r="O77" i="44" s="1"/>
  <c r="M76" i="44"/>
  <c r="L76" i="44"/>
  <c r="K76" i="44"/>
  <c r="J76" i="44"/>
  <c r="I76" i="44"/>
  <c r="H76" i="44"/>
  <c r="G76" i="44"/>
  <c r="F76" i="44"/>
  <c r="E76" i="44"/>
  <c r="D76" i="44"/>
  <c r="N75" i="44"/>
  <c r="O75" i="44" s="1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1" i="43"/>
  <c r="O81" i="43" s="1"/>
  <c r="N80" i="43"/>
  <c r="O80" i="43" s="1"/>
  <c r="M79" i="43"/>
  <c r="L79" i="43"/>
  <c r="K79" i="43"/>
  <c r="J79" i="43"/>
  <c r="I79" i="43"/>
  <c r="H79" i="43"/>
  <c r="G79" i="43"/>
  <c r="N79" i="43" s="1"/>
  <c r="O79" i="43" s="1"/>
  <c r="F79" i="43"/>
  <c r="E79" i="43"/>
  <c r="D79" i="43"/>
  <c r="N78" i="43"/>
  <c r="O78" i="43" s="1"/>
  <c r="N77" i="43"/>
  <c r="O77" i="43" s="1"/>
  <c r="N76" i="43"/>
  <c r="O76" i="43" s="1"/>
  <c r="N75" i="43"/>
  <c r="O75" i="43"/>
  <c r="N74" i="43"/>
  <c r="O74" i="43" s="1"/>
  <c r="N73" i="43"/>
  <c r="O73" i="43" s="1"/>
  <c r="N72" i="43"/>
  <c r="O72" i="43" s="1"/>
  <c r="M71" i="43"/>
  <c r="L71" i="43"/>
  <c r="K71" i="43"/>
  <c r="J71" i="43"/>
  <c r="I71" i="43"/>
  <c r="H71" i="43"/>
  <c r="G71" i="43"/>
  <c r="F71" i="43"/>
  <c r="E71" i="43"/>
  <c r="D71" i="43"/>
  <c r="N70" i="43"/>
  <c r="O70" i="43" s="1"/>
  <c r="N69" i="43"/>
  <c r="O69" i="43" s="1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1" i="42"/>
  <c r="O71" i="42" s="1"/>
  <c r="N70" i="42"/>
  <c r="O70" i="42"/>
  <c r="M69" i="42"/>
  <c r="L69" i="42"/>
  <c r="K69" i="42"/>
  <c r="J69" i="42"/>
  <c r="I69" i="42"/>
  <c r="H69" i="42"/>
  <c r="G69" i="42"/>
  <c r="F69" i="42"/>
  <c r="E69" i="42"/>
  <c r="D69" i="42"/>
  <c r="N68" i="42"/>
  <c r="O68" i="42"/>
  <c r="N67" i="42"/>
  <c r="O67" i="42" s="1"/>
  <c r="N66" i="42"/>
  <c r="O66" i="42" s="1"/>
  <c r="N65" i="42"/>
  <c r="O65" i="42" s="1"/>
  <c r="N64" i="42"/>
  <c r="O64" i="42" s="1"/>
  <c r="M63" i="42"/>
  <c r="L63" i="42"/>
  <c r="K63" i="42"/>
  <c r="J63" i="42"/>
  <c r="I63" i="42"/>
  <c r="H63" i="42"/>
  <c r="G63" i="42"/>
  <c r="N63" i="42" s="1"/>
  <c r="O63" i="42" s="1"/>
  <c r="F63" i="42"/>
  <c r="E63" i="42"/>
  <c r="D63" i="42"/>
  <c r="N62" i="42"/>
  <c r="O62" i="42" s="1"/>
  <c r="N61" i="42"/>
  <c r="O61" i="42" s="1"/>
  <c r="N60" i="42"/>
  <c r="O60" i="42"/>
  <c r="M59" i="42"/>
  <c r="L59" i="42"/>
  <c r="K59" i="42"/>
  <c r="J59" i="42"/>
  <c r="I59" i="42"/>
  <c r="H59" i="42"/>
  <c r="G59" i="42"/>
  <c r="F59" i="42"/>
  <c r="E59" i="42"/>
  <c r="D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M33" i="42"/>
  <c r="N33" i="42" s="1"/>
  <c r="O33" i="42" s="1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N15" i="42" s="1"/>
  <c r="O15" i="42" s="1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 s="1"/>
  <c r="N7" i="42"/>
  <c r="O7" i="42" s="1"/>
  <c r="N6" i="42"/>
  <c r="O6" i="42" s="1"/>
  <c r="M5" i="42"/>
  <c r="N5" i="42" s="1"/>
  <c r="O5" i="42" s="1"/>
  <c r="L5" i="42"/>
  <c r="K5" i="42"/>
  <c r="J5" i="42"/>
  <c r="I5" i="42"/>
  <c r="H5" i="42"/>
  <c r="G5" i="42"/>
  <c r="F5" i="42"/>
  <c r="E5" i="42"/>
  <c r="D5" i="42"/>
  <c r="N72" i="41"/>
  <c r="O72" i="41" s="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M63" i="41"/>
  <c r="L63" i="41"/>
  <c r="K63" i="41"/>
  <c r="J63" i="41"/>
  <c r="I63" i="41"/>
  <c r="H63" i="41"/>
  <c r="G63" i="41"/>
  <c r="F63" i="41"/>
  <c r="E63" i="41"/>
  <c r="D63" i="41"/>
  <c r="N62" i="41"/>
  <c r="O62" i="41" s="1"/>
  <c r="N61" i="41"/>
  <c r="O61" i="41" s="1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/>
  <c r="N37" i="41"/>
  <c r="O37" i="4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 s="1"/>
  <c r="N33" i="41"/>
  <c r="O33" i="4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/>
  <c r="N26" i="41"/>
  <c r="O26" i="41" s="1"/>
  <c r="N25" i="41"/>
  <c r="O25" i="41" s="1"/>
  <c r="N24" i="41"/>
  <c r="O24" i="41"/>
  <c r="N23" i="41"/>
  <c r="O23" i="4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E73" i="41" s="1"/>
  <c r="D5" i="41"/>
  <c r="N80" i="40"/>
  <c r="O80" i="40" s="1"/>
  <c r="M79" i="40"/>
  <c r="L79" i="40"/>
  <c r="K79" i="40"/>
  <c r="J79" i="40"/>
  <c r="I79" i="40"/>
  <c r="H79" i="40"/>
  <c r="G79" i="40"/>
  <c r="F79" i="40"/>
  <c r="E79" i="40"/>
  <c r="E81" i="40" s="1"/>
  <c r="D79" i="40"/>
  <c r="N79" i="40" s="1"/>
  <c r="O79" i="40" s="1"/>
  <c r="N78" i="40"/>
  <c r="O78" i="40" s="1"/>
  <c r="N77" i="40"/>
  <c r="O77" i="40" s="1"/>
  <c r="N76" i="40"/>
  <c r="O76" i="40" s="1"/>
  <c r="N75" i="40"/>
  <c r="O75" i="40" s="1"/>
  <c r="N74" i="40"/>
  <c r="O74" i="40"/>
  <c r="N73" i="40"/>
  <c r="O73" i="40"/>
  <c r="N72" i="40"/>
  <c r="O72" i="40" s="1"/>
  <c r="M71" i="40"/>
  <c r="L71" i="40"/>
  <c r="K71" i="40"/>
  <c r="J71" i="40"/>
  <c r="I71" i="40"/>
  <c r="H71" i="40"/>
  <c r="G71" i="40"/>
  <c r="N71" i="40"/>
  <c r="O71" i="40"/>
  <c r="F71" i="40"/>
  <c r="E71" i="40"/>
  <c r="D71" i="40"/>
  <c r="N70" i="40"/>
  <c r="O70" i="40"/>
  <c r="N69" i="40"/>
  <c r="O69" i="40" s="1"/>
  <c r="N68" i="40"/>
  <c r="O68" i="40"/>
  <c r="M67" i="40"/>
  <c r="L67" i="40"/>
  <c r="K67" i="40"/>
  <c r="N67" i="40" s="1"/>
  <c r="O67" i="40" s="1"/>
  <c r="J67" i="40"/>
  <c r="I67" i="40"/>
  <c r="H67" i="40"/>
  <c r="G67" i="40"/>
  <c r="F67" i="40"/>
  <c r="E67" i="40"/>
  <c r="D67" i="40"/>
  <c r="N66" i="40"/>
  <c r="O66" i="40"/>
  <c r="N65" i="40"/>
  <c r="O65" i="40"/>
  <c r="N64" i="40"/>
  <c r="O64" i="40" s="1"/>
  <c r="N63" i="40"/>
  <c r="O63" i="40"/>
  <c r="N62" i="40"/>
  <c r="O62" i="40"/>
  <c r="N61" i="40"/>
  <c r="O61" i="40" s="1"/>
  <c r="N60" i="40"/>
  <c r="O60" i="40"/>
  <c r="N59" i="40"/>
  <c r="O59" i="40"/>
  <c r="N58" i="40"/>
  <c r="O58" i="40" s="1"/>
  <c r="N57" i="40"/>
  <c r="O57" i="40"/>
  <c r="N56" i="40"/>
  <c r="O56" i="40"/>
  <c r="N55" i="40"/>
  <c r="O55" i="40" s="1"/>
  <c r="N54" i="40"/>
  <c r="O54" i="40"/>
  <c r="N53" i="40"/>
  <c r="O53" i="40"/>
  <c r="N52" i="40"/>
  <c r="O52" i="40" s="1"/>
  <c r="N51" i="40"/>
  <c r="O51" i="40"/>
  <c r="N50" i="40"/>
  <c r="O50" i="40"/>
  <c r="N49" i="40"/>
  <c r="O49" i="40" s="1"/>
  <c r="N48" i="40"/>
  <c r="O48" i="40"/>
  <c r="N47" i="40"/>
  <c r="O47" i="40"/>
  <c r="N46" i="40"/>
  <c r="O46" i="40" s="1"/>
  <c r="N45" i="40"/>
  <c r="O45" i="40"/>
  <c r="N44" i="40"/>
  <c r="O44" i="40"/>
  <c r="N43" i="40"/>
  <c r="O43" i="40" s="1"/>
  <c r="N42" i="40"/>
  <c r="O42" i="40"/>
  <c r="N41" i="40"/>
  <c r="O41" i="40"/>
  <c r="M40" i="40"/>
  <c r="N40" i="40" s="1"/>
  <c r="O40" i="40" s="1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/>
  <c r="N32" i="40"/>
  <c r="O32" i="40" s="1"/>
  <c r="N31" i="40"/>
  <c r="O31" i="40"/>
  <c r="N30" i="40"/>
  <c r="O30" i="40"/>
  <c r="N29" i="40"/>
  <c r="O29" i="40" s="1"/>
  <c r="N28" i="40"/>
  <c r="O28" i="40" s="1"/>
  <c r="N27" i="40"/>
  <c r="O27" i="40"/>
  <c r="N26" i="40"/>
  <c r="O26" i="40" s="1"/>
  <c r="N25" i="40"/>
  <c r="O25" i="40"/>
  <c r="N24" i="40"/>
  <c r="O24" i="40"/>
  <c r="N23" i="40"/>
  <c r="O23" i="40" s="1"/>
  <c r="N22" i="40"/>
  <c r="O22" i="40" s="1"/>
  <c r="N21" i="40"/>
  <c r="O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J81" i="40" s="1"/>
  <c r="I16" i="40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L81" i="40" s="1"/>
  <c r="K5" i="40"/>
  <c r="J5" i="40"/>
  <c r="I5" i="40"/>
  <c r="H5" i="40"/>
  <c r="G5" i="40"/>
  <c r="F5" i="40"/>
  <c r="E5" i="40"/>
  <c r="D5" i="40"/>
  <c r="N82" i="39"/>
  <c r="O82" i="39" s="1"/>
  <c r="N81" i="39"/>
  <c r="O81" i="39"/>
  <c r="M80" i="39"/>
  <c r="L80" i="39"/>
  <c r="K80" i="39"/>
  <c r="J80" i="39"/>
  <c r="I80" i="39"/>
  <c r="H80" i="39"/>
  <c r="G80" i="39"/>
  <c r="F80" i="39"/>
  <c r="E80" i="39"/>
  <c r="E83" i="39"/>
  <c r="D80" i="39"/>
  <c r="N79" i="39"/>
  <c r="O79" i="39" s="1"/>
  <c r="N78" i="39"/>
  <c r="O78" i="39" s="1"/>
  <c r="N77" i="39"/>
  <c r="O77" i="39"/>
  <c r="N76" i="39"/>
  <c r="O76" i="39" s="1"/>
  <c r="N75" i="39"/>
  <c r="O75" i="39"/>
  <c r="N74" i="39"/>
  <c r="O74" i="39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/>
  <c r="N68" i="39"/>
  <c r="O68" i="39" s="1"/>
  <c r="N67" i="39"/>
  <c r="O67" i="39"/>
  <c r="M66" i="39"/>
  <c r="L66" i="39"/>
  <c r="N66" i="39" s="1"/>
  <c r="O66" i="39" s="1"/>
  <c r="K66" i="39"/>
  <c r="J66" i="39"/>
  <c r="I66" i="39"/>
  <c r="H66" i="39"/>
  <c r="G66" i="39"/>
  <c r="F66" i="39"/>
  <c r="E66" i="39"/>
  <c r="D66" i="39"/>
  <c r="N65" i="39"/>
  <c r="O65" i="39"/>
  <c r="N64" i="39"/>
  <c r="O64" i="39"/>
  <c r="N63" i="39"/>
  <c r="O63" i="39" s="1"/>
  <c r="N62" i="39"/>
  <c r="O62" i="39" s="1"/>
  <c r="N61" i="39"/>
  <c r="O61" i="39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/>
  <c r="N54" i="39"/>
  <c r="O54" i="39" s="1"/>
  <c r="N53" i="39"/>
  <c r="O53" i="39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/>
  <c r="N46" i="39"/>
  <c r="O46" i="39"/>
  <c r="N45" i="39"/>
  <c r="O45" i="39" s="1"/>
  <c r="N44" i="39"/>
  <c r="O44" i="39" s="1"/>
  <c r="N43" i="39"/>
  <c r="O43" i="39"/>
  <c r="N42" i="39"/>
  <c r="O42" i="39" s="1"/>
  <c r="N41" i="39"/>
  <c r="O41" i="39"/>
  <c r="M40" i="39"/>
  <c r="L40" i="39"/>
  <c r="N40" i="39" s="1"/>
  <c r="O40" i="39" s="1"/>
  <c r="K40" i="39"/>
  <c r="J40" i="39"/>
  <c r="I40" i="39"/>
  <c r="H40" i="39"/>
  <c r="G40" i="39"/>
  <c r="F40" i="39"/>
  <c r="E40" i="39"/>
  <c r="D40" i="39"/>
  <c r="N39" i="39"/>
  <c r="O39" i="39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/>
  <c r="N28" i="39"/>
  <c r="O28" i="39" s="1"/>
  <c r="N27" i="39"/>
  <c r="O27" i="39"/>
  <c r="N26" i="39"/>
  <c r="O26" i="39"/>
  <c r="N25" i="39"/>
  <c r="O25" i="39" s="1"/>
  <c r="N24" i="39"/>
  <c r="O24" i="39" s="1"/>
  <c r="N23" i="39"/>
  <c r="O23" i="39"/>
  <c r="N22" i="39"/>
  <c r="O22" i="39" s="1"/>
  <c r="N21" i="39"/>
  <c r="O21" i="39"/>
  <c r="N20" i="39"/>
  <c r="O20" i="39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M13" i="39"/>
  <c r="L13" i="39"/>
  <c r="K13" i="39"/>
  <c r="N13" i="39" s="1"/>
  <c r="O13" i="39" s="1"/>
  <c r="K8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I83" i="39" s="1"/>
  <c r="H5" i="39"/>
  <c r="G5" i="39"/>
  <c r="G83" i="39" s="1"/>
  <c r="F5" i="39"/>
  <c r="E5" i="39"/>
  <c r="D5" i="39"/>
  <c r="N83" i="38"/>
  <c r="O83" i="38"/>
  <c r="N82" i="38"/>
  <c r="O82" i="38"/>
  <c r="M81" i="38"/>
  <c r="L81" i="38"/>
  <c r="K81" i="38"/>
  <c r="J81" i="38"/>
  <c r="I81" i="38"/>
  <c r="H81" i="38"/>
  <c r="G81" i="38"/>
  <c r="F81" i="38"/>
  <c r="E81" i="38"/>
  <c r="D81" i="38"/>
  <c r="N80" i="38"/>
  <c r="O80" i="38"/>
  <c r="N79" i="38"/>
  <c r="O79" i="38" s="1"/>
  <c r="N78" i="38"/>
  <c r="O78" i="38" s="1"/>
  <c r="N77" i="38"/>
  <c r="O77" i="38"/>
  <c r="N76" i="38"/>
  <c r="O76" i="38" s="1"/>
  <c r="N75" i="38"/>
  <c r="O75" i="38"/>
  <c r="N74" i="38"/>
  <c r="O74" i="38"/>
  <c r="M73" i="38"/>
  <c r="L73" i="38"/>
  <c r="K73" i="38"/>
  <c r="J73" i="38"/>
  <c r="I73" i="38"/>
  <c r="H73" i="38"/>
  <c r="G73" i="38"/>
  <c r="F73" i="38"/>
  <c r="E73" i="38"/>
  <c r="D73" i="38"/>
  <c r="N72" i="38"/>
  <c r="O72" i="38"/>
  <c r="N71" i="38"/>
  <c r="O71" i="38" s="1"/>
  <c r="N70" i="38"/>
  <c r="O70" i="38" s="1"/>
  <c r="M69" i="38"/>
  <c r="L69" i="38"/>
  <c r="K69" i="38"/>
  <c r="J69" i="38"/>
  <c r="I69" i="38"/>
  <c r="H69" i="38"/>
  <c r="G69" i="38"/>
  <c r="G84" i="38" s="1"/>
  <c r="F69" i="38"/>
  <c r="E69" i="38"/>
  <c r="D69" i="38"/>
  <c r="N68" i="38"/>
  <c r="O68" i="38" s="1"/>
  <c r="N67" i="38"/>
  <c r="O67" i="38"/>
  <c r="N66" i="38"/>
  <c r="O66" i="38" s="1"/>
  <c r="N65" i="38"/>
  <c r="O65" i="38"/>
  <c r="N64" i="38"/>
  <c r="O64" i="38"/>
  <c r="N63" i="38"/>
  <c r="O63" i="38" s="1"/>
  <c r="N62" i="38"/>
  <c r="O62" i="38" s="1"/>
  <c r="N61" i="38"/>
  <c r="O61" i="38"/>
  <c r="N60" i="38"/>
  <c r="O60" i="38" s="1"/>
  <c r="N59" i="38"/>
  <c r="O59" i="38"/>
  <c r="N58" i="38"/>
  <c r="O58" i="38"/>
  <c r="N57" i="38"/>
  <c r="O57" i="38" s="1"/>
  <c r="N56" i="38"/>
  <c r="O56" i="38" s="1"/>
  <c r="N55" i="38"/>
  <c r="O55" i="38"/>
  <c r="N54" i="38"/>
  <c r="O54" i="38" s="1"/>
  <c r="N53" i="38"/>
  <c r="O53" i="38"/>
  <c r="N52" i="38"/>
  <c r="O52" i="38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M41" i="38"/>
  <c r="L41" i="38"/>
  <c r="K41" i="38"/>
  <c r="N41" i="38" s="1"/>
  <c r="O41" i="38" s="1"/>
  <c r="K84" i="38"/>
  <c r="J41" i="38"/>
  <c r="I41" i="38"/>
  <c r="H41" i="38"/>
  <c r="G41" i="38"/>
  <c r="F41" i="38"/>
  <c r="E41" i="38"/>
  <c r="D41" i="38"/>
  <c r="N40" i="38"/>
  <c r="O40" i="38"/>
  <c r="N39" i="38"/>
  <c r="O39" i="38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/>
  <c r="N29" i="38"/>
  <c r="O29" i="38" s="1"/>
  <c r="N28" i="38"/>
  <c r="O28" i="38"/>
  <c r="N27" i="38"/>
  <c r="O27" i="38"/>
  <c r="N26" i="38"/>
  <c r="O26" i="38" s="1"/>
  <c r="N25" i="38"/>
  <c r="O25" i="38" s="1"/>
  <c r="N24" i="38"/>
  <c r="O24" i="38"/>
  <c r="N23" i="38"/>
  <c r="O23" i="38" s="1"/>
  <c r="N22" i="38"/>
  <c r="O22" i="38"/>
  <c r="N21" i="38"/>
  <c r="O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J84" i="38" s="1"/>
  <c r="I16" i="38"/>
  <c r="H16" i="38"/>
  <c r="G16" i="38"/>
  <c r="F16" i="38"/>
  <c r="E16" i="38"/>
  <c r="D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J5" i="38"/>
  <c r="I5" i="38"/>
  <c r="I84" i="38" s="1"/>
  <c r="H5" i="38"/>
  <c r="G5" i="38"/>
  <c r="F5" i="38"/>
  <c r="E5" i="38"/>
  <c r="D5" i="38"/>
  <c r="D84" i="38" s="1"/>
  <c r="N66" i="37"/>
  <c r="O66" i="37" s="1"/>
  <c r="N65" i="37"/>
  <c r="O65" i="37"/>
  <c r="M64" i="37"/>
  <c r="L64" i="37"/>
  <c r="K64" i="37"/>
  <c r="J64" i="37"/>
  <c r="I64" i="37"/>
  <c r="H64" i="37"/>
  <c r="G64" i="37"/>
  <c r="F64" i="37"/>
  <c r="E64" i="37"/>
  <c r="D64" i="37"/>
  <c r="N63" i="37"/>
  <c r="O63" i="37"/>
  <c r="N62" i="37"/>
  <c r="O62" i="37"/>
  <c r="N61" i="37"/>
  <c r="O61" i="37" s="1"/>
  <c r="N60" i="37"/>
  <c r="O60" i="37" s="1"/>
  <c r="N59" i="37"/>
  <c r="O59" i="37"/>
  <c r="M58" i="37"/>
  <c r="L58" i="37"/>
  <c r="K58" i="37"/>
  <c r="J58" i="37"/>
  <c r="I58" i="37"/>
  <c r="H58" i="37"/>
  <c r="G58" i="37"/>
  <c r="F58" i="37"/>
  <c r="E58" i="37"/>
  <c r="D58" i="37"/>
  <c r="N57" i="37"/>
  <c r="O57" i="37" s="1"/>
  <c r="N56" i="37"/>
  <c r="O56" i="37" s="1"/>
  <c r="N55" i="37"/>
  <c r="O55" i="37"/>
  <c r="M54" i="37"/>
  <c r="L54" i="37"/>
  <c r="K54" i="37"/>
  <c r="J54" i="37"/>
  <c r="I54" i="37"/>
  <c r="I67" i="37" s="1"/>
  <c r="H54" i="37"/>
  <c r="N54" i="37" s="1"/>
  <c r="O54" i="37" s="1"/>
  <c r="G54" i="37"/>
  <c r="F54" i="37"/>
  <c r="E54" i="37"/>
  <c r="D54" i="37"/>
  <c r="N53" i="37"/>
  <c r="O53" i="37"/>
  <c r="N52" i="37"/>
  <c r="O52" i="37" s="1"/>
  <c r="N51" i="37"/>
  <c r="O51" i="37"/>
  <c r="N50" i="37"/>
  <c r="O50" i="37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/>
  <c r="N43" i="37"/>
  <c r="O43" i="37" s="1"/>
  <c r="N42" i="37"/>
  <c r="O42" i="37" s="1"/>
  <c r="N41" i="37"/>
  <c r="O41" i="37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/>
  <c r="N35" i="37"/>
  <c r="O35" i="37" s="1"/>
  <c r="N34" i="37"/>
  <c r="O34" i="37" s="1"/>
  <c r="N33" i="37"/>
  <c r="O33" i="37"/>
  <c r="N32" i="37"/>
  <c r="O32" i="37" s="1"/>
  <c r="N31" i="37"/>
  <c r="O31" i="37"/>
  <c r="N30" i="37"/>
  <c r="O30" i="37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/>
  <c r="N20" i="37"/>
  <c r="O20" i="37" s="1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M67" i="37" s="1"/>
  <c r="L5" i="37"/>
  <c r="K5" i="37"/>
  <c r="K67" i="37" s="1"/>
  <c r="J5" i="37"/>
  <c r="I5" i="37"/>
  <c r="H5" i="37"/>
  <c r="G5" i="37"/>
  <c r="F5" i="37"/>
  <c r="E5" i="37"/>
  <c r="D5" i="37"/>
  <c r="N5" i="37" s="1"/>
  <c r="O5" i="37" s="1"/>
  <c r="N73" i="36"/>
  <c r="O73" i="36" s="1"/>
  <c r="N72" i="36"/>
  <c r="O72" i="36" s="1"/>
  <c r="N71" i="36"/>
  <c r="O71" i="36"/>
  <c r="M70" i="36"/>
  <c r="L70" i="36"/>
  <c r="K70" i="36"/>
  <c r="J70" i="36"/>
  <c r="I70" i="36"/>
  <c r="H70" i="36"/>
  <c r="G70" i="36"/>
  <c r="F70" i="36"/>
  <c r="E70" i="36"/>
  <c r="D70" i="36"/>
  <c r="N69" i="36"/>
  <c r="O69" i="36"/>
  <c r="N68" i="36"/>
  <c r="O68" i="36" s="1"/>
  <c r="N67" i="36"/>
  <c r="O67" i="36"/>
  <c r="N66" i="36"/>
  <c r="O66" i="36"/>
  <c r="N65" i="36"/>
  <c r="O65" i="36" s="1"/>
  <c r="M64" i="36"/>
  <c r="L64" i="36"/>
  <c r="K64" i="36"/>
  <c r="K74" i="36"/>
  <c r="J64" i="36"/>
  <c r="J74" i="36" s="1"/>
  <c r="I64" i="36"/>
  <c r="H64" i="36"/>
  <c r="G64" i="36"/>
  <c r="F64" i="36"/>
  <c r="E64" i="36"/>
  <c r="D64" i="36"/>
  <c r="N63" i="36"/>
  <c r="O63" i="36"/>
  <c r="N62" i="36"/>
  <c r="O62" i="36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60" i="36" s="1"/>
  <c r="O60" i="36" s="1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/>
  <c r="N47" i="36"/>
  <c r="O47" i="36" s="1"/>
  <c r="N46" i="36"/>
  <c r="O46" i="36" s="1"/>
  <c r="N45" i="36"/>
  <c r="O45" i="36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/>
  <c r="N18" i="36"/>
  <c r="O18" i="36" s="1"/>
  <c r="N17" i="36"/>
  <c r="O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M11" i="36"/>
  <c r="L11" i="36"/>
  <c r="K11" i="36"/>
  <c r="J11" i="36"/>
  <c r="I11" i="36"/>
  <c r="H11" i="36"/>
  <c r="G11" i="36"/>
  <c r="G74" i="36" s="1"/>
  <c r="F11" i="36"/>
  <c r="E11" i="36"/>
  <c r="D11" i="36"/>
  <c r="N10" i="36"/>
  <c r="O10" i="36" s="1"/>
  <c r="N9" i="36"/>
  <c r="O9" i="36"/>
  <c r="N8" i="36"/>
  <c r="O8" i="36" s="1"/>
  <c r="N7" i="36"/>
  <c r="O7" i="36"/>
  <c r="N6" i="36"/>
  <c r="O6" i="36"/>
  <c r="M5" i="36"/>
  <c r="M74" i="36" s="1"/>
  <c r="L5" i="36"/>
  <c r="K5" i="36"/>
  <c r="J5" i="36"/>
  <c r="I5" i="36"/>
  <c r="I74" i="36" s="1"/>
  <c r="H5" i="36"/>
  <c r="G5" i="36"/>
  <c r="F5" i="36"/>
  <c r="E5" i="36"/>
  <c r="N5" i="36" s="1"/>
  <c r="O5" i="36" s="1"/>
  <c r="E74" i="36"/>
  <c r="D5" i="36"/>
  <c r="N64" i="35"/>
  <c r="O64" i="35"/>
  <c r="N63" i="35"/>
  <c r="O63" i="35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 s="1"/>
  <c r="N60" i="35"/>
  <c r="O60" i="35" s="1"/>
  <c r="N59" i="35"/>
  <c r="O59" i="35"/>
  <c r="N58" i="35"/>
  <c r="O58" i="35" s="1"/>
  <c r="N57" i="35"/>
  <c r="O57" i="35"/>
  <c r="N56" i="35"/>
  <c r="O56" i="35"/>
  <c r="N55" i="35"/>
  <c r="O55" i="35" s="1"/>
  <c r="M54" i="35"/>
  <c r="L54" i="35"/>
  <c r="K54" i="35"/>
  <c r="J54" i="35"/>
  <c r="J65" i="35" s="1"/>
  <c r="I54" i="35"/>
  <c r="H54" i="35"/>
  <c r="G54" i="35"/>
  <c r="F54" i="35"/>
  <c r="E54" i="35"/>
  <c r="D54" i="35"/>
  <c r="N53" i="35"/>
  <c r="O53" i="35" s="1"/>
  <c r="N52" i="35"/>
  <c r="O52" i="35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50" i="35" s="1"/>
  <c r="O50" i="35" s="1"/>
  <c r="N49" i="35"/>
  <c r="O49" i="35"/>
  <c r="N48" i="35"/>
  <c r="O48" i="35"/>
  <c r="N47" i="35"/>
  <c r="O47" i="35" s="1"/>
  <c r="N46" i="35"/>
  <c r="O46" i="35" s="1"/>
  <c r="N45" i="35"/>
  <c r="O45" i="35"/>
  <c r="N44" i="35"/>
  <c r="O44" i="35" s="1"/>
  <c r="N43" i="35"/>
  <c r="O43" i="35"/>
  <c r="N42" i="35"/>
  <c r="O42" i="35"/>
  <c r="N41" i="35"/>
  <c r="O41" i="35" s="1"/>
  <c r="N40" i="35"/>
  <c r="O40" i="35" s="1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E65" i="35" s="1"/>
  <c r="D37" i="35"/>
  <c r="N36" i="35"/>
  <c r="O36" i="35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G16" i="35"/>
  <c r="G65" i="35" s="1"/>
  <c r="F16" i="35"/>
  <c r="E16" i="35"/>
  <c r="D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M65" i="35" s="1"/>
  <c r="L5" i="35"/>
  <c r="K5" i="35"/>
  <c r="J5" i="35"/>
  <c r="I5" i="35"/>
  <c r="H5" i="35"/>
  <c r="G5" i="35"/>
  <c r="F5" i="35"/>
  <c r="E5" i="35"/>
  <c r="D5" i="35"/>
  <c r="N58" i="34"/>
  <c r="O58" i="34"/>
  <c r="N57" i="34"/>
  <c r="O57" i="34" s="1"/>
  <c r="M56" i="34"/>
  <c r="L56" i="34"/>
  <c r="K56" i="34"/>
  <c r="J56" i="34"/>
  <c r="I56" i="34"/>
  <c r="N56" i="34" s="1"/>
  <c r="O56" i="34" s="1"/>
  <c r="H56" i="34"/>
  <c r="G56" i="34"/>
  <c r="F56" i="34"/>
  <c r="E56" i="34"/>
  <c r="D56" i="34"/>
  <c r="N55" i="34"/>
  <c r="O55" i="34" s="1"/>
  <c r="N54" i="34"/>
  <c r="O54" i="34"/>
  <c r="N53" i="34"/>
  <c r="O53" i="34" s="1"/>
  <c r="N52" i="34"/>
  <c r="O52" i="34"/>
  <c r="N51" i="34"/>
  <c r="O51" i="34"/>
  <c r="M50" i="34"/>
  <c r="L50" i="34"/>
  <c r="K50" i="34"/>
  <c r="J50" i="34"/>
  <c r="I50" i="34"/>
  <c r="H50" i="34"/>
  <c r="G50" i="34"/>
  <c r="G59" i="34" s="1"/>
  <c r="F50" i="34"/>
  <c r="E50" i="34"/>
  <c r="D50" i="34"/>
  <c r="N50" i="34" s="1"/>
  <c r="O50" i="34" s="1"/>
  <c r="N49" i="34"/>
  <c r="O49" i="34" s="1"/>
  <c r="N48" i="34"/>
  <c r="O48" i="34" s="1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F59" i="34" s="1"/>
  <c r="E45" i="34"/>
  <c r="E59" i="34" s="1"/>
  <c r="D45" i="34"/>
  <c r="N45" i="34" s="1"/>
  <c r="O45" i="34" s="1"/>
  <c r="N44" i="34"/>
  <c r="O44" i="34" s="1"/>
  <c r="N43" i="34"/>
  <c r="O43" i="34"/>
  <c r="N42" i="34"/>
  <c r="O42" i="34" s="1"/>
  <c r="N41" i="34"/>
  <c r="O41" i="34" s="1"/>
  <c r="N40" i="34"/>
  <c r="O40" i="34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/>
  <c r="N26" i="34"/>
  <c r="O26" i="34" s="1"/>
  <c r="N25" i="34"/>
  <c r="O25" i="34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N13" i="34"/>
  <c r="O13" i="34" s="1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59" i="34" s="1"/>
  <c r="L5" i="34"/>
  <c r="L59" i="34"/>
  <c r="K5" i="34"/>
  <c r="J5" i="34"/>
  <c r="I5" i="34"/>
  <c r="H5" i="34"/>
  <c r="N5" i="34" s="1"/>
  <c r="O5" i="34" s="1"/>
  <c r="G5" i="34"/>
  <c r="F5" i="34"/>
  <c r="E5" i="34"/>
  <c r="D5" i="34"/>
  <c r="D59" i="34" s="1"/>
  <c r="E36" i="33"/>
  <c r="F36" i="33"/>
  <c r="G36" i="33"/>
  <c r="H36" i="33"/>
  <c r="I36" i="33"/>
  <c r="J36" i="33"/>
  <c r="K36" i="33"/>
  <c r="L36" i="33"/>
  <c r="M36" i="33"/>
  <c r="D36" i="33"/>
  <c r="E16" i="33"/>
  <c r="F16" i="33"/>
  <c r="G16" i="33"/>
  <c r="H16" i="33"/>
  <c r="N16" i="33"/>
  <c r="O16" i="33"/>
  <c r="I16" i="33"/>
  <c r="J16" i="33"/>
  <c r="K16" i="33"/>
  <c r="L16" i="33"/>
  <c r="M16" i="33"/>
  <c r="D16" i="33"/>
  <c r="D73" i="33" s="1"/>
  <c r="E13" i="33"/>
  <c r="F13" i="33"/>
  <c r="G13" i="33"/>
  <c r="H13" i="33"/>
  <c r="I13" i="33"/>
  <c r="N13" i="33" s="1"/>
  <c r="O13" i="33" s="1"/>
  <c r="J13" i="33"/>
  <c r="K13" i="33"/>
  <c r="L13" i="33"/>
  <c r="M13" i="33"/>
  <c r="D13" i="33"/>
  <c r="E5" i="33"/>
  <c r="E73" i="33" s="1"/>
  <c r="F5" i="33"/>
  <c r="G5" i="33"/>
  <c r="G73" i="33" s="1"/>
  <c r="H5" i="33"/>
  <c r="I5" i="33"/>
  <c r="J5" i="33"/>
  <c r="K5" i="33"/>
  <c r="L5" i="33"/>
  <c r="L73" i="33" s="1"/>
  <c r="M5" i="33"/>
  <c r="D5" i="33"/>
  <c r="E70" i="33"/>
  <c r="F70" i="33"/>
  <c r="G70" i="33"/>
  <c r="H70" i="33"/>
  <c r="I70" i="33"/>
  <c r="J70" i="33"/>
  <c r="K70" i="33"/>
  <c r="L70" i="33"/>
  <c r="M70" i="33"/>
  <c r="D70" i="33"/>
  <c r="N72" i="33"/>
  <c r="O72" i="33" s="1"/>
  <c r="N71" i="33"/>
  <c r="O71" i="33"/>
  <c r="N66" i="33"/>
  <c r="N67" i="33"/>
  <c r="N68" i="33"/>
  <c r="N69" i="33"/>
  <c r="N65" i="33"/>
  <c r="O65" i="33"/>
  <c r="E64" i="33"/>
  <c r="F64" i="33"/>
  <c r="G64" i="33"/>
  <c r="H64" i="33"/>
  <c r="I64" i="33"/>
  <c r="J64" i="33"/>
  <c r="K64" i="33"/>
  <c r="L64" i="33"/>
  <c r="M64" i="33"/>
  <c r="D64" i="33"/>
  <c r="E58" i="33"/>
  <c r="F58" i="33"/>
  <c r="F73" i="33" s="1"/>
  <c r="G58" i="33"/>
  <c r="H58" i="33"/>
  <c r="I58" i="33"/>
  <c r="J58" i="33"/>
  <c r="J73" i="33" s="1"/>
  <c r="K58" i="33"/>
  <c r="K73" i="33" s="1"/>
  <c r="L58" i="33"/>
  <c r="M58" i="33"/>
  <c r="M73" i="33" s="1"/>
  <c r="D58" i="33"/>
  <c r="N58" i="33" s="1"/>
  <c r="O58" i="33" s="1"/>
  <c r="N59" i="33"/>
  <c r="O59" i="33" s="1"/>
  <c r="N60" i="33"/>
  <c r="O60" i="33" s="1"/>
  <c r="N61" i="33"/>
  <c r="O61" i="33" s="1"/>
  <c r="N62" i="33"/>
  <c r="O62" i="33"/>
  <c r="N63" i="33"/>
  <c r="O63" i="33"/>
  <c r="N53" i="33"/>
  <c r="O53" i="33" s="1"/>
  <c r="N54" i="33"/>
  <c r="O54" i="33" s="1"/>
  <c r="N55" i="33"/>
  <c r="O55" i="33" s="1"/>
  <c r="N56" i="33"/>
  <c r="O56" i="33" s="1"/>
  <c r="N52" i="33"/>
  <c r="O52" i="33"/>
  <c r="N51" i="33"/>
  <c r="O51" i="33"/>
  <c r="N50" i="33"/>
  <c r="O50" i="33" s="1"/>
  <c r="N49" i="33"/>
  <c r="O49" i="33" s="1"/>
  <c r="N48" i="33"/>
  <c r="O48" i="33" s="1"/>
  <c r="N47" i="33"/>
  <c r="O47" i="33" s="1"/>
  <c r="N46" i="33"/>
  <c r="O46" i="33"/>
  <c r="N45" i="33"/>
  <c r="O45" i="33"/>
  <c r="N38" i="33"/>
  <c r="O38" i="33" s="1"/>
  <c r="N39" i="33"/>
  <c r="N40" i="33"/>
  <c r="O40" i="33"/>
  <c r="N41" i="33"/>
  <c r="O41" i="33" s="1"/>
  <c r="N42" i="33"/>
  <c r="N43" i="33"/>
  <c r="N44" i="33"/>
  <c r="O44" i="33" s="1"/>
  <c r="N57" i="33"/>
  <c r="N37" i="33"/>
  <c r="O37" i="33" s="1"/>
  <c r="O39" i="33"/>
  <c r="O42" i="33"/>
  <c r="O43" i="33"/>
  <c r="O57" i="33"/>
  <c r="O66" i="33"/>
  <c r="O67" i="33"/>
  <c r="O68" i="33"/>
  <c r="O69" i="33"/>
  <c r="N15" i="33"/>
  <c r="O15" i="33"/>
  <c r="N7" i="33"/>
  <c r="O7" i="33" s="1"/>
  <c r="N8" i="33"/>
  <c r="O8" i="33" s="1"/>
  <c r="N9" i="33"/>
  <c r="O9" i="33"/>
  <c r="N10" i="33"/>
  <c r="O10" i="33" s="1"/>
  <c r="N11" i="33"/>
  <c r="O11" i="33"/>
  <c r="N12" i="33"/>
  <c r="O12" i="33"/>
  <c r="N6" i="33"/>
  <c r="O6" i="33"/>
  <c r="N34" i="33"/>
  <c r="O34" i="33"/>
  <c r="N35" i="33"/>
  <c r="O35" i="33" s="1"/>
  <c r="N33" i="33"/>
  <c r="O33" i="33"/>
  <c r="N22" i="33"/>
  <c r="O22" i="33" s="1"/>
  <c r="N23" i="33"/>
  <c r="O23" i="33" s="1"/>
  <c r="N24" i="33"/>
  <c r="O24" i="33" s="1"/>
  <c r="N25" i="33"/>
  <c r="O25" i="33"/>
  <c r="N26" i="33"/>
  <c r="O26" i="33" s="1"/>
  <c r="N27" i="33"/>
  <c r="O27" i="33"/>
  <c r="N28" i="33"/>
  <c r="O28" i="33" s="1"/>
  <c r="N29" i="33"/>
  <c r="O29" i="33" s="1"/>
  <c r="N30" i="33"/>
  <c r="O30" i="33" s="1"/>
  <c r="N31" i="33"/>
  <c r="O31" i="33"/>
  <c r="N32" i="33"/>
  <c r="O32" i="33" s="1"/>
  <c r="N18" i="33"/>
  <c r="O18" i="33"/>
  <c r="N19" i="33"/>
  <c r="O19" i="33" s="1"/>
  <c r="N20" i="33"/>
  <c r="O20" i="33" s="1"/>
  <c r="N17" i="33"/>
  <c r="O17" i="33" s="1"/>
  <c r="N21" i="33"/>
  <c r="O21" i="33"/>
  <c r="N14" i="33"/>
  <c r="O14" i="33" s="1"/>
  <c r="H74" i="36"/>
  <c r="N70" i="36"/>
  <c r="O70" i="36" s="1"/>
  <c r="L67" i="37"/>
  <c r="G67" i="37"/>
  <c r="N17" i="37"/>
  <c r="O17" i="37" s="1"/>
  <c r="M84" i="38"/>
  <c r="H84" i="38"/>
  <c r="L84" i="38"/>
  <c r="N81" i="38"/>
  <c r="O81" i="38"/>
  <c r="N73" i="38"/>
  <c r="O73" i="38"/>
  <c r="K59" i="34"/>
  <c r="F83" i="39"/>
  <c r="J83" i="39"/>
  <c r="N80" i="39"/>
  <c r="O80" i="39" s="1"/>
  <c r="H81" i="40"/>
  <c r="F81" i="40"/>
  <c r="D81" i="40"/>
  <c r="G81" i="40"/>
  <c r="E84" i="38"/>
  <c r="D65" i="35"/>
  <c r="J73" i="41"/>
  <c r="F73" i="41"/>
  <c r="I73" i="41"/>
  <c r="G73" i="41"/>
  <c r="M73" i="41"/>
  <c r="N70" i="41"/>
  <c r="O70" i="41"/>
  <c r="L73" i="41"/>
  <c r="K73" i="41"/>
  <c r="N63" i="41"/>
  <c r="O63" i="41"/>
  <c r="N59" i="41"/>
  <c r="O59" i="41" s="1"/>
  <c r="L72" i="42"/>
  <c r="N59" i="42"/>
  <c r="O59" i="42" s="1"/>
  <c r="N69" i="42"/>
  <c r="O69" i="42"/>
  <c r="K72" i="42"/>
  <c r="H72" i="42"/>
  <c r="N11" i="42"/>
  <c r="O11" i="42" s="1"/>
  <c r="J72" i="42"/>
  <c r="I72" i="42"/>
  <c r="M72" i="42"/>
  <c r="F72" i="42"/>
  <c r="E72" i="42"/>
  <c r="D72" i="42"/>
  <c r="I82" i="43"/>
  <c r="K82" i="43"/>
  <c r="H82" i="43"/>
  <c r="F82" i="43"/>
  <c r="M82" i="43"/>
  <c r="J82" i="43"/>
  <c r="L82" i="43"/>
  <c r="N67" i="43"/>
  <c r="O67" i="43" s="1"/>
  <c r="N71" i="43"/>
  <c r="O71" i="43" s="1"/>
  <c r="N39" i="43"/>
  <c r="O39" i="43"/>
  <c r="E82" i="43"/>
  <c r="N13" i="43"/>
  <c r="O13" i="43" s="1"/>
  <c r="D82" i="43"/>
  <c r="N5" i="43"/>
  <c r="O5" i="43"/>
  <c r="K91" i="44"/>
  <c r="L91" i="44"/>
  <c r="G91" i="44"/>
  <c r="M91" i="44"/>
  <c r="F91" i="44"/>
  <c r="H91" i="44"/>
  <c r="N80" i="44"/>
  <c r="O80" i="44"/>
  <c r="J91" i="44"/>
  <c r="N88" i="44"/>
  <c r="O88" i="44" s="1"/>
  <c r="N44" i="44"/>
  <c r="O44" i="44"/>
  <c r="N15" i="44"/>
  <c r="O15" i="44"/>
  <c r="N11" i="44"/>
  <c r="O11" i="44"/>
  <c r="D91" i="44"/>
  <c r="E91" i="44"/>
  <c r="N5" i="44"/>
  <c r="O5" i="44" s="1"/>
  <c r="M88" i="45"/>
  <c r="H88" i="45"/>
  <c r="J88" i="45"/>
  <c r="L88" i="45"/>
  <c r="F88" i="45"/>
  <c r="G88" i="45"/>
  <c r="N11" i="45"/>
  <c r="O11" i="45" s="1"/>
  <c r="N5" i="45"/>
  <c r="O5" i="45"/>
  <c r="N77" i="45"/>
  <c r="O77" i="45" s="1"/>
  <c r="N42" i="45"/>
  <c r="O42" i="45" s="1"/>
  <c r="E88" i="45"/>
  <c r="D88" i="45"/>
  <c r="F85" i="46"/>
  <c r="K85" i="46"/>
  <c r="L85" i="46"/>
  <c r="J85" i="46"/>
  <c r="G85" i="46"/>
  <c r="H85" i="46"/>
  <c r="M85" i="46"/>
  <c r="N5" i="46"/>
  <c r="O5" i="46" s="1"/>
  <c r="N75" i="46"/>
  <c r="O75" i="46" s="1"/>
  <c r="N41" i="46"/>
  <c r="O41" i="46"/>
  <c r="N14" i="46"/>
  <c r="O14" i="46" s="1"/>
  <c r="E85" i="46"/>
  <c r="D85" i="46"/>
  <c r="J84" i="47"/>
  <c r="F84" i="47"/>
  <c r="G84" i="47"/>
  <c r="H84" i="47"/>
  <c r="K84" i="47"/>
  <c r="L84" i="47"/>
  <c r="N74" i="47"/>
  <c r="O74" i="47"/>
  <c r="N40" i="47"/>
  <c r="O40" i="47"/>
  <c r="D84" i="47"/>
  <c r="N10" i="47"/>
  <c r="O10" i="47" s="1"/>
  <c r="N5" i="47"/>
  <c r="O5" i="47" s="1"/>
  <c r="O80" i="49"/>
  <c r="P80" i="49"/>
  <c r="O73" i="49"/>
  <c r="P73" i="49" s="1"/>
  <c r="O70" i="49"/>
  <c r="P70" i="49"/>
  <c r="O38" i="49"/>
  <c r="P38" i="49"/>
  <c r="F82" i="49"/>
  <c r="O15" i="49"/>
  <c r="P15" i="49" s="1"/>
  <c r="J82" i="49"/>
  <c r="O11" i="49"/>
  <c r="P11" i="49" s="1"/>
  <c r="I82" i="49"/>
  <c r="L82" i="49"/>
  <c r="H82" i="49"/>
  <c r="M82" i="49"/>
  <c r="N82" i="49"/>
  <c r="D82" i="49"/>
  <c r="G82" i="49"/>
  <c r="O83" i="50" l="1"/>
  <c r="P83" i="50" s="1"/>
  <c r="O82" i="49"/>
  <c r="P82" i="49" s="1"/>
  <c r="F67" i="37"/>
  <c r="N13" i="37"/>
  <c r="O13" i="37" s="1"/>
  <c r="N64" i="37"/>
  <c r="O64" i="37" s="1"/>
  <c r="E67" i="37"/>
  <c r="I81" i="40"/>
  <c r="N81" i="40" s="1"/>
  <c r="O81" i="40" s="1"/>
  <c r="N16" i="40"/>
  <c r="O16" i="40" s="1"/>
  <c r="G82" i="43"/>
  <c r="N82" i="43" s="1"/>
  <c r="O82" i="43" s="1"/>
  <c r="N16" i="43"/>
  <c r="O16" i="43" s="1"/>
  <c r="N76" i="44"/>
  <c r="O76" i="44" s="1"/>
  <c r="I91" i="44"/>
  <c r="N15" i="45"/>
  <c r="O15" i="45" s="1"/>
  <c r="I88" i="45"/>
  <c r="N85" i="45"/>
  <c r="O85" i="45" s="1"/>
  <c r="K88" i="45"/>
  <c r="N14" i="47"/>
  <c r="O14" i="47" s="1"/>
  <c r="E84" i="47"/>
  <c r="N84" i="47" s="1"/>
  <c r="O84" i="47" s="1"/>
  <c r="K82" i="49"/>
  <c r="O5" i="49"/>
  <c r="P5" i="49" s="1"/>
  <c r="N88" i="45"/>
  <c r="O88" i="45" s="1"/>
  <c r="N37" i="35"/>
  <c r="O37" i="35" s="1"/>
  <c r="H83" i="39"/>
  <c r="N16" i="39"/>
  <c r="O16" i="39" s="1"/>
  <c r="F74" i="36"/>
  <c r="N11" i="36"/>
  <c r="O11" i="36" s="1"/>
  <c r="N36" i="36"/>
  <c r="O36" i="36" s="1"/>
  <c r="L74" i="36"/>
  <c r="N91" i="44"/>
  <c r="O91" i="44" s="1"/>
  <c r="M81" i="40"/>
  <c r="K65" i="35"/>
  <c r="N13" i="35"/>
  <c r="O13" i="35" s="1"/>
  <c r="N58" i="37"/>
  <c r="O58" i="37" s="1"/>
  <c r="D67" i="37"/>
  <c r="F84" i="38"/>
  <c r="N84" i="38" s="1"/>
  <c r="O84" i="38" s="1"/>
  <c r="N69" i="38"/>
  <c r="O69" i="38" s="1"/>
  <c r="N64" i="33"/>
  <c r="O64" i="33" s="1"/>
  <c r="N5" i="33"/>
  <c r="O5" i="33" s="1"/>
  <c r="H59" i="34"/>
  <c r="N59" i="34" s="1"/>
  <c r="O59" i="34" s="1"/>
  <c r="K81" i="40"/>
  <c r="N5" i="40"/>
  <c r="O5" i="40" s="1"/>
  <c r="H73" i="41"/>
  <c r="N11" i="41"/>
  <c r="O11" i="41" s="1"/>
  <c r="N16" i="34"/>
  <c r="O16" i="34" s="1"/>
  <c r="I59" i="34"/>
  <c r="N64" i="36"/>
  <c r="O64" i="36" s="1"/>
  <c r="N70" i="33"/>
  <c r="O70" i="33" s="1"/>
  <c r="H67" i="37"/>
  <c r="L83" i="39"/>
  <c r="N5" i="39"/>
  <c r="O5" i="39" s="1"/>
  <c r="F65" i="35"/>
  <c r="N5" i="35"/>
  <c r="O5" i="35" s="1"/>
  <c r="N54" i="35"/>
  <c r="O54" i="35" s="1"/>
  <c r="I65" i="35"/>
  <c r="J59" i="34"/>
  <c r="L65" i="35"/>
  <c r="M83" i="39"/>
  <c r="D73" i="41"/>
  <c r="N5" i="41"/>
  <c r="O5" i="41" s="1"/>
  <c r="N72" i="39"/>
  <c r="O72" i="39" s="1"/>
  <c r="D83" i="39"/>
  <c r="N83" i="39" s="1"/>
  <c r="O83" i="39" s="1"/>
  <c r="H65" i="35"/>
  <c r="I73" i="33"/>
  <c r="H73" i="33"/>
  <c r="N73" i="33" s="1"/>
  <c r="O73" i="33" s="1"/>
  <c r="N16" i="35"/>
  <c r="O16" i="35" s="1"/>
  <c r="N16" i="38"/>
  <c r="O16" i="38" s="1"/>
  <c r="N14" i="36"/>
  <c r="O14" i="36" s="1"/>
  <c r="D74" i="36"/>
  <c r="N74" i="36" s="1"/>
  <c r="O74" i="36" s="1"/>
  <c r="N39" i="37"/>
  <c r="O39" i="37" s="1"/>
  <c r="J67" i="37"/>
  <c r="N85" i="46"/>
  <c r="O85" i="46" s="1"/>
  <c r="N36" i="33"/>
  <c r="O36" i="33" s="1"/>
  <c r="N81" i="47"/>
  <c r="O81" i="47" s="1"/>
  <c r="G72" i="42"/>
  <c r="N72" i="42" s="1"/>
  <c r="O72" i="42" s="1"/>
  <c r="N70" i="47"/>
  <c r="O70" i="47" s="1"/>
  <c r="N10" i="46"/>
  <c r="O10" i="46" s="1"/>
  <c r="N5" i="38"/>
  <c r="O5" i="38" s="1"/>
  <c r="N65" i="35" l="1"/>
  <c r="O65" i="35" s="1"/>
  <c r="N73" i="41"/>
  <c r="O73" i="41" s="1"/>
  <c r="N67" i="37"/>
  <c r="O67" i="37" s="1"/>
</calcChain>
</file>

<file path=xl/sharedStrings.xml><?xml version="1.0" encoding="utf-8"?>
<sst xmlns="http://schemas.openxmlformats.org/spreadsheetml/2006/main" count="1600" uniqueCount="247">
  <si>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</si>
  <si>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</si>
  <si>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</si>
  <si>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</si>
  <si>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</si>
  <si>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</si>
  <si>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</si>
  <si>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</si>
  <si>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</si>
  <si>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</si>
  <si>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</si>
  <si>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</si>
  <si>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</si>
  <si>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</si>
  <si>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</si>
  <si>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</si>
  <si>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</si>
  <si>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</si>
  <si>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Other Permits, Fees, and Special Assessments</t>
  </si>
  <si>
    <t>Federal Grant - Public Safety</t>
  </si>
  <si>
    <t>Intergovernmental Revenue</t>
  </si>
  <si>
    <t>State Grant - Public Safety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</si>
  <si>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</si>
  <si>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</si>
  <si>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</si>
  <si>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</si>
  <si>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</si>
  <si>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</si>
  <si>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</si>
  <si>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</si>
  <si>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</si>
  <si>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</si>
  <si>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</si>
  <si>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</si>
  <si>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</si>
  <si>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Clerk Allotment from Justice Administrative Commission</t>
  </si>
  <si>
    <t>Grants from Other Local Units - Public Safety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</si>
  <si>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</si>
  <si>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</si>
  <si>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</si>
  <si>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</si>
  <si>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</si>
  <si>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</si>
  <si>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</si>
  <si>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</si>
  <si>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</si>
  <si>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</si>
  <si>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Fees Remitted to County from Tax Collector</t>
  </si>
  <si>
    <t>General Gov't (Not Court-Related) - Fees Remitted to County from Clerk of County Court</t>
  </si>
  <si>
    <t>General Gov't (Not Court-Related) - County Officer Commission and Fees</t>
  </si>
  <si>
    <t>Public Safety - Law Enforcement Services</t>
  </si>
  <si>
    <t>Public Safety - Fire Protection</t>
  </si>
  <si>
    <t>Public Safety - Ambulance Fees</t>
  </si>
  <si>
    <t>Physical Environment - Garbage / Solid Waste</t>
  </si>
  <si>
    <t>Restricted Local Ordinance Court-Related Board Revenue - Legal Aid</t>
  </si>
  <si>
    <t>Restricted Local Ordinance Court-Related Board Revenue - Law Library</t>
  </si>
  <si>
    <t>Total - All Account Codes</t>
  </si>
  <si>
    <t>County Court Criminal - Service Charges</t>
  </si>
  <si>
    <t>County Court Criminal - Court Costs</t>
  </si>
  <si>
    <t>County Court Civil - Filing Fees</t>
  </si>
  <si>
    <t>County Court Civil - Service Charges</t>
  </si>
  <si>
    <t>Circuit Court Civil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</si>
  <si>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</si>
  <si>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</si>
  <si>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</si>
  <si>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</si>
  <si>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</si>
  <si>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</si>
  <si>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Judgments and Fines - Intergovernmental Radio Communication Program</t>
  </si>
  <si>
    <t>Judgments and Fines - 10% of Fines to Public Records Modernization Fund</t>
  </si>
  <si>
    <t>State Fines and Forfeits</t>
  </si>
  <si>
    <t>Forfeits - Assets Seized by Law Enforcement</t>
  </si>
  <si>
    <t>Judgments and Fines - Other Court-Ordered</t>
  </si>
  <si>
    <t>Interest and Other Earnings - Interest</t>
  </si>
  <si>
    <t>Rents and Royalties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</si>
  <si>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</si>
  <si>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</si>
  <si>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</si>
  <si>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</si>
  <si>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</si>
  <si>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</si>
  <si>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</si>
  <si>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</si>
  <si>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</si>
  <si>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</si>
  <si>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</si>
  <si>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</si>
  <si>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Union County Government Revenues Reported by Account Code and Fund Type</t>
  </si>
  <si>
    <t>Local Fiscal Year Ended September 30, 2010</t>
  </si>
  <si>
    <t>Shared Revenue from Other Local Units</t>
  </si>
  <si>
    <t>Restricted Local Ordinance Court-Related Board Revenue - Not Remitted to the State</t>
  </si>
  <si>
    <t>Disposition of Fixed Assets</t>
  </si>
  <si>
    <t>2010 Countywide Census Population:</t>
  </si>
  <si>
    <t>Local Fiscal Year Ended September 30, 2011</t>
  </si>
  <si>
    <t>State Shared Revenues - Public Safety - Enhanced 911 Fee</t>
  </si>
  <si>
    <t>State Shared Revenues - Economic Environment</t>
  </si>
  <si>
    <t>Grants from Other Local Units - General Government</t>
  </si>
  <si>
    <t>Grants from Other Local Units - Culture / Recreation</t>
  </si>
  <si>
    <t>General Gov't (Not Court-Related) - Public Records Modernization Trust Fund</t>
  </si>
  <si>
    <t>Sale of Surplus Materials and Scrap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</si>
  <si>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</si>
  <si>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</si>
  <si>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</si>
  <si>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</si>
  <si>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</si>
  <si>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Federal Grant - Other Federal Grants</t>
  </si>
  <si>
    <t>State Grant - General Government</t>
  </si>
  <si>
    <t>State Grant - Human Services - Health or Hospitals</t>
  </si>
  <si>
    <t>State Grant - Court-Related Grants - Article V Clerk of Court Trust Fund</t>
  </si>
  <si>
    <t>State Grant - Court-Related Grants - Other Court-Related</t>
  </si>
  <si>
    <t>State Shared Revenues - Transportation - Mass Transit</t>
  </si>
  <si>
    <t>State Shared Revenues - Transportation - Other Transportation</t>
  </si>
  <si>
    <t>State Shared Revenues - Other</t>
  </si>
  <si>
    <t>General Gov't (Not Court-Related) - Fees Remitted to County from Property Appraiser</t>
  </si>
  <si>
    <t>Public Safety - Other Public Safety Charges and Fees</t>
  </si>
  <si>
    <t>Culture / Recreation - Libraries</t>
  </si>
  <si>
    <t>Circuit Court Civil - Service Charges</t>
  </si>
  <si>
    <t>Traffic Court - Filing Fees</t>
  </si>
  <si>
    <t>Restricted Local Ordinance Court-Related Board Revenue - Traffic Surcharge</t>
  </si>
  <si>
    <t>Court-Ordered Judgments and Fines - As Decided by Circuit Court Criminal</t>
  </si>
  <si>
    <t>Court-Ordered Judgments and Fines - As Decided by Traffic Court</t>
  </si>
  <si>
    <t>Other Judgments, Fines, and Forfeits</t>
  </si>
  <si>
    <t>Special Assessments - Service Charges</t>
  </si>
  <si>
    <t>Proceeds of General Capital Asset Dispositions - Sales</t>
  </si>
  <si>
    <t>2008 Countywide Population:</t>
  </si>
  <si>
    <t>Local Fiscal Year Ended September 30, 2012</t>
  </si>
  <si>
    <t>Special Assessments - Charges for Public Services</t>
  </si>
  <si>
    <t>Federal Grant - General Government</t>
  </si>
  <si>
    <t>Federal Grant - Economic Environment</t>
  </si>
  <si>
    <t>State Grant - Transportation - Mass Transit</t>
  </si>
  <si>
    <t>General Gov't (Not Court-Related) - County Portion of $4 Additional Service Charge</t>
  </si>
  <si>
    <t>General Gov't (Not Court-Related) - Fees Remitted to County from Sheriff</t>
  </si>
  <si>
    <t>Public Safety - Housing for Prisoners</t>
  </si>
  <si>
    <t>Transportation (User Fees) - Other Transportation Charges</t>
  </si>
  <si>
    <t>2012 Countywide Population:</t>
  </si>
  <si>
    <t>Local Fiscal Year Ended September 30, 2013</t>
  </si>
  <si>
    <t>Communications Services Taxes (Chapter 202, F.S.)</t>
  </si>
  <si>
    <t>Federal Grant - Human Services - Public Assistance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</si>
  <si>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</si>
  <si>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</si>
  <si>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</si>
  <si>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</si>
  <si>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</si>
  <si>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</si>
  <si>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Culture / Recreation</t>
  </si>
  <si>
    <t>General Government - Recording Fees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</si>
  <si>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</si>
  <si>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</si>
  <si>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</si>
  <si>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Fees Remitted to County from Clerk of County Court</t>
  </si>
  <si>
    <t>General Government - County Officer Commission and Fees</t>
  </si>
  <si>
    <t>Culture / Recreation - Other Culture / Recreation Charges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</si>
  <si>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</si>
  <si>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</si>
  <si>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</si>
  <si>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</si>
  <si>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</si>
  <si>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</si>
  <si>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</si>
  <si>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</si>
  <si>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</si>
  <si>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</si>
  <si>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</si>
  <si>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</si>
  <si>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</si>
  <si>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Legal Aid</t>
  </si>
  <si>
    <t>Court-Related Revenues - Restricted Board Revenue - Law Library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</si>
  <si>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</si>
  <si>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</si>
  <si>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</si>
  <si>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Interest and Other Earnings - Net Increase (Decrease) in Fair Value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</si>
  <si>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</si>
  <si>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</si>
  <si>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</si>
  <si>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</si>
  <si>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State Shared Revenues - General Government - Alcoholic Beverage License Tax</t>
  </si>
  <si>
    <t>Court-Ordered Judgments and Fines - As Decided by County Court Civil</t>
  </si>
  <si>
    <t>Non-Operating - Special Items (Gain)</t>
  </si>
  <si>
    <t>2014 Countywide Population:</t>
  </si>
  <si>
    <t>Local Fiscal Year Ended September 30, 2015</t>
  </si>
  <si>
    <t>Federal Grant - Culture / Recreation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</si>
  <si>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</si>
  <si>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</si>
  <si>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</si>
  <si>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</si>
  <si>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</si>
  <si>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Grant - Human Services - Other Human Services</t>
  </si>
  <si>
    <t>Public Safety - Emergency Management Service Fees / Charges</t>
  </si>
  <si>
    <t>Circuit Court Criminal - Service Charges</t>
  </si>
  <si>
    <t>Circuit Court Criminal - Court Costs</t>
  </si>
  <si>
    <t>Restricted Local Ordinance Court-Related Board Revenue - Court Innovations</t>
  </si>
  <si>
    <t>Court-Ordered Judgments and Fines - As Decided by County Court Criminal</t>
  </si>
  <si>
    <t>Fines - Local Ordinance Violations</t>
  </si>
  <si>
    <t>2007 Countywide Population:</t>
  </si>
  <si>
    <t>Local Fiscal Year Ended September 30, 2006</t>
  </si>
  <si>
    <t>Permits, Fees, and Licenses</t>
  </si>
  <si>
    <t>Federal Grant - Human Services - Other Human Services</t>
  </si>
  <si>
    <t>Grants from Other Local Units - Other</t>
  </si>
  <si>
    <t>General Gov't (Not Court-Related) - Fees Remitted to County from Supervisor of Elections</t>
  </si>
  <si>
    <t>Article V - Clerk of Court Trust Fund</t>
  </si>
  <si>
    <t>2006 Countywide Population:</t>
  </si>
  <si>
    <t>Local Fiscal Year Ended September 30, 2016</t>
  </si>
  <si>
    <t>General Government - Other General Government Charges and Fees</t>
  </si>
  <si>
    <t>2016 Countywide Population:</t>
  </si>
  <si>
    <t>Local Fiscal Year Ended September 30, 2017</t>
  </si>
  <si>
    <t>State Shared Revenues - General Government - Cardroom Tax</t>
  </si>
  <si>
    <t>State Shared Revenues - Public Safety - Other Public Safety</t>
  </si>
  <si>
    <t>General Government - Administrative Service Fees</t>
  </si>
  <si>
    <t>Physical Environment - Cemetary</t>
  </si>
  <si>
    <t>Human Services - Animal Control and Shelter Fees</t>
  </si>
  <si>
    <t>Court-Related Revenues - Court Service Reimbursement - Public Defender Liens</t>
  </si>
  <si>
    <t>Court-Related Revenues - Restricted Board Revenue - Other Collections Transferred to BOCC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</si>
  <si>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</si>
  <si>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</si>
  <si>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</si>
  <si>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</si>
  <si>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</si>
  <si>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</si>
  <si>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</si>
  <si>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</si>
  <si>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State Payments in Lieu of Taxes</t>
  </si>
  <si>
    <t>Court-Related Revenues - Restricted Board Revenue - Traffic Surcharge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</si>
  <si>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</si>
  <si>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</si>
  <si>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</si>
  <si>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</si>
  <si>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</si>
  <si>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</si>
  <si>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</si>
  <si>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</si>
  <si>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</si>
  <si>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</si>
  <si>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</si>
  <si>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</si>
  <si>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</si>
  <si>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</si>
  <si>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</si>
  <si>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</si>
  <si>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</si>
  <si>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</si>
  <si>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</si>
  <si>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Local Fiscal Year Ended September 30, 2022</t>
  </si>
  <si>
    <t>Small County Surtax</t>
  </si>
  <si>
    <t>Franchise Fee - Other</t>
  </si>
  <si>
    <t>Federal Grant - Physical Environment - Other Physical Environment</t>
  </si>
  <si>
    <t>State Grant - Court-Related Grants - Conflict Cases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</si>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</sst>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2"/>
      <c r="M3" s="73"/>
      <c r="N3" s="36"/>
      <c r="O3" s="37"/>
      <c r="P3" s="74" t="s">
        <v>223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224</v>
      </c>
      <c r="N4" s="35" t="s">
        <v>10</v>
      </c>
      <c r="O4" s="35" t="s">
        <v>225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226</v>
      </c>
      <c r="B5" s="26"/>
      <c r="C5" s="26"/>
      <c r="D5" s="27">
        <f>SUM(D6:D10)</f>
        <v>3826816</v>
      </c>
      <c r="E5" s="27">
        <f>SUM(E6:E10)</f>
        <v>610000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4436816</v>
      </c>
      <c r="P5" s="33">
        <f>(O5/P$85)</f>
        <v>285.32578778135047</v>
      </c>
      <c r="Q5" s="6"/>
    </row>
    <row r="6" spans="1:134">
      <c r="A6" s="12"/>
      <c r="B6" s="25">
        <v>311</v>
      </c>
      <c r="C6" s="20" t="s">
        <v>3</v>
      </c>
      <c r="D6" s="47">
        <v>2797780</v>
      </c>
      <c r="E6" s="47">
        <v>143315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2941095</v>
      </c>
      <c r="P6" s="48">
        <f>(O6/P$85)</f>
        <v>189.1379421221865</v>
      </c>
      <c r="Q6" s="9"/>
    </row>
    <row r="7" spans="1:134">
      <c r="A7" s="12"/>
      <c r="B7" s="25">
        <v>312.3</v>
      </c>
      <c r="C7" s="20" t="s">
        <v>12</v>
      </c>
      <c r="D7" s="47">
        <v>0</v>
      </c>
      <c r="E7" s="47">
        <v>78094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0" si="0">SUM(D7:N7)</f>
        <v>78094</v>
      </c>
      <c r="P7" s="48">
        <f>(O7/P$85)</f>
        <v>5.0221221864951771</v>
      </c>
      <c r="Q7" s="9"/>
    </row>
    <row r="8" spans="1:134">
      <c r="A8" s="12"/>
      <c r="B8" s="25">
        <v>312.41000000000003</v>
      </c>
      <c r="C8" s="20" t="s">
        <v>227</v>
      </c>
      <c r="D8" s="47">
        <v>0</v>
      </c>
      <c r="E8" s="47">
        <v>388591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388591</v>
      </c>
      <c r="P8" s="48">
        <f>(O8/P$85)</f>
        <v>24.989774919614149</v>
      </c>
      <c r="Q8" s="9"/>
    </row>
    <row r="9" spans="1:134">
      <c r="A9" s="12"/>
      <c r="B9" s="25">
        <v>312.64</v>
      </c>
      <c r="C9" s="20" t="s">
        <v>242</v>
      </c>
      <c r="D9" s="47">
        <v>986756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986756</v>
      </c>
      <c r="P9" s="48">
        <f>(O9/P$85)</f>
        <v>63.456977491961418</v>
      </c>
      <c r="Q9" s="9"/>
    </row>
    <row r="10" spans="1:134">
      <c r="A10" s="12"/>
      <c r="B10" s="25">
        <v>315.10000000000002</v>
      </c>
      <c r="C10" s="20" t="s">
        <v>229</v>
      </c>
      <c r="D10" s="47">
        <v>42280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42280</v>
      </c>
      <c r="P10" s="48">
        <f>(O10/P$85)</f>
        <v>2.7189710610932476</v>
      </c>
      <c r="Q10" s="9"/>
    </row>
    <row r="11" spans="1:134" ht="15.75">
      <c r="A11" s="29" t="s">
        <v>17</v>
      </c>
      <c r="B11" s="30"/>
      <c r="C11" s="31"/>
      <c r="D11" s="32">
        <f>SUM(D12:D15)</f>
        <v>132962</v>
      </c>
      <c r="E11" s="32">
        <f>SUM(E12:E15)</f>
        <v>640467</v>
      </c>
      <c r="F11" s="32">
        <f>SUM(F12:F15)</f>
        <v>0</v>
      </c>
      <c r="G11" s="32">
        <f>SUM(G12:G15)</f>
        <v>0</v>
      </c>
      <c r="H11" s="32">
        <f>SUM(H12:H15)</f>
        <v>0</v>
      </c>
      <c r="I11" s="32">
        <f>SUM(I12:I15)</f>
        <v>0</v>
      </c>
      <c r="J11" s="32">
        <f>SUM(J12:J15)</f>
        <v>0</v>
      </c>
      <c r="K11" s="32">
        <f>SUM(K12:K15)</f>
        <v>0</v>
      </c>
      <c r="L11" s="32">
        <f>SUM(L12:L15)</f>
        <v>0</v>
      </c>
      <c r="M11" s="32">
        <f>SUM(M12:M15)</f>
        <v>0</v>
      </c>
      <c r="N11" s="32">
        <f>SUM(N12:N15)</f>
        <v>0</v>
      </c>
      <c r="O11" s="45">
        <f>SUM(D11:N11)</f>
        <v>773429</v>
      </c>
      <c r="P11" s="46">
        <f>(O11/P$85)</f>
        <v>49.738199356913185</v>
      </c>
      <c r="Q11" s="10"/>
    </row>
    <row r="12" spans="1:134">
      <c r="A12" s="12"/>
      <c r="B12" s="25">
        <v>322</v>
      </c>
      <c r="C12" s="20" t="s">
        <v>230</v>
      </c>
      <c r="D12" s="47">
        <v>112112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>SUM(D12:N12)</f>
        <v>112112</v>
      </c>
      <c r="P12" s="48">
        <f>(O12/P$85)</f>
        <v>7.2097749196141478</v>
      </c>
      <c r="Q12" s="9"/>
    </row>
    <row r="13" spans="1:134">
      <c r="A13" s="12"/>
      <c r="B13" s="25">
        <v>323.89999999999998</v>
      </c>
      <c r="C13" s="20" t="s">
        <v>243</v>
      </c>
      <c r="D13" s="47">
        <v>14092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ref="O13:O15" si="1">SUM(D13:N13)</f>
        <v>14092</v>
      </c>
      <c r="P13" s="48">
        <f>(O13/P$85)</f>
        <v>0.90623794212218645</v>
      </c>
      <c r="Q13" s="9"/>
    </row>
    <row r="14" spans="1:134">
      <c r="A14" s="12"/>
      <c r="B14" s="25">
        <v>325.2</v>
      </c>
      <c r="C14" s="20" t="s">
        <v>126</v>
      </c>
      <c r="D14" s="47">
        <v>0</v>
      </c>
      <c r="E14" s="47">
        <v>639346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639346</v>
      </c>
      <c r="P14" s="48">
        <f>(O14/P$85)</f>
        <v>41.115498392282959</v>
      </c>
      <c r="Q14" s="9"/>
    </row>
    <row r="15" spans="1:134">
      <c r="A15" s="12"/>
      <c r="B15" s="25">
        <v>329.5</v>
      </c>
      <c r="C15" s="20" t="s">
        <v>231</v>
      </c>
      <c r="D15" s="47">
        <v>6758</v>
      </c>
      <c r="E15" s="47">
        <v>1121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7879</v>
      </c>
      <c r="P15" s="48">
        <f>(O15/P$85)</f>
        <v>0.50668810289389066</v>
      </c>
      <c r="Q15" s="9"/>
    </row>
    <row r="16" spans="1:134" ht="15.75">
      <c r="A16" s="29" t="s">
        <v>232</v>
      </c>
      <c r="B16" s="30"/>
      <c r="C16" s="31"/>
      <c r="D16" s="32">
        <f>SUM(D17:D39)</f>
        <v>6983850</v>
      </c>
      <c r="E16" s="32">
        <f>SUM(E17:E39)</f>
        <v>2071037</v>
      </c>
      <c r="F16" s="32">
        <f>SUM(F17:F39)</f>
        <v>0</v>
      </c>
      <c r="G16" s="32">
        <f>SUM(G17:G39)</f>
        <v>0</v>
      </c>
      <c r="H16" s="32">
        <f>SUM(H17:H39)</f>
        <v>0</v>
      </c>
      <c r="I16" s="32">
        <f>SUM(I17:I39)</f>
        <v>0</v>
      </c>
      <c r="J16" s="32">
        <f>SUM(J17:J39)</f>
        <v>0</v>
      </c>
      <c r="K16" s="32">
        <f>SUM(K17:K39)</f>
        <v>0</v>
      </c>
      <c r="L16" s="32">
        <f>SUM(L17:L39)</f>
        <v>0</v>
      </c>
      <c r="M16" s="32">
        <f>SUM(M17:M39)</f>
        <v>0</v>
      </c>
      <c r="N16" s="32">
        <f>SUM(N17:N39)</f>
        <v>0</v>
      </c>
      <c r="O16" s="45">
        <f>SUM(D16:N16)</f>
        <v>9054887</v>
      </c>
      <c r="P16" s="46">
        <f>(O16/P$85)</f>
        <v>582.30784565916395</v>
      </c>
      <c r="Q16" s="10"/>
    </row>
    <row r="17" spans="1:17">
      <c r="A17" s="12"/>
      <c r="B17" s="25">
        <v>331.1</v>
      </c>
      <c r="C17" s="20" t="s">
        <v>127</v>
      </c>
      <c r="D17" s="47">
        <v>2042</v>
      </c>
      <c r="E17" s="47">
        <v>45691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47733</v>
      </c>
      <c r="P17" s="48">
        <f>(O17/P$85)</f>
        <v>3.069646302250804</v>
      </c>
      <c r="Q17" s="9"/>
    </row>
    <row r="18" spans="1:17">
      <c r="A18" s="12"/>
      <c r="B18" s="25">
        <v>331.2</v>
      </c>
      <c r="C18" s="20" t="s">
        <v>19</v>
      </c>
      <c r="D18" s="47">
        <v>0</v>
      </c>
      <c r="E18" s="47">
        <v>65605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65605</v>
      </c>
      <c r="P18" s="48">
        <f>(O18/P$85)</f>
        <v>4.2189710610932476</v>
      </c>
      <c r="Q18" s="9"/>
    </row>
    <row r="19" spans="1:17">
      <c r="A19" s="12"/>
      <c r="B19" s="25">
        <v>331.39</v>
      </c>
      <c r="C19" s="20" t="s">
        <v>244</v>
      </c>
      <c r="D19" s="47">
        <v>1970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6" si="2">SUM(D19:N19)</f>
        <v>1970</v>
      </c>
      <c r="P19" s="48">
        <f>(O19/P$85)</f>
        <v>0.12668810289389068</v>
      </c>
      <c r="Q19" s="9"/>
    </row>
    <row r="20" spans="1:17">
      <c r="A20" s="12"/>
      <c r="B20" s="25">
        <v>331.65</v>
      </c>
      <c r="C20" s="20" t="s">
        <v>23</v>
      </c>
      <c r="D20" s="47">
        <v>156710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156710</v>
      </c>
      <c r="P20" s="48">
        <f>(O20/P$85)</f>
        <v>10.077813504823151</v>
      </c>
      <c r="Q20" s="9"/>
    </row>
    <row r="21" spans="1:17">
      <c r="A21" s="12"/>
      <c r="B21" s="25">
        <v>334.1</v>
      </c>
      <c r="C21" s="20" t="s">
        <v>106</v>
      </c>
      <c r="D21" s="47">
        <v>197500</v>
      </c>
      <c r="E21" s="47">
        <v>249171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446671</v>
      </c>
      <c r="P21" s="48">
        <f>(O21/P$85)</f>
        <v>28.724823151125403</v>
      </c>
      <c r="Q21" s="9"/>
    </row>
    <row r="22" spans="1:17">
      <c r="A22" s="12"/>
      <c r="B22" s="25">
        <v>334.2</v>
      </c>
      <c r="C22" s="20" t="s">
        <v>21</v>
      </c>
      <c r="D22" s="47">
        <v>2959608</v>
      </c>
      <c r="E22" s="47">
        <v>246974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3206582</v>
      </c>
      <c r="P22" s="48">
        <f>(O22/P$85)</f>
        <v>206.21106109324759</v>
      </c>
      <c r="Q22" s="9"/>
    </row>
    <row r="23" spans="1:17">
      <c r="A23" s="12"/>
      <c r="B23" s="25">
        <v>334.49</v>
      </c>
      <c r="C23" s="20" t="s">
        <v>25</v>
      </c>
      <c r="D23" s="47">
        <v>0</v>
      </c>
      <c r="E23" s="47">
        <v>460758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460758</v>
      </c>
      <c r="P23" s="48">
        <f>(O23/P$85)</f>
        <v>29.630739549839227</v>
      </c>
      <c r="Q23" s="9"/>
    </row>
    <row r="24" spans="1:17">
      <c r="A24" s="12"/>
      <c r="B24" s="25">
        <v>334.5</v>
      </c>
      <c r="C24" s="20" t="s">
        <v>26</v>
      </c>
      <c r="D24" s="47">
        <v>0</v>
      </c>
      <c r="E24" s="47">
        <v>175664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175664</v>
      </c>
      <c r="P24" s="48">
        <f>(O24/P$85)</f>
        <v>11.296720257234727</v>
      </c>
      <c r="Q24" s="9"/>
    </row>
    <row r="25" spans="1:17">
      <c r="A25" s="12"/>
      <c r="B25" s="25">
        <v>334.7</v>
      </c>
      <c r="C25" s="20" t="s">
        <v>27</v>
      </c>
      <c r="D25" s="47">
        <v>56546</v>
      </c>
      <c r="E25" s="47">
        <v>93856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150402</v>
      </c>
      <c r="P25" s="48">
        <f>(O25/P$85)</f>
        <v>9.6721543408360127</v>
      </c>
      <c r="Q25" s="9"/>
    </row>
    <row r="26" spans="1:17">
      <c r="A26" s="12"/>
      <c r="B26" s="25">
        <v>334.81</v>
      </c>
      <c r="C26" s="20" t="s">
        <v>245</v>
      </c>
      <c r="D26" s="47">
        <v>65488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65488</v>
      </c>
      <c r="P26" s="48">
        <f>(O26/P$85)</f>
        <v>4.2114469453376202</v>
      </c>
      <c r="Q26" s="9"/>
    </row>
    <row r="27" spans="1:17">
      <c r="A27" s="12"/>
      <c r="B27" s="25">
        <v>334.82</v>
      </c>
      <c r="C27" s="20" t="s">
        <v>233</v>
      </c>
      <c r="D27" s="47">
        <v>331472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331472</v>
      </c>
      <c r="P27" s="48">
        <f>(O27/P$85)</f>
        <v>21.316527331189711</v>
      </c>
      <c r="Q27" s="9"/>
    </row>
    <row r="28" spans="1:17">
      <c r="A28" s="12"/>
      <c r="B28" s="25">
        <v>334.9</v>
      </c>
      <c r="C28" s="20" t="s">
        <v>28</v>
      </c>
      <c r="D28" s="47">
        <v>8130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8130</v>
      </c>
      <c r="P28" s="48">
        <f>(O28/P$85)</f>
        <v>0.5228295819935691</v>
      </c>
      <c r="Q28" s="9"/>
    </row>
    <row r="29" spans="1:17">
      <c r="A29" s="12"/>
      <c r="B29" s="25">
        <v>335.12099999999998</v>
      </c>
      <c r="C29" s="20" t="s">
        <v>234</v>
      </c>
      <c r="D29" s="47">
        <v>344544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344544</v>
      </c>
      <c r="P29" s="48">
        <f>(O29/P$85)</f>
        <v>22.15717041800643</v>
      </c>
      <c r="Q29" s="9"/>
    </row>
    <row r="30" spans="1:17">
      <c r="A30" s="12"/>
      <c r="B30" s="25">
        <v>335.13</v>
      </c>
      <c r="C30" s="20" t="s">
        <v>139</v>
      </c>
      <c r="D30" s="47">
        <v>19132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19132</v>
      </c>
      <c r="P30" s="48">
        <f>(O30/P$85)</f>
        <v>1.2303536977491962</v>
      </c>
      <c r="Q30" s="9"/>
    </row>
    <row r="31" spans="1:17">
      <c r="A31" s="12"/>
      <c r="B31" s="25">
        <v>335.14</v>
      </c>
      <c r="C31" s="20" t="s">
        <v>140</v>
      </c>
      <c r="D31" s="47">
        <v>20904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20904</v>
      </c>
      <c r="P31" s="48">
        <f>(O31/P$85)</f>
        <v>1.3443086816720258</v>
      </c>
      <c r="Q31" s="9"/>
    </row>
    <row r="32" spans="1:17">
      <c r="A32" s="12"/>
      <c r="B32" s="25">
        <v>335.15</v>
      </c>
      <c r="C32" s="20" t="s">
        <v>175</v>
      </c>
      <c r="D32" s="47">
        <v>919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919</v>
      </c>
      <c r="P32" s="48">
        <f>(O32/P$85)</f>
        <v>5.9099678456591642E-2</v>
      </c>
      <c r="Q32" s="9"/>
    </row>
    <row r="33" spans="1:17">
      <c r="A33" s="12"/>
      <c r="B33" s="25">
        <v>335.16</v>
      </c>
      <c r="C33" s="20" t="s">
        <v>235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223250</v>
      </c>
      <c r="P33" s="48">
        <f>(O33/P$85)</f>
        <v>14.356913183279742</v>
      </c>
      <c r="Q33" s="9"/>
    </row>
    <row r="34" spans="1:17">
      <c r="A34" s="12"/>
      <c r="B34" s="25">
        <v>335.18</v>
      </c>
      <c r="C34" s="20" t="s">
        <v>236</v>
      </c>
      <c r="D34" s="47">
        <v>2030329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2030329</v>
      </c>
      <c r="P34" s="48">
        <f>(O34/P$85)</f>
        <v>130.56778135048231</v>
      </c>
      <c r="Q34" s="9"/>
    </row>
    <row r="35" spans="1:17">
      <c r="A35" s="12"/>
      <c r="B35" s="25">
        <v>335.19</v>
      </c>
      <c r="C35" s="20" t="s">
        <v>143</v>
      </c>
      <c r="D35" s="47">
        <v>83202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83202</v>
      </c>
      <c r="P35" s="48">
        <f>(O35/P$85)</f>
        <v>5.3506109324758846</v>
      </c>
      <c r="Q35" s="9"/>
    </row>
    <row r="36" spans="1:17">
      <c r="A36" s="12"/>
      <c r="B36" s="25">
        <v>335.29</v>
      </c>
      <c r="C36" s="20" t="s">
        <v>206</v>
      </c>
      <c r="D36" s="47">
        <v>482104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482104</v>
      </c>
      <c r="P36" s="48">
        <f>(O36/P$85)</f>
        <v>31.003472668810289</v>
      </c>
      <c r="Q36" s="9"/>
    </row>
    <row r="37" spans="1:17">
      <c r="A37" s="12"/>
      <c r="B37" s="25">
        <v>335.42</v>
      </c>
      <c r="C37" s="20" t="s">
        <v>110</v>
      </c>
      <c r="D37" s="47">
        <v>0</v>
      </c>
      <c r="E37" s="47">
        <v>74046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39" si="3">SUM(D37:N37)</f>
        <v>74046</v>
      </c>
      <c r="P37" s="48">
        <f>(O37/P$85)</f>
        <v>4.7618006430868167</v>
      </c>
      <c r="Q37" s="9"/>
    </row>
    <row r="38" spans="1:17">
      <c r="A38" s="12"/>
      <c r="B38" s="25">
        <v>335.48</v>
      </c>
      <c r="C38" s="20" t="s">
        <v>111</v>
      </c>
      <c r="D38" s="47">
        <v>0</v>
      </c>
      <c r="E38" s="47">
        <v>458689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458689</v>
      </c>
      <c r="P38" s="48">
        <f>(O38/P$85)</f>
        <v>29.497684887459808</v>
      </c>
      <c r="Q38" s="9"/>
    </row>
    <row r="39" spans="1:17">
      <c r="A39" s="12"/>
      <c r="B39" s="25">
        <v>337.2</v>
      </c>
      <c r="C39" s="20" t="s">
        <v>36</v>
      </c>
      <c r="D39" s="47">
        <v>0</v>
      </c>
      <c r="E39" s="47">
        <v>200583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200583</v>
      </c>
      <c r="P39" s="48">
        <f>(O39/P$85)</f>
        <v>12.899228295819936</v>
      </c>
      <c r="Q39" s="9"/>
    </row>
    <row r="40" spans="1:17" ht="15.75">
      <c r="A40" s="29" t="s">
        <v>42</v>
      </c>
      <c r="B40" s="30"/>
      <c r="C40" s="31"/>
      <c r="D40" s="32">
        <f>SUM(D41:D69)</f>
        <v>516112</v>
      </c>
      <c r="E40" s="32">
        <f>SUM(E41:E69)</f>
        <v>815290</v>
      </c>
      <c r="F40" s="32">
        <f>SUM(F41:F69)</f>
        <v>0</v>
      </c>
      <c r="G40" s="32">
        <f>SUM(G41:G69)</f>
        <v>0</v>
      </c>
      <c r="H40" s="32">
        <f>SUM(H41:H69)</f>
        <v>0</v>
      </c>
      <c r="I40" s="32">
        <f>SUM(I41:I69)</f>
        <v>0</v>
      </c>
      <c r="J40" s="32">
        <f>SUM(J41:J69)</f>
        <v>0</v>
      </c>
      <c r="K40" s="32">
        <f>SUM(K41:K69)</f>
        <v>0</v>
      </c>
      <c r="L40" s="32">
        <f>SUM(L41:L69)</f>
        <v>0</v>
      </c>
      <c r="M40" s="32">
        <f>SUM(M41:M69)</f>
        <v>0</v>
      </c>
      <c r="N40" s="32">
        <f>SUM(N41:N69)</f>
        <v>0</v>
      </c>
      <c r="O40" s="32">
        <f>SUM(D40:N40)</f>
        <v>1331402</v>
      </c>
      <c r="P40" s="46">
        <f>(O40/P$85)</f>
        <v>85.620707395498385</v>
      </c>
      <c r="Q40" s="10"/>
    </row>
    <row r="41" spans="1:17">
      <c r="A41" s="12"/>
      <c r="B41" s="25">
        <v>341.1</v>
      </c>
      <c r="C41" s="20" t="s">
        <v>145</v>
      </c>
      <c r="D41" s="47">
        <v>35470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35470</v>
      </c>
      <c r="P41" s="48">
        <f>(O41/P$85)</f>
        <v>2.2810289389067524</v>
      </c>
      <c r="Q41" s="9"/>
    </row>
    <row r="42" spans="1:17">
      <c r="A42" s="12"/>
      <c r="B42" s="25">
        <v>341.3</v>
      </c>
      <c r="C42" s="20" t="s">
        <v>207</v>
      </c>
      <c r="D42" s="47">
        <v>3954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ref="O42:O69" si="4">SUM(D42:N42)</f>
        <v>3954</v>
      </c>
      <c r="P42" s="48">
        <f>(O42/P$85)</f>
        <v>0.25427652733118972</v>
      </c>
      <c r="Q42" s="9"/>
    </row>
    <row r="43" spans="1:17">
      <c r="A43" s="12"/>
      <c r="B43" s="25">
        <v>341.51</v>
      </c>
      <c r="C43" s="20" t="s">
        <v>147</v>
      </c>
      <c r="D43" s="47">
        <v>3332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3332</v>
      </c>
      <c r="P43" s="48">
        <f>(O43/P$85)</f>
        <v>0.21427652733118971</v>
      </c>
      <c r="Q43" s="9"/>
    </row>
    <row r="44" spans="1:17">
      <c r="A44" s="12"/>
      <c r="B44" s="25">
        <v>341.54</v>
      </c>
      <c r="C44" s="20" t="s">
        <v>149</v>
      </c>
      <c r="D44" s="47">
        <v>0</v>
      </c>
      <c r="E44" s="47">
        <v>20879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20879</v>
      </c>
      <c r="P44" s="48">
        <f>(O44/P$85)</f>
        <v>1.342700964630225</v>
      </c>
      <c r="Q44" s="9"/>
    </row>
    <row r="45" spans="1:17">
      <c r="A45" s="12"/>
      <c r="B45" s="25">
        <v>341.8</v>
      </c>
      <c r="C45" s="20" t="s">
        <v>150</v>
      </c>
      <c r="D45" s="47">
        <v>242374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242374</v>
      </c>
      <c r="P45" s="48">
        <f>(O45/P$85)</f>
        <v>15.586752411575564</v>
      </c>
      <c r="Q45" s="9"/>
    </row>
    <row r="46" spans="1:17">
      <c r="A46" s="12"/>
      <c r="B46" s="25">
        <v>341.9</v>
      </c>
      <c r="C46" s="20" t="s">
        <v>202</v>
      </c>
      <c r="D46" s="47">
        <v>14658</v>
      </c>
      <c r="E46" s="47">
        <v>2560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17218</v>
      </c>
      <c r="P46" s="48">
        <f>(O46/P$85)</f>
        <v>1.107266881028939</v>
      </c>
      <c r="Q46" s="9"/>
    </row>
    <row r="47" spans="1:17">
      <c r="A47" s="12"/>
      <c r="B47" s="25">
        <v>342.1</v>
      </c>
      <c r="C47" s="20" t="s">
        <v>50</v>
      </c>
      <c r="D47" s="47">
        <v>50000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50000</v>
      </c>
      <c r="P47" s="48">
        <f>(O47/P$85)</f>
        <v>3.215434083601286</v>
      </c>
      <c r="Q47" s="9"/>
    </row>
    <row r="48" spans="1:17">
      <c r="A48" s="12"/>
      <c r="B48" s="25">
        <v>342.3</v>
      </c>
      <c r="C48" s="20" t="s">
        <v>132</v>
      </c>
      <c r="D48" s="47">
        <v>1765</v>
      </c>
      <c r="E48" s="47">
        <v>5635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7400</v>
      </c>
      <c r="P48" s="48">
        <f>(O48/P$85)</f>
        <v>0.47588424437299037</v>
      </c>
      <c r="Q48" s="9"/>
    </row>
    <row r="49" spans="1:17">
      <c r="A49" s="12"/>
      <c r="B49" s="25">
        <v>342.6</v>
      </c>
      <c r="C49" s="20" t="s">
        <v>52</v>
      </c>
      <c r="D49" s="47">
        <v>0</v>
      </c>
      <c r="E49" s="47">
        <v>738337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738337</v>
      </c>
      <c r="P49" s="48">
        <f>(O49/P$85)</f>
        <v>47.481479099678459</v>
      </c>
      <c r="Q49" s="9"/>
    </row>
    <row r="50" spans="1:17">
      <c r="A50" s="12"/>
      <c r="B50" s="25">
        <v>343.4</v>
      </c>
      <c r="C50" s="20" t="s">
        <v>53</v>
      </c>
      <c r="D50" s="47">
        <v>0</v>
      </c>
      <c r="E50" s="47">
        <v>44288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44288</v>
      </c>
      <c r="P50" s="48">
        <f>(O50/P$85)</f>
        <v>2.8481028938906752</v>
      </c>
      <c r="Q50" s="9"/>
    </row>
    <row r="51" spans="1:17">
      <c r="A51" s="12"/>
      <c r="B51" s="25">
        <v>343.8</v>
      </c>
      <c r="C51" s="20" t="s">
        <v>208</v>
      </c>
      <c r="D51" s="47">
        <v>3900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3900</v>
      </c>
      <c r="P51" s="48">
        <f>(O51/P$85)</f>
        <v>0.25080385852090031</v>
      </c>
      <c r="Q51" s="9"/>
    </row>
    <row r="52" spans="1:17">
      <c r="A52" s="12"/>
      <c r="B52" s="25">
        <v>346.4</v>
      </c>
      <c r="C52" s="20" t="s">
        <v>209</v>
      </c>
      <c r="D52" s="47">
        <v>0</v>
      </c>
      <c r="E52" s="47">
        <v>3591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3591</v>
      </c>
      <c r="P52" s="48">
        <f>(O52/P$85)</f>
        <v>0.23093247588424437</v>
      </c>
      <c r="Q52" s="9"/>
    </row>
    <row r="53" spans="1:17">
      <c r="A53" s="12"/>
      <c r="B53" s="25">
        <v>347.1</v>
      </c>
      <c r="C53" s="20" t="s">
        <v>115</v>
      </c>
      <c r="D53" s="47">
        <v>1598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1598</v>
      </c>
      <c r="P53" s="48">
        <f>(O53/P$85)</f>
        <v>0.10276527331189711</v>
      </c>
      <c r="Q53" s="9"/>
    </row>
    <row r="54" spans="1:17">
      <c r="A54" s="12"/>
      <c r="B54" s="25">
        <v>348.12</v>
      </c>
      <c r="C54" s="20" t="s">
        <v>152</v>
      </c>
      <c r="D54" s="47">
        <v>584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6" si="5">SUM(D54:N54)</f>
        <v>584</v>
      </c>
      <c r="P54" s="48">
        <f>(O54/P$85)</f>
        <v>3.7556270096463021E-2</v>
      </c>
      <c r="Q54" s="9"/>
    </row>
    <row r="55" spans="1:17">
      <c r="A55" s="12"/>
      <c r="B55" s="25">
        <v>348.13</v>
      </c>
      <c r="C55" s="20" t="s">
        <v>153</v>
      </c>
      <c r="D55" s="47">
        <v>3444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5"/>
        <v>3444</v>
      </c>
      <c r="P55" s="48">
        <f>(O55/P$85)</f>
        <v>0.22147909967845658</v>
      </c>
      <c r="Q55" s="9"/>
    </row>
    <row r="56" spans="1:17">
      <c r="A56" s="12"/>
      <c r="B56" s="25">
        <v>348.22</v>
      </c>
      <c r="C56" s="20" t="s">
        <v>154</v>
      </c>
      <c r="D56" s="47">
        <v>2934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5"/>
        <v>2934</v>
      </c>
      <c r="P56" s="48">
        <f>(O56/P$85)</f>
        <v>0.18868167202572347</v>
      </c>
      <c r="Q56" s="9"/>
    </row>
    <row r="57" spans="1:17">
      <c r="A57" s="12"/>
      <c r="B57" s="25">
        <v>348.24</v>
      </c>
      <c r="C57" s="20" t="s">
        <v>155</v>
      </c>
      <c r="D57" s="47">
        <v>8179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5"/>
        <v>8179</v>
      </c>
      <c r="P57" s="48">
        <f>(O57/P$85)</f>
        <v>0.5259807073954984</v>
      </c>
      <c r="Q57" s="9"/>
    </row>
    <row r="58" spans="1:17">
      <c r="A58" s="12"/>
      <c r="B58" s="25">
        <v>348.31</v>
      </c>
      <c r="C58" s="20" t="s">
        <v>156</v>
      </c>
      <c r="D58" s="47">
        <v>51517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5"/>
        <v>51517</v>
      </c>
      <c r="P58" s="48">
        <f>(O58/P$85)</f>
        <v>3.3129903536977494</v>
      </c>
      <c r="Q58" s="9"/>
    </row>
    <row r="59" spans="1:17">
      <c r="A59" s="12"/>
      <c r="B59" s="25">
        <v>348.32</v>
      </c>
      <c r="C59" s="20" t="s">
        <v>157</v>
      </c>
      <c r="D59" s="47">
        <v>4220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5"/>
        <v>4220</v>
      </c>
      <c r="P59" s="48">
        <f>(O59/P$85)</f>
        <v>0.27138263665594853</v>
      </c>
      <c r="Q59" s="9"/>
    </row>
    <row r="60" spans="1:17">
      <c r="A60" s="12"/>
      <c r="B60" s="25">
        <v>348.41</v>
      </c>
      <c r="C60" s="20" t="s">
        <v>158</v>
      </c>
      <c r="D60" s="47">
        <v>22869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22869</v>
      </c>
      <c r="P60" s="48">
        <f>(O60/P$85)</f>
        <v>1.4706752411575563</v>
      </c>
      <c r="Q60" s="9"/>
    </row>
    <row r="61" spans="1:17">
      <c r="A61" s="12"/>
      <c r="B61" s="25">
        <v>348.42</v>
      </c>
      <c r="C61" s="20" t="s">
        <v>159</v>
      </c>
      <c r="D61" s="47">
        <v>2927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2927</v>
      </c>
      <c r="P61" s="48">
        <f>(O61/P$85)</f>
        <v>0.1882315112540193</v>
      </c>
      <c r="Q61" s="9"/>
    </row>
    <row r="62" spans="1:17">
      <c r="A62" s="12"/>
      <c r="B62" s="25">
        <v>348.52</v>
      </c>
      <c r="C62" s="20" t="s">
        <v>237</v>
      </c>
      <c r="D62" s="47">
        <v>3282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3282</v>
      </c>
      <c r="P62" s="48">
        <f>(O62/P$85)</f>
        <v>0.21106109324758843</v>
      </c>
      <c r="Q62" s="9"/>
    </row>
    <row r="63" spans="1:17">
      <c r="A63" s="12"/>
      <c r="B63" s="25">
        <v>348.53</v>
      </c>
      <c r="C63" s="20" t="s">
        <v>238</v>
      </c>
      <c r="D63" s="47">
        <v>1359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1359</v>
      </c>
      <c r="P63" s="48">
        <f>(O63/P$85)</f>
        <v>8.7395498392282958E-2</v>
      </c>
      <c r="Q63" s="9"/>
    </row>
    <row r="64" spans="1:17">
      <c r="A64" s="12"/>
      <c r="B64" s="25">
        <v>348.54</v>
      </c>
      <c r="C64" s="20" t="s">
        <v>239</v>
      </c>
      <c r="D64" s="47">
        <v>20616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20616</v>
      </c>
      <c r="P64" s="48">
        <f>(O64/P$85)</f>
        <v>1.3257877813504824</v>
      </c>
      <c r="Q64" s="9"/>
    </row>
    <row r="65" spans="1:17">
      <c r="A65" s="12"/>
      <c r="B65" s="25">
        <v>348.71</v>
      </c>
      <c r="C65" s="20" t="s">
        <v>163</v>
      </c>
      <c r="D65" s="47">
        <v>7820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7820</v>
      </c>
      <c r="P65" s="48">
        <f>(O65/P$85)</f>
        <v>0.50289389067524115</v>
      </c>
      <c r="Q65" s="9"/>
    </row>
    <row r="66" spans="1:17">
      <c r="A66" s="12"/>
      <c r="B66" s="25">
        <v>348.72</v>
      </c>
      <c r="C66" s="20" t="s">
        <v>164</v>
      </c>
      <c r="D66" s="47">
        <v>201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201</v>
      </c>
      <c r="P66" s="48">
        <f>(O66/P$85)</f>
        <v>1.292604501607717E-2</v>
      </c>
      <c r="Q66" s="9"/>
    </row>
    <row r="67" spans="1:17">
      <c r="A67" s="12"/>
      <c r="B67" s="25">
        <v>348.92200000000003</v>
      </c>
      <c r="C67" s="20" t="s">
        <v>165</v>
      </c>
      <c r="D67" s="47">
        <v>1598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ref="O67:O68" si="6">SUM(D67:N67)</f>
        <v>1598</v>
      </c>
      <c r="P67" s="48">
        <f>(O67/P$85)</f>
        <v>0.10276527331189711</v>
      </c>
      <c r="Q67" s="9"/>
    </row>
    <row r="68" spans="1:17">
      <c r="A68" s="12"/>
      <c r="B68" s="25">
        <v>348.93099999999998</v>
      </c>
      <c r="C68" s="20" t="s">
        <v>221</v>
      </c>
      <c r="D68" s="47">
        <v>1598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6"/>
        <v>1598</v>
      </c>
      <c r="P68" s="48">
        <f>(O68/P$85)</f>
        <v>0.10276527331189711</v>
      </c>
      <c r="Q68" s="9"/>
    </row>
    <row r="69" spans="1:17">
      <c r="A69" s="12"/>
      <c r="B69" s="25">
        <v>349</v>
      </c>
      <c r="C69" s="20" t="s">
        <v>240</v>
      </c>
      <c r="D69" s="47">
        <v>25913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25913</v>
      </c>
      <c r="P69" s="48">
        <f>(O69/P$85)</f>
        <v>1.6664308681672027</v>
      </c>
      <c r="Q69" s="9"/>
    </row>
    <row r="70" spans="1:17" ht="15.75">
      <c r="A70" s="29" t="s">
        <v>43</v>
      </c>
      <c r="B70" s="30"/>
      <c r="C70" s="31"/>
      <c r="D70" s="32">
        <f>SUM(D71:D72)</f>
        <v>33557</v>
      </c>
      <c r="E70" s="32">
        <f>SUM(E71:E72)</f>
        <v>8053</v>
      </c>
      <c r="F70" s="32">
        <f>SUM(F71:F72)</f>
        <v>0</v>
      </c>
      <c r="G70" s="32">
        <f>SUM(G71:G72)</f>
        <v>0</v>
      </c>
      <c r="H70" s="32">
        <f>SUM(H71:H72)</f>
        <v>0</v>
      </c>
      <c r="I70" s="32">
        <f>SUM(I71:I72)</f>
        <v>0</v>
      </c>
      <c r="J70" s="32">
        <f>SUM(J71:J72)</f>
        <v>0</v>
      </c>
      <c r="K70" s="32">
        <f>SUM(K71:K72)</f>
        <v>0</v>
      </c>
      <c r="L70" s="32">
        <f>SUM(L71:L72)</f>
        <v>0</v>
      </c>
      <c r="M70" s="32">
        <f>SUM(M71:M72)</f>
        <v>0</v>
      </c>
      <c r="N70" s="32">
        <f>SUM(N71:N72)</f>
        <v>0</v>
      </c>
      <c r="O70" s="32">
        <f>SUM(D70:N70)</f>
        <v>41610</v>
      </c>
      <c r="P70" s="46">
        <f>(O70/P$85)</f>
        <v>2.6758842443729902</v>
      </c>
      <c r="Q70" s="10"/>
    </row>
    <row r="71" spans="1:17">
      <c r="A71" s="13"/>
      <c r="B71" s="40">
        <v>351.1</v>
      </c>
      <c r="C71" s="21" t="s">
        <v>191</v>
      </c>
      <c r="D71" s="47">
        <v>30834</v>
      </c>
      <c r="E71" s="47">
        <v>1324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32158</v>
      </c>
      <c r="P71" s="48">
        <f>(O71/P$85)</f>
        <v>2.0680385852090031</v>
      </c>
      <c r="Q71" s="9"/>
    </row>
    <row r="72" spans="1:17">
      <c r="A72" s="13"/>
      <c r="B72" s="40">
        <v>351.5</v>
      </c>
      <c r="C72" s="21" t="s">
        <v>120</v>
      </c>
      <c r="D72" s="47">
        <v>2723</v>
      </c>
      <c r="E72" s="47">
        <v>6729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" si="7">SUM(D72:N72)</f>
        <v>9452</v>
      </c>
      <c r="P72" s="48">
        <f>(O72/P$85)</f>
        <v>0.60784565916398714</v>
      </c>
      <c r="Q72" s="9"/>
    </row>
    <row r="73" spans="1:17" ht="15.75">
      <c r="A73" s="29" t="s">
        <v>4</v>
      </c>
      <c r="B73" s="30"/>
      <c r="C73" s="31"/>
      <c r="D73" s="32">
        <f>SUM(D74:D80)</f>
        <v>243329</v>
      </c>
      <c r="E73" s="32">
        <f>SUM(E74:E80)</f>
        <v>347262</v>
      </c>
      <c r="F73" s="32">
        <f>SUM(F74:F80)</f>
        <v>0</v>
      </c>
      <c r="G73" s="32">
        <f>SUM(G74:G80)</f>
        <v>0</v>
      </c>
      <c r="H73" s="32">
        <f>SUM(H74:H80)</f>
        <v>0</v>
      </c>
      <c r="I73" s="32">
        <f>SUM(I74:I80)</f>
        <v>0</v>
      </c>
      <c r="J73" s="32">
        <f>SUM(J74:J80)</f>
        <v>0</v>
      </c>
      <c r="K73" s="32">
        <f>SUM(K74:K80)</f>
        <v>0</v>
      </c>
      <c r="L73" s="32">
        <f>SUM(L74:L80)</f>
        <v>0</v>
      </c>
      <c r="M73" s="32">
        <f>SUM(M74:M80)</f>
        <v>7564414</v>
      </c>
      <c r="N73" s="32">
        <f>SUM(N74:N80)</f>
        <v>0</v>
      </c>
      <c r="O73" s="32">
        <f>SUM(D73:N73)</f>
        <v>8155005</v>
      </c>
      <c r="P73" s="46">
        <f>(O73/P$85)</f>
        <v>524.43762057877814</v>
      </c>
      <c r="Q73" s="10"/>
    </row>
    <row r="74" spans="1:17">
      <c r="A74" s="12"/>
      <c r="B74" s="25">
        <v>361.1</v>
      </c>
      <c r="C74" s="20" t="s">
        <v>73</v>
      </c>
      <c r="D74" s="47">
        <v>2568</v>
      </c>
      <c r="E74" s="47">
        <v>1600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4168</v>
      </c>
      <c r="P74" s="48">
        <f>(O74/P$85)</f>
        <v>0.2680385852090032</v>
      </c>
      <c r="Q74" s="9"/>
    </row>
    <row r="75" spans="1:17">
      <c r="A75" s="12"/>
      <c r="B75" s="25">
        <v>361.3</v>
      </c>
      <c r="C75" s="20" t="s">
        <v>170</v>
      </c>
      <c r="D75" s="47">
        <v>-30567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ref="O75:O80" si="8">SUM(D75:N75)</f>
        <v>-30567</v>
      </c>
      <c r="P75" s="48">
        <f>(O75/P$85)</f>
        <v>-1.9657234726688102</v>
      </c>
      <c r="Q75" s="9"/>
    </row>
    <row r="76" spans="1:17">
      <c r="A76" s="12"/>
      <c r="B76" s="25">
        <v>362</v>
      </c>
      <c r="C76" s="20" t="s">
        <v>74</v>
      </c>
      <c r="D76" s="47">
        <v>12050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8"/>
        <v>12050</v>
      </c>
      <c r="P76" s="48">
        <f>(O76/P$85)</f>
        <v>0.77491961414791</v>
      </c>
      <c r="Q76" s="9"/>
    </row>
    <row r="77" spans="1:17">
      <c r="A77" s="12"/>
      <c r="B77" s="25">
        <v>364</v>
      </c>
      <c r="C77" s="20" t="s">
        <v>171</v>
      </c>
      <c r="D77" s="47">
        <v>0</v>
      </c>
      <c r="E77" s="47">
        <v>18107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8"/>
        <v>18107</v>
      </c>
      <c r="P77" s="48">
        <f>(O77/P$85)</f>
        <v>1.1644372990353697</v>
      </c>
      <c r="Q77" s="9"/>
    </row>
    <row r="78" spans="1:17">
      <c r="A78" s="12"/>
      <c r="B78" s="25">
        <v>365</v>
      </c>
      <c r="C78" s="20" t="s">
        <v>172</v>
      </c>
      <c r="D78" s="47">
        <v>2560</v>
      </c>
      <c r="E78" s="47">
        <v>41781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8"/>
        <v>44341</v>
      </c>
      <c r="P78" s="48">
        <f>(O78/P$85)</f>
        <v>2.8515112540192926</v>
      </c>
      <c r="Q78" s="9"/>
    </row>
    <row r="79" spans="1:17">
      <c r="A79" s="12"/>
      <c r="B79" s="25">
        <v>366</v>
      </c>
      <c r="C79" s="20" t="s">
        <v>75</v>
      </c>
      <c r="D79" s="47">
        <v>12500</v>
      </c>
      <c r="E79" s="47">
        <v>3668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8"/>
        <v>16168</v>
      </c>
      <c r="P79" s="48">
        <f>(O79/P$85)</f>
        <v>1.039742765273312</v>
      </c>
      <c r="Q79" s="9"/>
    </row>
    <row r="80" spans="1:17">
      <c r="A80" s="12"/>
      <c r="B80" s="25">
        <v>369.9</v>
      </c>
      <c r="C80" s="20" t="s">
        <v>77</v>
      </c>
      <c r="D80" s="47">
        <v>244218</v>
      </c>
      <c r="E80" s="47">
        <v>282106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7564414</v>
      </c>
      <c r="N80" s="47">
        <v>0</v>
      </c>
      <c r="O80" s="47">
        <f t="shared" si="8"/>
        <v>8090738</v>
      </c>
      <c r="P80" s="48">
        <f>(O80/P$85)</f>
        <v>520.30469453376202</v>
      </c>
      <c r="Q80" s="9"/>
    </row>
    <row r="81" spans="1:120" ht="15.75">
      <c r="A81" s="29" t="s">
        <v>44</v>
      </c>
      <c r="B81" s="30"/>
      <c r="C81" s="31"/>
      <c r="D81" s="32">
        <f>SUM(D82:D82)</f>
        <v>12600</v>
      </c>
      <c r="E81" s="32">
        <f>SUM(E82:E82)</f>
        <v>731024</v>
      </c>
      <c r="F81" s="32">
        <f>SUM(F82:F82)</f>
        <v>0</v>
      </c>
      <c r="G81" s="32">
        <f>SUM(G82:G82)</f>
        <v>0</v>
      </c>
      <c r="H81" s="32">
        <f>SUM(H82:H82)</f>
        <v>0</v>
      </c>
      <c r="I81" s="32">
        <f>SUM(I82:I82)</f>
        <v>0</v>
      </c>
      <c r="J81" s="32">
        <f>SUM(J82:J82)</f>
        <v>0</v>
      </c>
      <c r="K81" s="32">
        <f>SUM(K82:K82)</f>
        <v>0</v>
      </c>
      <c r="L81" s="32">
        <f>SUM(L82:L82)</f>
        <v>0</v>
      </c>
      <c r="M81" s="32">
        <f>SUM(M82:M82)</f>
        <v>0</v>
      </c>
      <c r="N81" s="32">
        <f>SUM(N82:N82)</f>
        <v>0</v>
      </c>
      <c r="O81" s="32">
        <f>SUM(D81:N81)</f>
        <v>743624</v>
      </c>
      <c r="P81" s="46">
        <f>(O81/P$85)</f>
        <v>47.821479099678456</v>
      </c>
      <c r="Q81" s="9"/>
    </row>
    <row r="82" spans="1:120" ht="15.75" thickBot="1">
      <c r="A82" s="12"/>
      <c r="B82" s="25">
        <v>381</v>
      </c>
      <c r="C82" s="20" t="s">
        <v>78</v>
      </c>
      <c r="D82" s="47">
        <v>12600</v>
      </c>
      <c r="E82" s="47">
        <v>731024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743624</v>
      </c>
      <c r="P82" s="48">
        <f>(O82/P$85)</f>
        <v>47.821479099678456</v>
      </c>
      <c r="Q82" s="9"/>
    </row>
    <row r="83" spans="1:120" ht="16.5" thickBot="1">
      <c r="A83" s="14" t="s">
        <v>56</v>
      </c>
      <c r="B83" s="23"/>
      <c r="C83" s="22"/>
      <c r="D83" s="15">
        <f>SUM(D5,D11,D16,D40,D70,D73,D81)</f>
        <v>11749226</v>
      </c>
      <c r="E83" s="15">
        <f>SUM(E5,E11,E16,E40,E70,E73,E81)</f>
        <v>5223133</v>
      </c>
      <c r="F83" s="15">
        <f>SUM(F5,F11,F16,F40,F70,F73,F81)</f>
        <v>0</v>
      </c>
      <c r="G83" s="15">
        <f>SUM(G5,G11,G16,G40,G70,G73,G81)</f>
        <v>0</v>
      </c>
      <c r="H83" s="15">
        <f>SUM(H5,H11,H16,H40,H70,H73,H81)</f>
        <v>0</v>
      </c>
      <c r="I83" s="15">
        <f>SUM(I5,I11,I16,I40,I70,I73,I81)</f>
        <v>0</v>
      </c>
      <c r="J83" s="15">
        <f>SUM(J5,J11,J16,J40,J70,J73,J81)</f>
        <v>0</v>
      </c>
      <c r="K83" s="15">
        <f>SUM(K5,K11,K16,K40,K70,K73,K81)</f>
        <v>0</v>
      </c>
      <c r="L83" s="15">
        <f>SUM(L5,L11,L16,L40,L70,L73,L81)</f>
        <v>0</v>
      </c>
      <c r="M83" s="15">
        <f>SUM(M5,M11,M16,M40,M70,M73,M81)</f>
        <v>7564414</v>
      </c>
      <c r="N83" s="15">
        <f>SUM(N5,N11,N16,N40,N70,N73,N81)</f>
        <v>0</v>
      </c>
      <c r="O83" s="15">
        <f>SUM(D83:N83)</f>
        <v>24536773</v>
      </c>
      <c r="P83" s="38">
        <f>(O83/P$85)</f>
        <v>1577.9275241157557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52" t="s">
        <v>246</v>
      </c>
      <c r="N85" s="52"/>
      <c r="O85" s="52"/>
      <c r="P85" s="44">
        <v>15550</v>
      </c>
    </row>
    <row r="86" spans="1:120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spans="1:120" ht="15.75" customHeight="1" thickBot="1">
      <c r="A87" s="56" t="s">
        <v>101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2575227</v>
      </c>
      <c r="E5" s="27">
        <f t="shared" si="0"/>
        <v>940614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3515841</v>
      </c>
      <c r="O5" s="33">
        <f t="shared" ref="O5:O36" si="1">(N5/O$86)</f>
        <v>227.07750435962024</v>
      </c>
      <c r="P5" s="6"/>
    </row>
    <row r="6" spans="1:133">
      <c r="A6" s="12"/>
      <c r="B6" s="25">
        <v>311</v>
      </c>
      <c r="C6" s="20" t="s">
        <v>3</v>
      </c>
      <c r="D6" s="47">
        <v>2032219</v>
      </c>
      <c r="E6" s="47">
        <v>105406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2137625</v>
      </c>
      <c r="O6" s="48">
        <f t="shared" si="1"/>
        <v>138.06271394432605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206365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206365</v>
      </c>
      <c r="O7" s="48">
        <f t="shared" si="1"/>
        <v>13.328489310857069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69148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69148</v>
      </c>
      <c r="O8" s="48">
        <f t="shared" si="1"/>
        <v>4.4660595491829751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316249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316249</v>
      </c>
      <c r="O9" s="48">
        <f t="shared" si="1"/>
        <v>20.425563521281404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243446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243446</v>
      </c>
      <c r="O10" s="48">
        <f t="shared" si="1"/>
        <v>15.723438610088484</v>
      </c>
      <c r="P10" s="9"/>
    </row>
    <row r="11" spans="1:133">
      <c r="A11" s="12"/>
      <c r="B11" s="25">
        <v>312.60000000000002</v>
      </c>
      <c r="C11" s="20" t="s">
        <v>15</v>
      </c>
      <c r="D11" s="47">
        <v>479217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479217</v>
      </c>
      <c r="O11" s="48">
        <f t="shared" si="1"/>
        <v>30.951172253439257</v>
      </c>
      <c r="P11" s="9"/>
    </row>
    <row r="12" spans="1:133">
      <c r="A12" s="12"/>
      <c r="B12" s="25">
        <v>315</v>
      </c>
      <c r="C12" s="20" t="s">
        <v>136</v>
      </c>
      <c r="D12" s="47">
        <v>63791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63791</v>
      </c>
      <c r="O12" s="48">
        <f t="shared" si="1"/>
        <v>4.1200671704450045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50505</v>
      </c>
      <c r="E13" s="32">
        <f t="shared" si="3"/>
        <v>477945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528450</v>
      </c>
      <c r="O13" s="46">
        <f t="shared" si="1"/>
        <v>34.130982367758186</v>
      </c>
      <c r="P13" s="10"/>
    </row>
    <row r="14" spans="1:133">
      <c r="A14" s="12"/>
      <c r="B14" s="25">
        <v>322</v>
      </c>
      <c r="C14" s="20" t="s">
        <v>0</v>
      </c>
      <c r="D14" s="47">
        <v>47207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47207</v>
      </c>
      <c r="O14" s="48">
        <f t="shared" si="1"/>
        <v>3.0489569204934446</v>
      </c>
      <c r="P14" s="9"/>
    </row>
    <row r="15" spans="1:133">
      <c r="A15" s="12"/>
      <c r="B15" s="25">
        <v>329</v>
      </c>
      <c r="C15" s="20" t="s">
        <v>18</v>
      </c>
      <c r="D15" s="47">
        <v>3298</v>
      </c>
      <c r="E15" s="47">
        <v>477945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481243</v>
      </c>
      <c r="O15" s="48">
        <f t="shared" si="1"/>
        <v>31.082025447264741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SUM(D17:D40)</f>
        <v>3519253</v>
      </c>
      <c r="E16" s="32">
        <f t="shared" si="5"/>
        <v>2465687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5984940</v>
      </c>
      <c r="O16" s="46">
        <f t="shared" si="1"/>
        <v>386.54911838790935</v>
      </c>
      <c r="P16" s="10"/>
    </row>
    <row r="17" spans="1:16">
      <c r="A17" s="12"/>
      <c r="B17" s="25">
        <v>331.2</v>
      </c>
      <c r="C17" s="20" t="s">
        <v>19</v>
      </c>
      <c r="D17" s="47">
        <v>91213</v>
      </c>
      <c r="E17" s="47">
        <v>37145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128358</v>
      </c>
      <c r="O17" s="48">
        <f t="shared" si="1"/>
        <v>8.2902538267777555</v>
      </c>
      <c r="P17" s="9"/>
    </row>
    <row r="18" spans="1:16">
      <c r="A18" s="12"/>
      <c r="B18" s="25">
        <v>331.5</v>
      </c>
      <c r="C18" s="20" t="s">
        <v>128</v>
      </c>
      <c r="D18" s="47">
        <v>0</v>
      </c>
      <c r="E18" s="47">
        <v>21255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21255</v>
      </c>
      <c r="O18" s="48">
        <f t="shared" si="1"/>
        <v>1.3727959697732997</v>
      </c>
      <c r="P18" s="9"/>
    </row>
    <row r="19" spans="1:16">
      <c r="A19" s="12"/>
      <c r="B19" s="25">
        <v>331.62</v>
      </c>
      <c r="C19" s="20" t="s">
        <v>137</v>
      </c>
      <c r="D19" s="47">
        <v>0</v>
      </c>
      <c r="E19" s="47">
        <v>214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214</v>
      </c>
      <c r="O19" s="48">
        <f t="shared" si="1"/>
        <v>1.3821610798940774E-2</v>
      </c>
      <c r="P19" s="9"/>
    </row>
    <row r="20" spans="1:16">
      <c r="A20" s="12"/>
      <c r="B20" s="25">
        <v>331.65</v>
      </c>
      <c r="C20" s="20" t="s">
        <v>23</v>
      </c>
      <c r="D20" s="47">
        <v>107514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107514</v>
      </c>
      <c r="O20" s="48">
        <f t="shared" si="1"/>
        <v>6.9440031001743847</v>
      </c>
      <c r="P20" s="9"/>
    </row>
    <row r="21" spans="1:16">
      <c r="A21" s="12"/>
      <c r="B21" s="25">
        <v>331.9</v>
      </c>
      <c r="C21" s="20" t="s">
        <v>105</v>
      </c>
      <c r="D21" s="47">
        <v>6995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6995</v>
      </c>
      <c r="O21" s="48">
        <f t="shared" si="1"/>
        <v>0.45178582961958275</v>
      </c>
      <c r="P21" s="9"/>
    </row>
    <row r="22" spans="1:16">
      <c r="A22" s="12"/>
      <c r="B22" s="25">
        <v>334.2</v>
      </c>
      <c r="C22" s="20" t="s">
        <v>21</v>
      </c>
      <c r="D22" s="47">
        <v>0</v>
      </c>
      <c r="E22" s="47">
        <v>188633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188633</v>
      </c>
      <c r="O22" s="48">
        <f t="shared" si="1"/>
        <v>12.18323322353549</v>
      </c>
      <c r="P22" s="9"/>
    </row>
    <row r="23" spans="1:16">
      <c r="A23" s="12"/>
      <c r="B23" s="25">
        <v>334.34</v>
      </c>
      <c r="C23" s="20" t="s">
        <v>24</v>
      </c>
      <c r="D23" s="47">
        <v>0</v>
      </c>
      <c r="E23" s="47">
        <v>70588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70588</v>
      </c>
      <c r="O23" s="48">
        <f t="shared" si="1"/>
        <v>4.5590647807272493</v>
      </c>
      <c r="P23" s="9"/>
    </row>
    <row r="24" spans="1:16">
      <c r="A24" s="12"/>
      <c r="B24" s="25">
        <v>334.42</v>
      </c>
      <c r="C24" s="20" t="s">
        <v>129</v>
      </c>
      <c r="D24" s="47">
        <v>377713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6">SUM(D24:M24)</f>
        <v>377713</v>
      </c>
      <c r="O24" s="48">
        <f t="shared" si="1"/>
        <v>24.395336821029517</v>
      </c>
      <c r="P24" s="9"/>
    </row>
    <row r="25" spans="1:16">
      <c r="A25" s="12"/>
      <c r="B25" s="25">
        <v>334.49</v>
      </c>
      <c r="C25" s="20" t="s">
        <v>25</v>
      </c>
      <c r="D25" s="47">
        <v>0</v>
      </c>
      <c r="E25" s="47">
        <v>1600021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1600021</v>
      </c>
      <c r="O25" s="48">
        <f t="shared" si="1"/>
        <v>103.34050248659821</v>
      </c>
      <c r="P25" s="9"/>
    </row>
    <row r="26" spans="1:16">
      <c r="A26" s="12"/>
      <c r="B26" s="25">
        <v>334.7</v>
      </c>
      <c r="C26" s="20" t="s">
        <v>27</v>
      </c>
      <c r="D26" s="47">
        <v>0</v>
      </c>
      <c r="E26" s="47">
        <v>80986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80986</v>
      </c>
      <c r="O26" s="48">
        <f t="shared" si="1"/>
        <v>5.2306400568365303</v>
      </c>
      <c r="P26" s="9"/>
    </row>
    <row r="27" spans="1:16">
      <c r="A27" s="12"/>
      <c r="B27" s="25">
        <v>334.82</v>
      </c>
      <c r="C27" s="20" t="s">
        <v>108</v>
      </c>
      <c r="D27" s="47">
        <v>98499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98499</v>
      </c>
      <c r="O27" s="48">
        <f t="shared" si="1"/>
        <v>6.3617515985274169</v>
      </c>
      <c r="P27" s="9"/>
    </row>
    <row r="28" spans="1:16">
      <c r="A28" s="12"/>
      <c r="B28" s="25">
        <v>334.9</v>
      </c>
      <c r="C28" s="20" t="s">
        <v>28</v>
      </c>
      <c r="D28" s="47">
        <v>11000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11000</v>
      </c>
      <c r="O28" s="48">
        <f t="shared" si="1"/>
        <v>0.7104566298520959</v>
      </c>
      <c r="P28" s="9"/>
    </row>
    <row r="29" spans="1:16">
      <c r="A29" s="12"/>
      <c r="B29" s="25">
        <v>335.12</v>
      </c>
      <c r="C29" s="20" t="s">
        <v>138</v>
      </c>
      <c r="D29" s="47">
        <v>194571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194571</v>
      </c>
      <c r="O29" s="48">
        <f t="shared" si="1"/>
        <v>12.566750629722922</v>
      </c>
      <c r="P29" s="9"/>
    </row>
    <row r="30" spans="1:16">
      <c r="A30" s="12"/>
      <c r="B30" s="25">
        <v>335.13</v>
      </c>
      <c r="C30" s="20" t="s">
        <v>139</v>
      </c>
      <c r="D30" s="47">
        <v>15533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15533</v>
      </c>
      <c r="O30" s="48">
        <f t="shared" si="1"/>
        <v>1.0032293483175094</v>
      </c>
      <c r="P30" s="9"/>
    </row>
    <row r="31" spans="1:16">
      <c r="A31" s="12"/>
      <c r="B31" s="25">
        <v>335.14</v>
      </c>
      <c r="C31" s="20" t="s">
        <v>140</v>
      </c>
      <c r="D31" s="47">
        <v>3990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3990</v>
      </c>
      <c r="O31" s="48">
        <f t="shared" si="1"/>
        <v>0.25770199573726021</v>
      </c>
      <c r="P31" s="9"/>
    </row>
    <row r="32" spans="1:16">
      <c r="A32" s="12"/>
      <c r="B32" s="25">
        <v>335.16</v>
      </c>
      <c r="C32" s="20" t="s">
        <v>141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223250</v>
      </c>
      <c r="O32" s="48">
        <f t="shared" si="1"/>
        <v>14.419040237680036</v>
      </c>
      <c r="P32" s="9"/>
    </row>
    <row r="33" spans="1:16">
      <c r="A33" s="12"/>
      <c r="B33" s="25">
        <v>335.18</v>
      </c>
      <c r="C33" s="20" t="s">
        <v>142</v>
      </c>
      <c r="D33" s="47">
        <v>1682341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1682341</v>
      </c>
      <c r="O33" s="48">
        <f t="shared" si="1"/>
        <v>108.65730155654589</v>
      </c>
      <c r="P33" s="9"/>
    </row>
    <row r="34" spans="1:16">
      <c r="A34" s="12"/>
      <c r="B34" s="25">
        <v>335.19</v>
      </c>
      <c r="C34" s="20" t="s">
        <v>143</v>
      </c>
      <c r="D34" s="47">
        <v>329491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329491</v>
      </c>
      <c r="O34" s="48">
        <f t="shared" si="1"/>
        <v>21.280824129690629</v>
      </c>
      <c r="P34" s="9"/>
    </row>
    <row r="35" spans="1:16">
      <c r="A35" s="12"/>
      <c r="B35" s="25">
        <v>335.22</v>
      </c>
      <c r="C35" s="20" t="s">
        <v>94</v>
      </c>
      <c r="D35" s="47">
        <v>0</v>
      </c>
      <c r="E35" s="47">
        <v>115283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115283</v>
      </c>
      <c r="O35" s="48">
        <f t="shared" si="1"/>
        <v>7.4457792417490154</v>
      </c>
      <c r="P35" s="9"/>
    </row>
    <row r="36" spans="1:16">
      <c r="A36" s="12"/>
      <c r="B36" s="25">
        <v>335.5</v>
      </c>
      <c r="C36" s="20" t="s">
        <v>95</v>
      </c>
      <c r="D36" s="47">
        <v>0</v>
      </c>
      <c r="E36" s="47">
        <v>21562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21562</v>
      </c>
      <c r="O36" s="48">
        <f t="shared" si="1"/>
        <v>1.3926241684428082</v>
      </c>
      <c r="P36" s="9"/>
    </row>
    <row r="37" spans="1:16">
      <c r="A37" s="12"/>
      <c r="B37" s="25">
        <v>335.7</v>
      </c>
      <c r="C37" s="20" t="s">
        <v>144</v>
      </c>
      <c r="D37" s="47">
        <v>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80</v>
      </c>
      <c r="O37" s="48">
        <f t="shared" ref="O37:O68" si="7">(N37/O$86)</f>
        <v>5.1669573080152425E-3</v>
      </c>
      <c r="P37" s="9"/>
    </row>
    <row r="38" spans="1:16">
      <c r="A38" s="12"/>
      <c r="B38" s="25">
        <v>335.8</v>
      </c>
      <c r="C38" s="20" t="s">
        <v>35</v>
      </c>
      <c r="D38" s="47">
        <v>321988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321988</v>
      </c>
      <c r="O38" s="48">
        <f t="shared" si="7"/>
        <v>20.79622812116515</v>
      </c>
      <c r="P38" s="9"/>
    </row>
    <row r="39" spans="1:16">
      <c r="A39" s="12"/>
      <c r="B39" s="25">
        <v>337.2</v>
      </c>
      <c r="C39" s="20" t="s">
        <v>36</v>
      </c>
      <c r="D39" s="47">
        <v>39222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39222</v>
      </c>
      <c r="O39" s="48">
        <f t="shared" si="7"/>
        <v>2.533229994187173</v>
      </c>
      <c r="P39" s="9"/>
    </row>
    <row r="40" spans="1:16">
      <c r="A40" s="12"/>
      <c r="B40" s="25">
        <v>338</v>
      </c>
      <c r="C40" s="20" t="s">
        <v>89</v>
      </c>
      <c r="D40" s="47">
        <v>15853</v>
      </c>
      <c r="E40" s="47">
        <v>330000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345853</v>
      </c>
      <c r="O40" s="48">
        <f t="shared" si="7"/>
        <v>22.337596073112447</v>
      </c>
      <c r="P40" s="9"/>
    </row>
    <row r="41" spans="1:16" ht="15.75">
      <c r="A41" s="29" t="s">
        <v>42</v>
      </c>
      <c r="B41" s="30"/>
      <c r="C41" s="31"/>
      <c r="D41" s="32">
        <f t="shared" ref="D41:M41" si="8">SUM(D42:D68)</f>
        <v>411383</v>
      </c>
      <c r="E41" s="32">
        <f t="shared" si="8"/>
        <v>1223890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1635273</v>
      </c>
      <c r="O41" s="46">
        <f t="shared" si="7"/>
        <v>105.61732222437512</v>
      </c>
      <c r="P41" s="10"/>
    </row>
    <row r="42" spans="1:16">
      <c r="A42" s="12"/>
      <c r="B42" s="25">
        <v>341.1</v>
      </c>
      <c r="C42" s="20" t="s">
        <v>145</v>
      </c>
      <c r="D42" s="47">
        <v>24652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24652</v>
      </c>
      <c r="O42" s="48">
        <f t="shared" si="7"/>
        <v>1.5921978944648969</v>
      </c>
      <c r="P42" s="9"/>
    </row>
    <row r="43" spans="1:16">
      <c r="A43" s="12"/>
      <c r="B43" s="25">
        <v>341.16</v>
      </c>
      <c r="C43" s="20" t="s">
        <v>146</v>
      </c>
      <c r="D43" s="47">
        <v>0</v>
      </c>
      <c r="E43" s="47">
        <v>13930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8" si="9">SUM(D43:M43)</f>
        <v>13930</v>
      </c>
      <c r="O43" s="48">
        <f t="shared" si="7"/>
        <v>0.89969644125815407</v>
      </c>
      <c r="P43" s="9"/>
    </row>
    <row r="44" spans="1:16">
      <c r="A44" s="12"/>
      <c r="B44" s="25">
        <v>341.51</v>
      </c>
      <c r="C44" s="20" t="s">
        <v>147</v>
      </c>
      <c r="D44" s="47">
        <v>3151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3151</v>
      </c>
      <c r="O44" s="48">
        <f t="shared" si="7"/>
        <v>0.20351353096945035</v>
      </c>
      <c r="P44" s="9"/>
    </row>
    <row r="45" spans="1:16">
      <c r="A45" s="12"/>
      <c r="B45" s="25">
        <v>341.52</v>
      </c>
      <c r="C45" s="20" t="s">
        <v>148</v>
      </c>
      <c r="D45" s="47">
        <v>19796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19796</v>
      </c>
      <c r="O45" s="48">
        <f t="shared" si="7"/>
        <v>1.2785635858683717</v>
      </c>
      <c r="P45" s="9"/>
    </row>
    <row r="46" spans="1:16">
      <c r="A46" s="12"/>
      <c r="B46" s="25">
        <v>341.54</v>
      </c>
      <c r="C46" s="20" t="s">
        <v>149</v>
      </c>
      <c r="D46" s="47">
        <v>28691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28691</v>
      </c>
      <c r="O46" s="48">
        <f t="shared" si="7"/>
        <v>1.8530646515533165</v>
      </c>
      <c r="P46" s="9"/>
    </row>
    <row r="47" spans="1:16">
      <c r="A47" s="12"/>
      <c r="B47" s="25">
        <v>341.8</v>
      </c>
      <c r="C47" s="20" t="s">
        <v>150</v>
      </c>
      <c r="D47" s="47">
        <v>235131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235131</v>
      </c>
      <c r="O47" s="48">
        <f t="shared" si="7"/>
        <v>15.18639798488665</v>
      </c>
      <c r="P47" s="9"/>
    </row>
    <row r="48" spans="1:16">
      <c r="A48" s="12"/>
      <c r="B48" s="25">
        <v>342.1</v>
      </c>
      <c r="C48" s="20" t="s">
        <v>50</v>
      </c>
      <c r="D48" s="47">
        <v>55000</v>
      </c>
      <c r="E48" s="47">
        <v>2128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57128</v>
      </c>
      <c r="O48" s="48">
        <f t="shared" si="7"/>
        <v>3.6897242136536845</v>
      </c>
      <c r="P48" s="9"/>
    </row>
    <row r="49" spans="1:16">
      <c r="A49" s="12"/>
      <c r="B49" s="25">
        <v>342.3</v>
      </c>
      <c r="C49" s="20" t="s">
        <v>132</v>
      </c>
      <c r="D49" s="47">
        <v>756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756</v>
      </c>
      <c r="O49" s="48">
        <f t="shared" si="7"/>
        <v>4.882774656074404E-2</v>
      </c>
      <c r="P49" s="9"/>
    </row>
    <row r="50" spans="1:16">
      <c r="A50" s="12"/>
      <c r="B50" s="25">
        <v>342.6</v>
      </c>
      <c r="C50" s="20" t="s">
        <v>52</v>
      </c>
      <c r="D50" s="47">
        <v>0</v>
      </c>
      <c r="E50" s="47">
        <v>991085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991085</v>
      </c>
      <c r="O50" s="48">
        <f t="shared" si="7"/>
        <v>64.011173545178579</v>
      </c>
      <c r="P50" s="9"/>
    </row>
    <row r="51" spans="1:16">
      <c r="A51" s="12"/>
      <c r="B51" s="25">
        <v>343.4</v>
      </c>
      <c r="C51" s="20" t="s">
        <v>53</v>
      </c>
      <c r="D51" s="47">
        <v>0</v>
      </c>
      <c r="E51" s="47">
        <v>118385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118385</v>
      </c>
      <c r="O51" s="48">
        <f t="shared" si="7"/>
        <v>7.6461280113673062</v>
      </c>
      <c r="P51" s="9"/>
    </row>
    <row r="52" spans="1:16">
      <c r="A52" s="12"/>
      <c r="B52" s="25">
        <v>347.9</v>
      </c>
      <c r="C52" s="20" t="s">
        <v>151</v>
      </c>
      <c r="D52" s="47">
        <v>2690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2690</v>
      </c>
      <c r="O52" s="48">
        <f t="shared" si="7"/>
        <v>0.17373893948201252</v>
      </c>
      <c r="P52" s="9"/>
    </row>
    <row r="53" spans="1:16">
      <c r="A53" s="12"/>
      <c r="B53" s="25">
        <v>348.12</v>
      </c>
      <c r="C53" s="20" t="s">
        <v>152</v>
      </c>
      <c r="D53" s="47">
        <v>1037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5" si="10">SUM(D53:M53)</f>
        <v>1037</v>
      </c>
      <c r="O53" s="48">
        <f t="shared" si="7"/>
        <v>6.697668410514758E-2</v>
      </c>
      <c r="P53" s="9"/>
    </row>
    <row r="54" spans="1:16">
      <c r="A54" s="12"/>
      <c r="B54" s="25">
        <v>348.13</v>
      </c>
      <c r="C54" s="20" t="s">
        <v>153</v>
      </c>
      <c r="D54" s="47">
        <v>3148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3148</v>
      </c>
      <c r="O54" s="48">
        <f t="shared" si="7"/>
        <v>0.20331977007039978</v>
      </c>
      <c r="P54" s="9"/>
    </row>
    <row r="55" spans="1:16">
      <c r="A55" s="12"/>
      <c r="B55" s="25">
        <v>348.22</v>
      </c>
      <c r="C55" s="20" t="s">
        <v>154</v>
      </c>
      <c r="D55" s="47">
        <v>66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66</v>
      </c>
      <c r="O55" s="48">
        <f t="shared" si="7"/>
        <v>4.2627397791125754E-3</v>
      </c>
      <c r="P55" s="9"/>
    </row>
    <row r="56" spans="1:16">
      <c r="A56" s="12"/>
      <c r="B56" s="25">
        <v>348.24</v>
      </c>
      <c r="C56" s="20" t="s">
        <v>155</v>
      </c>
      <c r="D56" s="47">
        <v>441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441</v>
      </c>
      <c r="O56" s="48">
        <f t="shared" si="7"/>
        <v>2.8482852160434023E-2</v>
      </c>
      <c r="P56" s="9"/>
    </row>
    <row r="57" spans="1:16">
      <c r="A57" s="12"/>
      <c r="B57" s="25">
        <v>348.31</v>
      </c>
      <c r="C57" s="20" t="s">
        <v>156</v>
      </c>
      <c r="D57" s="47">
        <v>8872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8872</v>
      </c>
      <c r="O57" s="48">
        <f t="shared" si="7"/>
        <v>0.57301556545889043</v>
      </c>
      <c r="P57" s="9"/>
    </row>
    <row r="58" spans="1:16">
      <c r="A58" s="12"/>
      <c r="B58" s="25">
        <v>348.32</v>
      </c>
      <c r="C58" s="20" t="s">
        <v>157</v>
      </c>
      <c r="D58" s="47">
        <v>16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</v>
      </c>
      <c r="O58" s="48">
        <f t="shared" si="7"/>
        <v>1.0333914616030486E-3</v>
      </c>
      <c r="P58" s="9"/>
    </row>
    <row r="59" spans="1:16">
      <c r="A59" s="12"/>
      <c r="B59" s="25">
        <v>348.41</v>
      </c>
      <c r="C59" s="20" t="s">
        <v>158</v>
      </c>
      <c r="D59" s="47">
        <v>7944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7944</v>
      </c>
      <c r="O59" s="48">
        <f t="shared" si="7"/>
        <v>0.51307886068591357</v>
      </c>
      <c r="P59" s="9"/>
    </row>
    <row r="60" spans="1:16">
      <c r="A60" s="12"/>
      <c r="B60" s="25">
        <v>348.42</v>
      </c>
      <c r="C60" s="20" t="s">
        <v>159</v>
      </c>
      <c r="D60" s="47">
        <v>830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830</v>
      </c>
      <c r="O60" s="48">
        <f t="shared" si="7"/>
        <v>5.3607182070658142E-2</v>
      </c>
      <c r="P60" s="9"/>
    </row>
    <row r="61" spans="1:16">
      <c r="A61" s="12"/>
      <c r="B61" s="25">
        <v>348.52</v>
      </c>
      <c r="C61" s="20" t="s">
        <v>160</v>
      </c>
      <c r="D61" s="47">
        <v>1378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1378</v>
      </c>
      <c r="O61" s="48">
        <f t="shared" si="7"/>
        <v>8.9000839630562559E-2</v>
      </c>
      <c r="P61" s="9"/>
    </row>
    <row r="62" spans="1:16">
      <c r="A62" s="12"/>
      <c r="B62" s="25">
        <v>348.53</v>
      </c>
      <c r="C62" s="20" t="s">
        <v>161</v>
      </c>
      <c r="D62" s="47">
        <v>915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915</v>
      </c>
      <c r="O62" s="48">
        <f t="shared" si="7"/>
        <v>5.9097074210424337E-2</v>
      </c>
      <c r="P62" s="9"/>
    </row>
    <row r="63" spans="1:16">
      <c r="A63" s="12"/>
      <c r="B63" s="25">
        <v>348.62</v>
      </c>
      <c r="C63" s="20" t="s">
        <v>162</v>
      </c>
      <c r="D63" s="47">
        <v>28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</v>
      </c>
      <c r="O63" s="48">
        <f t="shared" si="7"/>
        <v>1.8084350578053349E-3</v>
      </c>
      <c r="P63" s="9"/>
    </row>
    <row r="64" spans="1:16">
      <c r="A64" s="12"/>
      <c r="B64" s="25">
        <v>348.71</v>
      </c>
      <c r="C64" s="20" t="s">
        <v>163</v>
      </c>
      <c r="D64" s="47">
        <v>1150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1150</v>
      </c>
      <c r="O64" s="48">
        <f t="shared" si="7"/>
        <v>7.4275011302719116E-2</v>
      </c>
      <c r="P64" s="9"/>
    </row>
    <row r="65" spans="1:16">
      <c r="A65" s="12"/>
      <c r="B65" s="25">
        <v>348.72</v>
      </c>
      <c r="C65" s="20" t="s">
        <v>164</v>
      </c>
      <c r="D65" s="47">
        <v>15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</v>
      </c>
      <c r="O65" s="48">
        <f t="shared" si="7"/>
        <v>9.6880449525285801E-4</v>
      </c>
      <c r="P65" s="9"/>
    </row>
    <row r="66" spans="1:16">
      <c r="A66" s="12"/>
      <c r="B66" s="25">
        <v>348.92200000000003</v>
      </c>
      <c r="C66" s="20" t="s">
        <v>165</v>
      </c>
      <c r="D66" s="47">
        <v>2511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2511</v>
      </c>
      <c r="O66" s="48">
        <f t="shared" si="7"/>
        <v>0.16217787250532842</v>
      </c>
      <c r="P66" s="9"/>
    </row>
    <row r="67" spans="1:16">
      <c r="A67" s="12"/>
      <c r="B67" s="25">
        <v>348.923</v>
      </c>
      <c r="C67" s="20" t="s">
        <v>166</v>
      </c>
      <c r="D67" s="47">
        <v>0</v>
      </c>
      <c r="E67" s="47">
        <v>2492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2492</v>
      </c>
      <c r="O67" s="48">
        <f t="shared" si="7"/>
        <v>0.16095072014467479</v>
      </c>
      <c r="P67" s="9"/>
    </row>
    <row r="68" spans="1:16">
      <c r="A68" s="12"/>
      <c r="B68" s="25">
        <v>349</v>
      </c>
      <c r="C68" s="20" t="s">
        <v>1</v>
      </c>
      <c r="D68" s="47">
        <v>13165</v>
      </c>
      <c r="E68" s="47">
        <v>95870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109035</v>
      </c>
      <c r="O68" s="48">
        <f t="shared" si="7"/>
        <v>7.0422398759930243</v>
      </c>
      <c r="P68" s="9"/>
    </row>
    <row r="69" spans="1:16" ht="15.75">
      <c r="A69" s="29" t="s">
        <v>43</v>
      </c>
      <c r="B69" s="30"/>
      <c r="C69" s="31"/>
      <c r="D69" s="32">
        <f t="shared" ref="D69:M69" si="11">SUM(D70:D72)</f>
        <v>0</v>
      </c>
      <c r="E69" s="32">
        <f t="shared" si="11"/>
        <v>85911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74" si="12">SUM(D69:M69)</f>
        <v>85911</v>
      </c>
      <c r="O69" s="46">
        <f t="shared" ref="O69:O84" si="13">(N69/O$86)</f>
        <v>5.5487308661112191</v>
      </c>
      <c r="P69" s="10"/>
    </row>
    <row r="70" spans="1:16">
      <c r="A70" s="13"/>
      <c r="B70" s="40">
        <v>351.7</v>
      </c>
      <c r="C70" s="21" t="s">
        <v>167</v>
      </c>
      <c r="D70" s="47">
        <v>0</v>
      </c>
      <c r="E70" s="47">
        <v>6780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6780</v>
      </c>
      <c r="O70" s="48">
        <f t="shared" si="13"/>
        <v>0.43789963185429182</v>
      </c>
      <c r="P70" s="9"/>
    </row>
    <row r="71" spans="1:16">
      <c r="A71" s="13"/>
      <c r="B71" s="40">
        <v>351.8</v>
      </c>
      <c r="C71" s="21" t="s">
        <v>168</v>
      </c>
      <c r="D71" s="47">
        <v>0</v>
      </c>
      <c r="E71" s="47">
        <v>3052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3052</v>
      </c>
      <c r="O71" s="48">
        <f t="shared" si="13"/>
        <v>0.1971194213007815</v>
      </c>
      <c r="P71" s="9"/>
    </row>
    <row r="72" spans="1:16">
      <c r="A72" s="13"/>
      <c r="B72" s="40">
        <v>358.2</v>
      </c>
      <c r="C72" s="21" t="s">
        <v>169</v>
      </c>
      <c r="D72" s="47">
        <v>0</v>
      </c>
      <c r="E72" s="47">
        <v>76079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76079</v>
      </c>
      <c r="O72" s="48">
        <f t="shared" si="13"/>
        <v>4.9137118129561452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SUM(D74:D80)</f>
        <v>51027</v>
      </c>
      <c r="E73" s="32">
        <f t="shared" si="14"/>
        <v>518490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2"/>
        <v>569517</v>
      </c>
      <c r="O73" s="46">
        <f t="shared" si="13"/>
        <v>36.783375314861459</v>
      </c>
      <c r="P73" s="10"/>
    </row>
    <row r="74" spans="1:16">
      <c r="A74" s="12"/>
      <c r="B74" s="25">
        <v>361.1</v>
      </c>
      <c r="C74" s="20" t="s">
        <v>73</v>
      </c>
      <c r="D74" s="47">
        <v>-2801</v>
      </c>
      <c r="E74" s="47">
        <v>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-2753</v>
      </c>
      <c r="O74" s="48">
        <f t="shared" si="13"/>
        <v>-0.17780791836207455</v>
      </c>
      <c r="P74" s="9"/>
    </row>
    <row r="75" spans="1:16">
      <c r="A75" s="12"/>
      <c r="B75" s="25">
        <v>361.3</v>
      </c>
      <c r="C75" s="20" t="s">
        <v>170</v>
      </c>
      <c r="D75" s="47">
        <v>0</v>
      </c>
      <c r="E75" s="47">
        <v>1310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0" si="15">SUM(D75:M75)</f>
        <v>1310</v>
      </c>
      <c r="O75" s="48">
        <f t="shared" si="13"/>
        <v>8.4608925918749592E-2</v>
      </c>
      <c r="P75" s="9"/>
    </row>
    <row r="76" spans="1:16">
      <c r="A76" s="12"/>
      <c r="B76" s="25">
        <v>362</v>
      </c>
      <c r="C76" s="20" t="s">
        <v>74</v>
      </c>
      <c r="D76" s="47">
        <v>12025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12025</v>
      </c>
      <c r="O76" s="48">
        <f t="shared" si="13"/>
        <v>0.77665827036104118</v>
      </c>
      <c r="P76" s="9"/>
    </row>
    <row r="77" spans="1:16">
      <c r="A77" s="12"/>
      <c r="B77" s="25">
        <v>364</v>
      </c>
      <c r="C77" s="20" t="s">
        <v>171</v>
      </c>
      <c r="D77" s="47">
        <v>6300</v>
      </c>
      <c r="E77" s="47">
        <v>141968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148268</v>
      </c>
      <c r="O77" s="48">
        <f t="shared" si="13"/>
        <v>9.57618032681005</v>
      </c>
      <c r="P77" s="9"/>
    </row>
    <row r="78" spans="1:16">
      <c r="A78" s="12"/>
      <c r="B78" s="25">
        <v>365</v>
      </c>
      <c r="C78" s="20" t="s">
        <v>172</v>
      </c>
      <c r="D78" s="47">
        <v>925</v>
      </c>
      <c r="E78" s="47">
        <v>10032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10957</v>
      </c>
      <c r="O78" s="48">
        <f t="shared" si="13"/>
        <v>0.7076793902990377</v>
      </c>
      <c r="P78" s="9"/>
    </row>
    <row r="79" spans="1:16">
      <c r="A79" s="12"/>
      <c r="B79" s="25">
        <v>366</v>
      </c>
      <c r="C79" s="20" t="s">
        <v>75</v>
      </c>
      <c r="D79" s="47">
        <v>8900</v>
      </c>
      <c r="E79" s="47">
        <v>22854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31754</v>
      </c>
      <c r="O79" s="48">
        <f t="shared" si="13"/>
        <v>2.05089452948395</v>
      </c>
      <c r="P79" s="9"/>
    </row>
    <row r="80" spans="1:16">
      <c r="A80" s="12"/>
      <c r="B80" s="25">
        <v>369.9</v>
      </c>
      <c r="C80" s="20" t="s">
        <v>77</v>
      </c>
      <c r="D80" s="47">
        <v>25678</v>
      </c>
      <c r="E80" s="47">
        <v>342278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367956</v>
      </c>
      <c r="O80" s="48">
        <f t="shared" si="13"/>
        <v>23.765161790350707</v>
      </c>
      <c r="P80" s="9"/>
    </row>
    <row r="81" spans="1:119" ht="15.75">
      <c r="A81" s="29" t="s">
        <v>44</v>
      </c>
      <c r="B81" s="30"/>
      <c r="C81" s="31"/>
      <c r="D81" s="32">
        <f t="shared" ref="D81:M81" si="16">SUM(D82:D83)</f>
        <v>29545</v>
      </c>
      <c r="E81" s="32">
        <f t="shared" si="16"/>
        <v>1339693</v>
      </c>
      <c r="F81" s="32">
        <f t="shared" si="16"/>
        <v>0</v>
      </c>
      <c r="G81" s="32">
        <f t="shared" si="16"/>
        <v>0</v>
      </c>
      <c r="H81" s="32">
        <f t="shared" si="16"/>
        <v>0</v>
      </c>
      <c r="I81" s="32">
        <f t="shared" si="16"/>
        <v>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1369238</v>
      </c>
      <c r="O81" s="46">
        <f t="shared" si="13"/>
        <v>88.434928631402187</v>
      </c>
      <c r="P81" s="9"/>
    </row>
    <row r="82" spans="1:119">
      <c r="A82" s="12"/>
      <c r="B82" s="25">
        <v>381</v>
      </c>
      <c r="C82" s="20" t="s">
        <v>78</v>
      </c>
      <c r="D82" s="47">
        <v>29545</v>
      </c>
      <c r="E82" s="47">
        <v>1092392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1121937</v>
      </c>
      <c r="O82" s="48">
        <f t="shared" si="13"/>
        <v>72.462507266033711</v>
      </c>
      <c r="P82" s="9"/>
    </row>
    <row r="83" spans="1:119" ht="15.75" thickBot="1">
      <c r="A83" s="12"/>
      <c r="B83" s="25">
        <v>384</v>
      </c>
      <c r="C83" s="20" t="s">
        <v>79</v>
      </c>
      <c r="D83" s="47">
        <v>0</v>
      </c>
      <c r="E83" s="47">
        <v>247301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247301</v>
      </c>
      <c r="O83" s="48">
        <f t="shared" si="13"/>
        <v>15.972421365368469</v>
      </c>
      <c r="P83" s="9"/>
    </row>
    <row r="84" spans="1:119" ht="16.5" thickBot="1">
      <c r="A84" s="14" t="s">
        <v>56</v>
      </c>
      <c r="B84" s="23"/>
      <c r="C84" s="22"/>
      <c r="D84" s="15">
        <f t="shared" ref="D84:M84" si="17">SUM(D5,D13,D16,D41,D69,D73,D81)</f>
        <v>6636940</v>
      </c>
      <c r="E84" s="15">
        <f t="shared" si="17"/>
        <v>7052230</v>
      </c>
      <c r="F84" s="15">
        <f t="shared" si="17"/>
        <v>0</v>
      </c>
      <c r="G84" s="15">
        <f t="shared" si="17"/>
        <v>0</v>
      </c>
      <c r="H84" s="15">
        <f t="shared" si="17"/>
        <v>0</v>
      </c>
      <c r="I84" s="15">
        <f t="shared" si="17"/>
        <v>0</v>
      </c>
      <c r="J84" s="15">
        <f t="shared" si="17"/>
        <v>0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>SUM(D84:M84)</f>
        <v>13689170</v>
      </c>
      <c r="O84" s="38">
        <f t="shared" si="13"/>
        <v>884.14196215203776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52" t="s">
        <v>173</v>
      </c>
      <c r="M86" s="52"/>
      <c r="N86" s="52"/>
      <c r="O86" s="44">
        <v>15483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101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2601834</v>
      </c>
      <c r="E5" s="27">
        <f t="shared" si="0"/>
        <v>912691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3514525</v>
      </c>
      <c r="O5" s="33">
        <f t="shared" ref="O5:O36" si="1">(N5/O$69)</f>
        <v>226.59735654416505</v>
      </c>
      <c r="P5" s="6"/>
    </row>
    <row r="6" spans="1:133">
      <c r="A6" s="12"/>
      <c r="B6" s="25">
        <v>311</v>
      </c>
      <c r="C6" s="20" t="s">
        <v>3</v>
      </c>
      <c r="D6" s="47">
        <v>2094964</v>
      </c>
      <c r="E6" s="47">
        <v>107463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2202427</v>
      </c>
      <c r="O6" s="48">
        <f t="shared" si="1"/>
        <v>142.00045132172792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197586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197586</v>
      </c>
      <c r="O7" s="48">
        <f t="shared" si="1"/>
        <v>12.73926499032882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64555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64555</v>
      </c>
      <c r="O8" s="48">
        <f t="shared" si="1"/>
        <v>4.1621534493874917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294961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294961</v>
      </c>
      <c r="O9" s="48">
        <f t="shared" si="1"/>
        <v>19.017472598323661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248126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248126</v>
      </c>
      <c r="O10" s="48">
        <f t="shared" si="1"/>
        <v>15.997807865892971</v>
      </c>
      <c r="P10" s="9"/>
    </row>
    <row r="11" spans="1:133">
      <c r="A11" s="12"/>
      <c r="B11" s="25">
        <v>312.60000000000002</v>
      </c>
      <c r="C11" s="20" t="s">
        <v>15</v>
      </c>
      <c r="D11" s="47">
        <v>441820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441820</v>
      </c>
      <c r="O11" s="48">
        <f t="shared" si="1"/>
        <v>28.486137975499677</v>
      </c>
      <c r="P11" s="9"/>
    </row>
    <row r="12" spans="1:133">
      <c r="A12" s="12"/>
      <c r="B12" s="25">
        <v>315</v>
      </c>
      <c r="C12" s="20" t="s">
        <v>16</v>
      </c>
      <c r="D12" s="47">
        <v>65050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65050</v>
      </c>
      <c r="O12" s="48">
        <f t="shared" si="1"/>
        <v>4.1940683430045134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52580</v>
      </c>
      <c r="E13" s="32">
        <f t="shared" si="3"/>
        <v>478518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531098</v>
      </c>
      <c r="O13" s="46">
        <f t="shared" si="1"/>
        <v>34.24229529335912</v>
      </c>
      <c r="P13" s="10"/>
    </row>
    <row r="14" spans="1:133">
      <c r="A14" s="12"/>
      <c r="B14" s="25">
        <v>322</v>
      </c>
      <c r="C14" s="20" t="s">
        <v>0</v>
      </c>
      <c r="D14" s="47">
        <v>48811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48811</v>
      </c>
      <c r="O14" s="48">
        <f t="shared" si="1"/>
        <v>3.1470664087685365</v>
      </c>
      <c r="P14" s="9"/>
    </row>
    <row r="15" spans="1:133">
      <c r="A15" s="12"/>
      <c r="B15" s="25">
        <v>325.2</v>
      </c>
      <c r="C15" s="20" t="s">
        <v>126</v>
      </c>
      <c r="D15" s="47">
        <v>0</v>
      </c>
      <c r="E15" s="47">
        <v>478518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478518</v>
      </c>
      <c r="O15" s="48">
        <f t="shared" si="1"/>
        <v>30.852224371373307</v>
      </c>
      <c r="P15" s="9"/>
    </row>
    <row r="16" spans="1:133">
      <c r="A16" s="12"/>
      <c r="B16" s="25">
        <v>329</v>
      </c>
      <c r="C16" s="20" t="s">
        <v>18</v>
      </c>
      <c r="D16" s="47">
        <v>3769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3769</v>
      </c>
      <c r="O16" s="48">
        <f t="shared" si="1"/>
        <v>0.24300451321727917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SUM(D18:D38)</f>
        <v>3051046</v>
      </c>
      <c r="E17" s="32">
        <f t="shared" si="5"/>
        <v>1608343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4659389</v>
      </c>
      <c r="O17" s="46">
        <f t="shared" si="1"/>
        <v>300.41192778852354</v>
      </c>
      <c r="P17" s="10"/>
    </row>
    <row r="18" spans="1:16">
      <c r="A18" s="12"/>
      <c r="B18" s="25">
        <v>331.1</v>
      </c>
      <c r="C18" s="20" t="s">
        <v>127</v>
      </c>
      <c r="D18" s="47">
        <v>3366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3366</v>
      </c>
      <c r="O18" s="48">
        <f t="shared" si="1"/>
        <v>0.21702127659574469</v>
      </c>
      <c r="P18" s="9"/>
    </row>
    <row r="19" spans="1:16">
      <c r="A19" s="12"/>
      <c r="B19" s="25">
        <v>331.2</v>
      </c>
      <c r="C19" s="20" t="s">
        <v>19</v>
      </c>
      <c r="D19" s="47">
        <v>102693</v>
      </c>
      <c r="E19" s="47">
        <v>221437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324130</v>
      </c>
      <c r="O19" s="48">
        <f t="shared" si="1"/>
        <v>20.898130238555769</v>
      </c>
      <c r="P19" s="9"/>
    </row>
    <row r="20" spans="1:16">
      <c r="A20" s="12"/>
      <c r="B20" s="25">
        <v>331.5</v>
      </c>
      <c r="C20" s="20" t="s">
        <v>128</v>
      </c>
      <c r="D20" s="47">
        <v>0</v>
      </c>
      <c r="E20" s="47">
        <v>131989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131989</v>
      </c>
      <c r="O20" s="48">
        <f t="shared" si="1"/>
        <v>8.509929078014185</v>
      </c>
      <c r="P20" s="9"/>
    </row>
    <row r="21" spans="1:16">
      <c r="A21" s="12"/>
      <c r="B21" s="25">
        <v>331.65</v>
      </c>
      <c r="C21" s="20" t="s">
        <v>23</v>
      </c>
      <c r="D21" s="47">
        <v>92658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92658</v>
      </c>
      <c r="O21" s="48">
        <f t="shared" si="1"/>
        <v>5.9740812379110251</v>
      </c>
      <c r="P21" s="9"/>
    </row>
    <row r="22" spans="1:16">
      <c r="A22" s="12"/>
      <c r="B22" s="25">
        <v>334.2</v>
      </c>
      <c r="C22" s="20" t="s">
        <v>21</v>
      </c>
      <c r="D22" s="47">
        <v>2250</v>
      </c>
      <c r="E22" s="47">
        <v>260894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263144</v>
      </c>
      <c r="O22" s="48">
        <f t="shared" si="1"/>
        <v>16.966086395873631</v>
      </c>
      <c r="P22" s="9"/>
    </row>
    <row r="23" spans="1:16">
      <c r="A23" s="12"/>
      <c r="B23" s="25">
        <v>334.34</v>
      </c>
      <c r="C23" s="20" t="s">
        <v>24</v>
      </c>
      <c r="D23" s="47">
        <v>0</v>
      </c>
      <c r="E23" s="47">
        <v>70588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70588</v>
      </c>
      <c r="O23" s="48">
        <f t="shared" si="1"/>
        <v>4.5511283043197936</v>
      </c>
      <c r="P23" s="9"/>
    </row>
    <row r="24" spans="1:16">
      <c r="A24" s="12"/>
      <c r="B24" s="25">
        <v>334.42</v>
      </c>
      <c r="C24" s="20" t="s">
        <v>129</v>
      </c>
      <c r="D24" s="47">
        <v>120329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120329</v>
      </c>
      <c r="O24" s="48">
        <f t="shared" si="1"/>
        <v>7.758156028368794</v>
      </c>
      <c r="P24" s="9"/>
    </row>
    <row r="25" spans="1:16">
      <c r="A25" s="12"/>
      <c r="B25" s="25">
        <v>334.49</v>
      </c>
      <c r="C25" s="20" t="s">
        <v>25</v>
      </c>
      <c r="D25" s="47">
        <v>0</v>
      </c>
      <c r="E25" s="47">
        <v>124085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124085</v>
      </c>
      <c r="O25" s="48">
        <f t="shared" si="1"/>
        <v>8.000322372662799</v>
      </c>
      <c r="P25" s="9"/>
    </row>
    <row r="26" spans="1:16">
      <c r="A26" s="12"/>
      <c r="B26" s="25">
        <v>334.5</v>
      </c>
      <c r="C26" s="20" t="s">
        <v>26</v>
      </c>
      <c r="D26" s="47">
        <v>0</v>
      </c>
      <c r="E26" s="47">
        <v>282490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282490</v>
      </c>
      <c r="O26" s="48">
        <f t="shared" si="1"/>
        <v>18.213410702772403</v>
      </c>
      <c r="P26" s="9"/>
    </row>
    <row r="27" spans="1:16">
      <c r="A27" s="12"/>
      <c r="B27" s="25">
        <v>334.7</v>
      </c>
      <c r="C27" s="20" t="s">
        <v>27</v>
      </c>
      <c r="D27" s="47">
        <v>0</v>
      </c>
      <c r="E27" s="47">
        <v>75865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75865</v>
      </c>
      <c r="O27" s="48">
        <f t="shared" si="1"/>
        <v>4.8913604126370087</v>
      </c>
      <c r="P27" s="9"/>
    </row>
    <row r="28" spans="1:16">
      <c r="A28" s="12"/>
      <c r="B28" s="25">
        <v>335.12</v>
      </c>
      <c r="C28" s="20" t="s">
        <v>29</v>
      </c>
      <c r="D28" s="47">
        <v>187985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187985</v>
      </c>
      <c r="O28" s="48">
        <f t="shared" si="1"/>
        <v>12.120245003223726</v>
      </c>
      <c r="P28" s="9"/>
    </row>
    <row r="29" spans="1:16">
      <c r="A29" s="12"/>
      <c r="B29" s="25">
        <v>335.13</v>
      </c>
      <c r="C29" s="20" t="s">
        <v>30</v>
      </c>
      <c r="D29" s="47">
        <v>15179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15179</v>
      </c>
      <c r="O29" s="48">
        <f t="shared" si="1"/>
        <v>0.97865892972275947</v>
      </c>
      <c r="P29" s="9"/>
    </row>
    <row r="30" spans="1:16">
      <c r="A30" s="12"/>
      <c r="B30" s="25">
        <v>335.14</v>
      </c>
      <c r="C30" s="20" t="s">
        <v>31</v>
      </c>
      <c r="D30" s="47">
        <v>11587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11587</v>
      </c>
      <c r="O30" s="48">
        <f t="shared" si="1"/>
        <v>0.74706640876853647</v>
      </c>
      <c r="P30" s="9"/>
    </row>
    <row r="31" spans="1:16">
      <c r="A31" s="12"/>
      <c r="B31" s="25">
        <v>335.15</v>
      </c>
      <c r="C31" s="20" t="s">
        <v>32</v>
      </c>
      <c r="D31" s="47">
        <v>899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899</v>
      </c>
      <c r="O31" s="48">
        <f t="shared" si="1"/>
        <v>5.7962604771115409E-2</v>
      </c>
      <c r="P31" s="9"/>
    </row>
    <row r="32" spans="1:16">
      <c r="A32" s="12"/>
      <c r="B32" s="25">
        <v>335.16</v>
      </c>
      <c r="C32" s="20" t="s">
        <v>33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223250</v>
      </c>
      <c r="O32" s="48">
        <f t="shared" si="1"/>
        <v>14.393939393939394</v>
      </c>
      <c r="P32" s="9"/>
    </row>
    <row r="33" spans="1:16">
      <c r="A33" s="12"/>
      <c r="B33" s="25">
        <v>335.18</v>
      </c>
      <c r="C33" s="20" t="s">
        <v>34</v>
      </c>
      <c r="D33" s="47">
        <v>1519981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1519981</v>
      </c>
      <c r="O33" s="48">
        <f t="shared" si="1"/>
        <v>98.000064474532564</v>
      </c>
      <c r="P33" s="9"/>
    </row>
    <row r="34" spans="1:16">
      <c r="A34" s="12"/>
      <c r="B34" s="25">
        <v>335.19</v>
      </c>
      <c r="C34" s="20" t="s">
        <v>45</v>
      </c>
      <c r="D34" s="47">
        <v>330395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330395</v>
      </c>
      <c r="O34" s="48">
        <f t="shared" si="1"/>
        <v>21.302063185041909</v>
      </c>
      <c r="P34" s="9"/>
    </row>
    <row r="35" spans="1:16">
      <c r="A35" s="12"/>
      <c r="B35" s="25">
        <v>335.22</v>
      </c>
      <c r="C35" s="20" t="s">
        <v>94</v>
      </c>
      <c r="D35" s="47">
        <v>0</v>
      </c>
      <c r="E35" s="47">
        <v>115995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115995</v>
      </c>
      <c r="O35" s="48">
        <f t="shared" si="1"/>
        <v>7.4787234042553195</v>
      </c>
      <c r="P35" s="9"/>
    </row>
    <row r="36" spans="1:16">
      <c r="A36" s="12"/>
      <c r="B36" s="25">
        <v>335.8</v>
      </c>
      <c r="C36" s="20" t="s">
        <v>35</v>
      </c>
      <c r="D36" s="47">
        <v>421047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421047</v>
      </c>
      <c r="O36" s="48">
        <f t="shared" si="1"/>
        <v>27.146808510638298</v>
      </c>
      <c r="P36" s="9"/>
    </row>
    <row r="37" spans="1:16">
      <c r="A37" s="12"/>
      <c r="B37" s="25">
        <v>335.9</v>
      </c>
      <c r="C37" s="20" t="s">
        <v>112</v>
      </c>
      <c r="D37" s="47">
        <v>172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172</v>
      </c>
      <c r="O37" s="48">
        <f t="shared" ref="O37:O67" si="7">(N37/O$69)</f>
        <v>1.1089619600257897E-2</v>
      </c>
      <c r="P37" s="9"/>
    </row>
    <row r="38" spans="1:16">
      <c r="A38" s="12"/>
      <c r="B38" s="25">
        <v>338</v>
      </c>
      <c r="C38" s="20" t="s">
        <v>89</v>
      </c>
      <c r="D38" s="47">
        <v>19255</v>
      </c>
      <c r="E38" s="47">
        <v>325000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344255</v>
      </c>
      <c r="O38" s="48">
        <f t="shared" si="7"/>
        <v>22.195680206318503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SUM(D40:D53)</f>
        <v>370061</v>
      </c>
      <c r="E39" s="32">
        <f t="shared" si="8"/>
        <v>1346093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1716154</v>
      </c>
      <c r="O39" s="46">
        <f t="shared" si="7"/>
        <v>110.64822695035461</v>
      </c>
      <c r="P39" s="10"/>
    </row>
    <row r="40" spans="1:16">
      <c r="A40" s="12"/>
      <c r="B40" s="25">
        <v>341.1</v>
      </c>
      <c r="C40" s="20" t="s">
        <v>46</v>
      </c>
      <c r="D40" s="47">
        <v>19202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19202</v>
      </c>
      <c r="O40" s="48">
        <f t="shared" si="7"/>
        <v>1.2380399742101871</v>
      </c>
      <c r="P40" s="9"/>
    </row>
    <row r="41" spans="1:16">
      <c r="A41" s="12"/>
      <c r="B41" s="25">
        <v>341.15</v>
      </c>
      <c r="C41" s="20" t="s">
        <v>98</v>
      </c>
      <c r="D41" s="47">
        <v>0</v>
      </c>
      <c r="E41" s="47">
        <v>7748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3" si="9">SUM(D41:M41)</f>
        <v>7748</v>
      </c>
      <c r="O41" s="48">
        <f t="shared" si="7"/>
        <v>0.49954867827208255</v>
      </c>
      <c r="P41" s="9"/>
    </row>
    <row r="42" spans="1:16">
      <c r="A42" s="12"/>
      <c r="B42" s="25">
        <v>341.16</v>
      </c>
      <c r="C42" s="20" t="s">
        <v>130</v>
      </c>
      <c r="D42" s="47">
        <v>0</v>
      </c>
      <c r="E42" s="47">
        <v>2795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2795</v>
      </c>
      <c r="O42" s="48">
        <f t="shared" si="7"/>
        <v>0.18020631850419083</v>
      </c>
      <c r="P42" s="9"/>
    </row>
    <row r="43" spans="1:16">
      <c r="A43" s="12"/>
      <c r="B43" s="25">
        <v>341.51</v>
      </c>
      <c r="C43" s="20" t="s">
        <v>47</v>
      </c>
      <c r="D43" s="47">
        <v>3339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3339</v>
      </c>
      <c r="O43" s="48">
        <f t="shared" si="7"/>
        <v>0.21528046421663444</v>
      </c>
      <c r="P43" s="9"/>
    </row>
    <row r="44" spans="1:16">
      <c r="A44" s="12"/>
      <c r="B44" s="25">
        <v>341.52</v>
      </c>
      <c r="C44" s="20" t="s">
        <v>131</v>
      </c>
      <c r="D44" s="47">
        <v>19315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19315</v>
      </c>
      <c r="O44" s="48">
        <f t="shared" si="7"/>
        <v>1.2453255963894261</v>
      </c>
      <c r="P44" s="9"/>
    </row>
    <row r="45" spans="1:16">
      <c r="A45" s="12"/>
      <c r="B45" s="25">
        <v>341.54</v>
      </c>
      <c r="C45" s="20" t="s">
        <v>48</v>
      </c>
      <c r="D45" s="47">
        <v>32550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32550</v>
      </c>
      <c r="O45" s="48">
        <f t="shared" si="7"/>
        <v>2.0986460348162477</v>
      </c>
      <c r="P45" s="9"/>
    </row>
    <row r="46" spans="1:16">
      <c r="A46" s="12"/>
      <c r="B46" s="25">
        <v>341.8</v>
      </c>
      <c r="C46" s="20" t="s">
        <v>49</v>
      </c>
      <c r="D46" s="47">
        <v>240492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240492</v>
      </c>
      <c r="O46" s="48">
        <f t="shared" si="7"/>
        <v>15.505609284332689</v>
      </c>
      <c r="P46" s="9"/>
    </row>
    <row r="47" spans="1:16">
      <c r="A47" s="12"/>
      <c r="B47" s="25">
        <v>342.1</v>
      </c>
      <c r="C47" s="20" t="s">
        <v>50</v>
      </c>
      <c r="D47" s="47">
        <v>50000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50000</v>
      </c>
      <c r="O47" s="48">
        <f t="shared" si="7"/>
        <v>3.223726627981947</v>
      </c>
      <c r="P47" s="9"/>
    </row>
    <row r="48" spans="1:16">
      <c r="A48" s="12"/>
      <c r="B48" s="25">
        <v>342.3</v>
      </c>
      <c r="C48" s="20" t="s">
        <v>132</v>
      </c>
      <c r="D48" s="47">
        <v>1158</v>
      </c>
      <c r="E48" s="47">
        <v>2110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3268</v>
      </c>
      <c r="O48" s="48">
        <f t="shared" si="7"/>
        <v>0.21070277240490007</v>
      </c>
      <c r="P48" s="9"/>
    </row>
    <row r="49" spans="1:16">
      <c r="A49" s="12"/>
      <c r="B49" s="25">
        <v>342.6</v>
      </c>
      <c r="C49" s="20" t="s">
        <v>52</v>
      </c>
      <c r="D49" s="47">
        <v>0</v>
      </c>
      <c r="E49" s="47">
        <v>1059784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1059784</v>
      </c>
      <c r="O49" s="48">
        <f t="shared" si="7"/>
        <v>68.329078014184404</v>
      </c>
      <c r="P49" s="9"/>
    </row>
    <row r="50" spans="1:16">
      <c r="A50" s="12"/>
      <c r="B50" s="25">
        <v>343.4</v>
      </c>
      <c r="C50" s="20" t="s">
        <v>53</v>
      </c>
      <c r="D50" s="47">
        <v>0</v>
      </c>
      <c r="E50" s="47">
        <v>118854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118854</v>
      </c>
      <c r="O50" s="48">
        <f t="shared" si="7"/>
        <v>7.6630560928433269</v>
      </c>
      <c r="P50" s="9"/>
    </row>
    <row r="51" spans="1:16">
      <c r="A51" s="12"/>
      <c r="B51" s="25">
        <v>344.9</v>
      </c>
      <c r="C51" s="20" t="s">
        <v>133</v>
      </c>
      <c r="D51" s="47">
        <v>0</v>
      </c>
      <c r="E51" s="47">
        <v>152444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152444</v>
      </c>
      <c r="O51" s="48">
        <f t="shared" si="7"/>
        <v>9.8287556415215995</v>
      </c>
      <c r="P51" s="9"/>
    </row>
    <row r="52" spans="1:16">
      <c r="A52" s="12"/>
      <c r="B52" s="25">
        <v>348.923</v>
      </c>
      <c r="C52" s="20" t="s">
        <v>55</v>
      </c>
      <c r="D52" s="47">
        <v>0</v>
      </c>
      <c r="E52" s="47">
        <v>2358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2358</v>
      </c>
      <c r="O52" s="48">
        <f t="shared" si="7"/>
        <v>0.15203094777562862</v>
      </c>
      <c r="P52" s="9"/>
    </row>
    <row r="53" spans="1:16">
      <c r="A53" s="12"/>
      <c r="B53" s="25">
        <v>349</v>
      </c>
      <c r="C53" s="20" t="s">
        <v>1</v>
      </c>
      <c r="D53" s="47">
        <v>4005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4005</v>
      </c>
      <c r="O53" s="48">
        <f t="shared" si="7"/>
        <v>0.25822050290135395</v>
      </c>
      <c r="P53" s="9"/>
    </row>
    <row r="54" spans="1:16" ht="15.75">
      <c r="A54" s="29" t="s">
        <v>43</v>
      </c>
      <c r="B54" s="30"/>
      <c r="C54" s="31"/>
      <c r="D54" s="32">
        <f t="shared" ref="D54:M54" si="10">SUM(D55:D57)</f>
        <v>0</v>
      </c>
      <c r="E54" s="32">
        <f t="shared" si="10"/>
        <v>59884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7" si="11">SUM(D54:M54)</f>
        <v>59884</v>
      </c>
      <c r="O54" s="46">
        <f t="shared" si="7"/>
        <v>3.8609929078014185</v>
      </c>
      <c r="P54" s="10"/>
    </row>
    <row r="55" spans="1:16">
      <c r="A55" s="13"/>
      <c r="B55" s="40">
        <v>351.7</v>
      </c>
      <c r="C55" s="21" t="s">
        <v>68</v>
      </c>
      <c r="D55" s="47">
        <v>0</v>
      </c>
      <c r="E55" s="47">
        <v>8895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8895</v>
      </c>
      <c r="O55" s="48">
        <f t="shared" si="7"/>
        <v>0.57350096711798837</v>
      </c>
      <c r="P55" s="9"/>
    </row>
    <row r="56" spans="1:16">
      <c r="A56" s="13"/>
      <c r="B56" s="40">
        <v>351.8</v>
      </c>
      <c r="C56" s="21" t="s">
        <v>69</v>
      </c>
      <c r="D56" s="47">
        <v>0</v>
      </c>
      <c r="E56" s="47">
        <v>3567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3567</v>
      </c>
      <c r="O56" s="48">
        <f t="shared" si="7"/>
        <v>0.22998065764023209</v>
      </c>
      <c r="P56" s="9"/>
    </row>
    <row r="57" spans="1:16">
      <c r="A57" s="13"/>
      <c r="B57" s="40">
        <v>358.2</v>
      </c>
      <c r="C57" s="21" t="s">
        <v>71</v>
      </c>
      <c r="D57" s="47">
        <v>0</v>
      </c>
      <c r="E57" s="47">
        <v>47422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47422</v>
      </c>
      <c r="O57" s="48">
        <f t="shared" si="7"/>
        <v>3.0575112830431981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SUM(D59:D63)</f>
        <v>165128</v>
      </c>
      <c r="E58" s="32">
        <f t="shared" si="12"/>
        <v>175818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1"/>
        <v>340946</v>
      </c>
      <c r="O58" s="46">
        <f t="shared" si="7"/>
        <v>21.98233397807866</v>
      </c>
      <c r="P58" s="10"/>
    </row>
    <row r="59" spans="1:16">
      <c r="A59" s="12"/>
      <c r="B59" s="25">
        <v>361.1</v>
      </c>
      <c r="C59" s="20" t="s">
        <v>73</v>
      </c>
      <c r="D59" s="47">
        <v>-2330</v>
      </c>
      <c r="E59" s="47">
        <v>2065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-265</v>
      </c>
      <c r="O59" s="48">
        <f t="shared" si="7"/>
        <v>-1.7085751128304318E-2</v>
      </c>
      <c r="P59" s="9"/>
    </row>
    <row r="60" spans="1:16">
      <c r="A60" s="12"/>
      <c r="B60" s="25">
        <v>362</v>
      </c>
      <c r="C60" s="20" t="s">
        <v>74</v>
      </c>
      <c r="D60" s="47">
        <v>12025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12025</v>
      </c>
      <c r="O60" s="48">
        <f t="shared" si="7"/>
        <v>0.77530625402965825</v>
      </c>
      <c r="P60" s="9"/>
    </row>
    <row r="61" spans="1:16">
      <c r="A61" s="12"/>
      <c r="B61" s="25">
        <v>364</v>
      </c>
      <c r="C61" s="20" t="s">
        <v>91</v>
      </c>
      <c r="D61" s="47">
        <v>77608</v>
      </c>
      <c r="E61" s="47">
        <v>132106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209714</v>
      </c>
      <c r="O61" s="48">
        <f t="shared" si="7"/>
        <v>13.521212121212121</v>
      </c>
      <c r="P61" s="9"/>
    </row>
    <row r="62" spans="1:16">
      <c r="A62" s="12"/>
      <c r="B62" s="25">
        <v>366</v>
      </c>
      <c r="C62" s="20" t="s">
        <v>75</v>
      </c>
      <c r="D62" s="47">
        <v>38271</v>
      </c>
      <c r="E62" s="47">
        <v>4286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42557</v>
      </c>
      <c r="O62" s="48">
        <f t="shared" si="7"/>
        <v>2.7438426821405546</v>
      </c>
      <c r="P62" s="9"/>
    </row>
    <row r="63" spans="1:16">
      <c r="A63" s="12"/>
      <c r="B63" s="25">
        <v>369.9</v>
      </c>
      <c r="C63" s="20" t="s">
        <v>77</v>
      </c>
      <c r="D63" s="47">
        <v>39554</v>
      </c>
      <c r="E63" s="47">
        <v>37361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76915</v>
      </c>
      <c r="O63" s="48">
        <f t="shared" si="7"/>
        <v>4.9590586718246294</v>
      </c>
      <c r="P63" s="9"/>
    </row>
    <row r="64" spans="1:16" ht="15.75">
      <c r="A64" s="29" t="s">
        <v>44</v>
      </c>
      <c r="B64" s="30"/>
      <c r="C64" s="31"/>
      <c r="D64" s="32">
        <f t="shared" ref="D64:M64" si="13">SUM(D65:D66)</f>
        <v>13545</v>
      </c>
      <c r="E64" s="32">
        <f t="shared" si="13"/>
        <v>1347351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1360896</v>
      </c>
      <c r="O64" s="46">
        <f t="shared" si="7"/>
        <v>87.743133462282401</v>
      </c>
      <c r="P64" s="9"/>
    </row>
    <row r="65" spans="1:119">
      <c r="A65" s="12"/>
      <c r="B65" s="25">
        <v>381</v>
      </c>
      <c r="C65" s="20" t="s">
        <v>78</v>
      </c>
      <c r="D65" s="47">
        <v>13545</v>
      </c>
      <c r="E65" s="47">
        <v>968235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981780</v>
      </c>
      <c r="O65" s="48">
        <f t="shared" si="7"/>
        <v>63.299806576402318</v>
      </c>
      <c r="P65" s="9"/>
    </row>
    <row r="66" spans="1:119" ht="15.75" thickBot="1">
      <c r="A66" s="12"/>
      <c r="B66" s="25">
        <v>384</v>
      </c>
      <c r="C66" s="20" t="s">
        <v>79</v>
      </c>
      <c r="D66" s="47">
        <v>0</v>
      </c>
      <c r="E66" s="47">
        <v>379116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379116</v>
      </c>
      <c r="O66" s="48">
        <f t="shared" si="7"/>
        <v>24.443326885880076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4">SUM(D5,D13,D17,D39,D54,D58,D64)</f>
        <v>6254194</v>
      </c>
      <c r="E67" s="15">
        <f t="shared" si="14"/>
        <v>5928698</v>
      </c>
      <c r="F67" s="15">
        <f t="shared" si="14"/>
        <v>0</v>
      </c>
      <c r="G67" s="15">
        <f t="shared" si="14"/>
        <v>0</v>
      </c>
      <c r="H67" s="15">
        <f t="shared" si="14"/>
        <v>0</v>
      </c>
      <c r="I67" s="15">
        <f t="shared" si="14"/>
        <v>0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0</v>
      </c>
      <c r="N67" s="15">
        <f t="shared" si="11"/>
        <v>12182892</v>
      </c>
      <c r="O67" s="38">
        <f t="shared" si="7"/>
        <v>785.4862669245648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1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52" t="s">
        <v>134</v>
      </c>
      <c r="M69" s="52"/>
      <c r="N69" s="52"/>
      <c r="O69" s="44">
        <v>15510</v>
      </c>
    </row>
    <row r="70" spans="1:119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1:119" ht="15.75" customHeight="1" thickBot="1">
      <c r="A71" s="56" t="s">
        <v>101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2651833</v>
      </c>
      <c r="E5" s="27">
        <f t="shared" si="0"/>
        <v>930604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3582437</v>
      </c>
      <c r="O5" s="33">
        <f t="shared" ref="O5:O36" si="1">(N5/O$67)</f>
        <v>231.52827505978155</v>
      </c>
      <c r="P5" s="6"/>
    </row>
    <row r="6" spans="1:133">
      <c r="A6" s="12"/>
      <c r="B6" s="25">
        <v>311</v>
      </c>
      <c r="C6" s="20" t="s">
        <v>3</v>
      </c>
      <c r="D6" s="47">
        <v>2164988</v>
      </c>
      <c r="E6" s="47">
        <v>110761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2275749</v>
      </c>
      <c r="O6" s="48">
        <f t="shared" si="1"/>
        <v>147.07871776643185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193328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193328</v>
      </c>
      <c r="O7" s="48">
        <f t="shared" si="1"/>
        <v>12.494538874167905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67270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67270</v>
      </c>
      <c r="O8" s="48">
        <f t="shared" si="1"/>
        <v>4.3475731920118914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317714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317714</v>
      </c>
      <c r="O9" s="48">
        <f t="shared" si="1"/>
        <v>20.533445356427325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241531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241531</v>
      </c>
      <c r="O10" s="48">
        <f t="shared" si="1"/>
        <v>15.609836489368577</v>
      </c>
      <c r="P10" s="9"/>
    </row>
    <row r="11" spans="1:133">
      <c r="A11" s="12"/>
      <c r="B11" s="25">
        <v>312.60000000000002</v>
      </c>
      <c r="C11" s="20" t="s">
        <v>15</v>
      </c>
      <c r="D11" s="47">
        <v>428662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428662</v>
      </c>
      <c r="O11" s="48">
        <f t="shared" si="1"/>
        <v>27.703871259613521</v>
      </c>
      <c r="P11" s="9"/>
    </row>
    <row r="12" spans="1:133">
      <c r="A12" s="12"/>
      <c r="B12" s="25">
        <v>315</v>
      </c>
      <c r="C12" s="20" t="s">
        <v>16</v>
      </c>
      <c r="D12" s="47">
        <v>58183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58183</v>
      </c>
      <c r="O12" s="48">
        <f t="shared" si="1"/>
        <v>3.7602921217604859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62356</v>
      </c>
      <c r="E13" s="32">
        <f t="shared" si="3"/>
        <v>478423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540779</v>
      </c>
      <c r="O13" s="46">
        <f t="shared" si="1"/>
        <v>34.949848122536032</v>
      </c>
      <c r="P13" s="10"/>
    </row>
    <row r="14" spans="1:133">
      <c r="A14" s="12"/>
      <c r="B14" s="25">
        <v>322</v>
      </c>
      <c r="C14" s="20" t="s">
        <v>0</v>
      </c>
      <c r="D14" s="47">
        <v>56214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56214</v>
      </c>
      <c r="O14" s="48">
        <f t="shared" si="1"/>
        <v>3.6330381955664706</v>
      </c>
      <c r="P14" s="9"/>
    </row>
    <row r="15" spans="1:133">
      <c r="A15" s="12"/>
      <c r="B15" s="25">
        <v>329</v>
      </c>
      <c r="C15" s="20" t="s">
        <v>18</v>
      </c>
      <c r="D15" s="47">
        <v>6142</v>
      </c>
      <c r="E15" s="47">
        <v>478423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484565</v>
      </c>
      <c r="O15" s="48">
        <f t="shared" si="1"/>
        <v>31.316809926969558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SUM(D17:D36)</f>
        <v>3571965</v>
      </c>
      <c r="E16" s="32">
        <f t="shared" si="5"/>
        <v>1409201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4981166</v>
      </c>
      <c r="O16" s="46">
        <f t="shared" si="1"/>
        <v>321.92632327279779</v>
      </c>
      <c r="P16" s="10"/>
    </row>
    <row r="17" spans="1:16">
      <c r="A17" s="12"/>
      <c r="B17" s="25">
        <v>331.2</v>
      </c>
      <c r="C17" s="20" t="s">
        <v>19</v>
      </c>
      <c r="D17" s="47">
        <v>555665</v>
      </c>
      <c r="E17" s="47">
        <v>76401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632066</v>
      </c>
      <c r="O17" s="48">
        <f t="shared" si="1"/>
        <v>40.849608996316164</v>
      </c>
      <c r="P17" s="9"/>
    </row>
    <row r="18" spans="1:16">
      <c r="A18" s="12"/>
      <c r="B18" s="25">
        <v>331.65</v>
      </c>
      <c r="C18" s="20" t="s">
        <v>23</v>
      </c>
      <c r="D18" s="47">
        <v>82454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82454</v>
      </c>
      <c r="O18" s="48">
        <f t="shared" si="1"/>
        <v>5.3288954953790473</v>
      </c>
      <c r="P18" s="9"/>
    </row>
    <row r="19" spans="1:16">
      <c r="A19" s="12"/>
      <c r="B19" s="25">
        <v>334.2</v>
      </c>
      <c r="C19" s="20" t="s">
        <v>21</v>
      </c>
      <c r="D19" s="47">
        <v>0</v>
      </c>
      <c r="E19" s="47">
        <v>494497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494497</v>
      </c>
      <c r="O19" s="48">
        <f t="shared" si="1"/>
        <v>31.958702255541912</v>
      </c>
      <c r="P19" s="9"/>
    </row>
    <row r="20" spans="1:16">
      <c r="A20" s="12"/>
      <c r="B20" s="25">
        <v>334.34</v>
      </c>
      <c r="C20" s="20" t="s">
        <v>24</v>
      </c>
      <c r="D20" s="47">
        <v>0</v>
      </c>
      <c r="E20" s="47">
        <v>70588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70588</v>
      </c>
      <c r="O20" s="48">
        <f t="shared" si="1"/>
        <v>4.5620112453952046</v>
      </c>
      <c r="P20" s="9"/>
    </row>
    <row r="21" spans="1:16">
      <c r="A21" s="12"/>
      <c r="B21" s="25">
        <v>334.49</v>
      </c>
      <c r="C21" s="20" t="s">
        <v>25</v>
      </c>
      <c r="D21" s="47">
        <v>0</v>
      </c>
      <c r="E21" s="47">
        <v>29190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6">SUM(D21:M21)</f>
        <v>29190</v>
      </c>
      <c r="O21" s="48">
        <f t="shared" si="1"/>
        <v>1.8865119886253474</v>
      </c>
      <c r="P21" s="9"/>
    </row>
    <row r="22" spans="1:16">
      <c r="A22" s="12"/>
      <c r="B22" s="25">
        <v>334.7</v>
      </c>
      <c r="C22" s="20" t="s">
        <v>27</v>
      </c>
      <c r="D22" s="47">
        <v>0</v>
      </c>
      <c r="E22" s="47">
        <v>70450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70450</v>
      </c>
      <c r="O22" s="48">
        <f t="shared" si="1"/>
        <v>4.553092483681251</v>
      </c>
      <c r="P22" s="9"/>
    </row>
    <row r="23" spans="1:16">
      <c r="A23" s="12"/>
      <c r="B23" s="25">
        <v>335.12</v>
      </c>
      <c r="C23" s="20" t="s">
        <v>29</v>
      </c>
      <c r="D23" s="47">
        <v>179866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179866</v>
      </c>
      <c r="O23" s="48">
        <f t="shared" si="1"/>
        <v>11.624507206100951</v>
      </c>
      <c r="P23" s="9"/>
    </row>
    <row r="24" spans="1:16">
      <c r="A24" s="12"/>
      <c r="B24" s="25">
        <v>335.13</v>
      </c>
      <c r="C24" s="20" t="s">
        <v>30</v>
      </c>
      <c r="D24" s="47">
        <v>14681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14681</v>
      </c>
      <c r="O24" s="48">
        <f t="shared" si="1"/>
        <v>0.94881406320687645</v>
      </c>
      <c r="P24" s="9"/>
    </row>
    <row r="25" spans="1:16">
      <c r="A25" s="12"/>
      <c r="B25" s="25">
        <v>335.14</v>
      </c>
      <c r="C25" s="20" t="s">
        <v>31</v>
      </c>
      <c r="D25" s="47">
        <v>10025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10025</v>
      </c>
      <c r="O25" s="48">
        <f t="shared" si="1"/>
        <v>0.64790279842305953</v>
      </c>
      <c r="P25" s="9"/>
    </row>
    <row r="26" spans="1:16">
      <c r="A26" s="12"/>
      <c r="B26" s="25">
        <v>335.15</v>
      </c>
      <c r="C26" s="20" t="s">
        <v>32</v>
      </c>
      <c r="D26" s="47">
        <v>769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769</v>
      </c>
      <c r="O26" s="48">
        <f t="shared" si="1"/>
        <v>4.9699476507464618E-2</v>
      </c>
      <c r="P26" s="9"/>
    </row>
    <row r="27" spans="1:16">
      <c r="A27" s="12"/>
      <c r="B27" s="25">
        <v>335.16</v>
      </c>
      <c r="C27" s="20" t="s">
        <v>33</v>
      </c>
      <c r="D27" s="47">
        <v>223250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223250</v>
      </c>
      <c r="O27" s="48">
        <f t="shared" si="1"/>
        <v>14.42835907710205</v>
      </c>
      <c r="P27" s="9"/>
    </row>
    <row r="28" spans="1:16">
      <c r="A28" s="12"/>
      <c r="B28" s="25">
        <v>335.18</v>
      </c>
      <c r="C28" s="20" t="s">
        <v>34</v>
      </c>
      <c r="D28" s="47">
        <v>1678009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1678009</v>
      </c>
      <c r="O28" s="48">
        <f t="shared" si="1"/>
        <v>108.44755380339947</v>
      </c>
      <c r="P28" s="9"/>
    </row>
    <row r="29" spans="1:16">
      <c r="A29" s="12"/>
      <c r="B29" s="25">
        <v>335.19</v>
      </c>
      <c r="C29" s="20" t="s">
        <v>45</v>
      </c>
      <c r="D29" s="47">
        <v>337113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337113</v>
      </c>
      <c r="O29" s="48">
        <f t="shared" si="1"/>
        <v>21.787177664318492</v>
      </c>
      <c r="P29" s="9"/>
    </row>
    <row r="30" spans="1:16">
      <c r="A30" s="12"/>
      <c r="B30" s="25">
        <v>335.22</v>
      </c>
      <c r="C30" s="20" t="s">
        <v>94</v>
      </c>
      <c r="D30" s="47">
        <v>0</v>
      </c>
      <c r="E30" s="47">
        <v>50683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50683</v>
      </c>
      <c r="O30" s="48">
        <f t="shared" si="1"/>
        <v>3.2755768112195436</v>
      </c>
      <c r="P30" s="9"/>
    </row>
    <row r="31" spans="1:16">
      <c r="A31" s="12"/>
      <c r="B31" s="25">
        <v>335.5</v>
      </c>
      <c r="C31" s="20" t="s">
        <v>95</v>
      </c>
      <c r="D31" s="47">
        <v>0</v>
      </c>
      <c r="E31" s="47">
        <v>275187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275187</v>
      </c>
      <c r="O31" s="48">
        <f t="shared" si="1"/>
        <v>17.784980288244039</v>
      </c>
      <c r="P31" s="9"/>
    </row>
    <row r="32" spans="1:16">
      <c r="A32" s="12"/>
      <c r="B32" s="25">
        <v>335.8</v>
      </c>
      <c r="C32" s="20" t="s">
        <v>35</v>
      </c>
      <c r="D32" s="47">
        <v>415073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415073</v>
      </c>
      <c r="O32" s="48">
        <f t="shared" si="1"/>
        <v>26.825631745621404</v>
      </c>
      <c r="P32" s="9"/>
    </row>
    <row r="33" spans="1:16">
      <c r="A33" s="12"/>
      <c r="B33" s="25">
        <v>337.1</v>
      </c>
      <c r="C33" s="20" t="s">
        <v>96</v>
      </c>
      <c r="D33" s="47">
        <v>12500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8" si="7">SUM(D33:M33)</f>
        <v>12500</v>
      </c>
      <c r="O33" s="48">
        <f t="shared" si="1"/>
        <v>0.8078588509015705</v>
      </c>
      <c r="P33" s="9"/>
    </row>
    <row r="34" spans="1:16">
      <c r="A34" s="12"/>
      <c r="B34" s="25">
        <v>337.2</v>
      </c>
      <c r="C34" s="20" t="s">
        <v>36</v>
      </c>
      <c r="D34" s="47">
        <v>3375</v>
      </c>
      <c r="E34" s="47">
        <v>9725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13100</v>
      </c>
      <c r="O34" s="48">
        <f t="shared" si="1"/>
        <v>0.8466360757448459</v>
      </c>
      <c r="P34" s="9"/>
    </row>
    <row r="35" spans="1:16">
      <c r="A35" s="12"/>
      <c r="B35" s="25">
        <v>337.7</v>
      </c>
      <c r="C35" s="20" t="s">
        <v>97</v>
      </c>
      <c r="D35" s="47">
        <v>0</v>
      </c>
      <c r="E35" s="47">
        <v>7480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7480</v>
      </c>
      <c r="O35" s="48">
        <f t="shared" si="1"/>
        <v>0.48342273637949978</v>
      </c>
      <c r="P35" s="9"/>
    </row>
    <row r="36" spans="1:16">
      <c r="A36" s="12"/>
      <c r="B36" s="25">
        <v>338</v>
      </c>
      <c r="C36" s="20" t="s">
        <v>89</v>
      </c>
      <c r="D36" s="47">
        <v>59185</v>
      </c>
      <c r="E36" s="47">
        <v>325000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384185</v>
      </c>
      <c r="O36" s="48">
        <f t="shared" si="1"/>
        <v>24.829380210689589</v>
      </c>
      <c r="P36" s="9"/>
    </row>
    <row r="37" spans="1:16" ht="15.75">
      <c r="A37" s="29" t="s">
        <v>42</v>
      </c>
      <c r="B37" s="30"/>
      <c r="C37" s="31"/>
      <c r="D37" s="32">
        <f>SUM(D38:D49)</f>
        <v>380907</v>
      </c>
      <c r="E37" s="32">
        <f t="shared" ref="E37:M37" si="8">SUM(E38:E49)</f>
        <v>967856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1348763</v>
      </c>
      <c r="O37" s="46">
        <f t="shared" ref="O37:O65" si="9">(N37/O$67)</f>
        <v>87.168810185484389</v>
      </c>
      <c r="P37" s="10"/>
    </row>
    <row r="38" spans="1:16">
      <c r="A38" s="12"/>
      <c r="B38" s="25">
        <v>341.1</v>
      </c>
      <c r="C38" s="20" t="s">
        <v>46</v>
      </c>
      <c r="D38" s="47">
        <v>21317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21317</v>
      </c>
      <c r="O38" s="48">
        <f t="shared" si="9"/>
        <v>1.3776901699735022</v>
      </c>
      <c r="P38" s="9"/>
    </row>
    <row r="39" spans="1:16">
      <c r="A39" s="12"/>
      <c r="B39" s="25">
        <v>341.15</v>
      </c>
      <c r="C39" s="20" t="s">
        <v>98</v>
      </c>
      <c r="D39" s="47">
        <v>0</v>
      </c>
      <c r="E39" s="47">
        <v>12353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9" si="10">SUM(D39:M39)</f>
        <v>12353</v>
      </c>
      <c r="O39" s="48">
        <f t="shared" si="9"/>
        <v>0.79835843081496805</v>
      </c>
      <c r="P39" s="9"/>
    </row>
    <row r="40" spans="1:16">
      <c r="A40" s="12"/>
      <c r="B40" s="25">
        <v>341.51</v>
      </c>
      <c r="C40" s="20" t="s">
        <v>47</v>
      </c>
      <c r="D40" s="47">
        <v>3494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3494</v>
      </c>
      <c r="O40" s="48">
        <f t="shared" si="9"/>
        <v>0.22581270600400699</v>
      </c>
      <c r="P40" s="9"/>
    </row>
    <row r="41" spans="1:16">
      <c r="A41" s="12"/>
      <c r="B41" s="25">
        <v>341.54</v>
      </c>
      <c r="C41" s="20" t="s">
        <v>48</v>
      </c>
      <c r="D41" s="47">
        <v>24598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0"/>
        <v>24598</v>
      </c>
      <c r="O41" s="48">
        <f t="shared" si="9"/>
        <v>1.5897369611581464</v>
      </c>
      <c r="P41" s="9"/>
    </row>
    <row r="42" spans="1:16">
      <c r="A42" s="12"/>
      <c r="B42" s="25">
        <v>341.8</v>
      </c>
      <c r="C42" s="20" t="s">
        <v>49</v>
      </c>
      <c r="D42" s="47">
        <v>242318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242318</v>
      </c>
      <c r="O42" s="48">
        <f t="shared" si="9"/>
        <v>15.660699282621341</v>
      </c>
      <c r="P42" s="9"/>
    </row>
    <row r="43" spans="1:16">
      <c r="A43" s="12"/>
      <c r="B43" s="25">
        <v>342.1</v>
      </c>
      <c r="C43" s="20" t="s">
        <v>50</v>
      </c>
      <c r="D43" s="47">
        <v>50000</v>
      </c>
      <c r="E43" s="47">
        <v>1652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51652</v>
      </c>
      <c r="O43" s="48">
        <f t="shared" si="9"/>
        <v>3.3382020293414336</v>
      </c>
      <c r="P43" s="9"/>
    </row>
    <row r="44" spans="1:16">
      <c r="A44" s="12"/>
      <c r="B44" s="25">
        <v>342.6</v>
      </c>
      <c r="C44" s="20" t="s">
        <v>52</v>
      </c>
      <c r="D44" s="47">
        <v>0</v>
      </c>
      <c r="E44" s="47">
        <v>683823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683823</v>
      </c>
      <c r="O44" s="48">
        <f t="shared" si="9"/>
        <v>44.194597040005171</v>
      </c>
      <c r="P44" s="9"/>
    </row>
    <row r="45" spans="1:16">
      <c r="A45" s="12"/>
      <c r="B45" s="25">
        <v>343.4</v>
      </c>
      <c r="C45" s="20" t="s">
        <v>53</v>
      </c>
      <c r="D45" s="47">
        <v>0</v>
      </c>
      <c r="E45" s="47">
        <v>124087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124087</v>
      </c>
      <c r="O45" s="48">
        <f t="shared" si="9"/>
        <v>8.0195824985458533</v>
      </c>
      <c r="P45" s="9"/>
    </row>
    <row r="46" spans="1:16">
      <c r="A46" s="12"/>
      <c r="B46" s="25">
        <v>348.92200000000003</v>
      </c>
      <c r="C46" s="20" t="s">
        <v>54</v>
      </c>
      <c r="D46" s="47">
        <v>2109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2109</v>
      </c>
      <c r="O46" s="48">
        <f t="shared" si="9"/>
        <v>0.13630194532411297</v>
      </c>
      <c r="P46" s="9"/>
    </row>
    <row r="47" spans="1:16">
      <c r="A47" s="12"/>
      <c r="B47" s="25">
        <v>348.923</v>
      </c>
      <c r="C47" s="20" t="s">
        <v>55</v>
      </c>
      <c r="D47" s="47">
        <v>0</v>
      </c>
      <c r="E47" s="47">
        <v>2129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2129</v>
      </c>
      <c r="O47" s="48">
        <f t="shared" si="9"/>
        <v>0.13759451948555548</v>
      </c>
      <c r="P47" s="9"/>
    </row>
    <row r="48" spans="1:16">
      <c r="A48" s="12"/>
      <c r="B48" s="25">
        <v>348.99</v>
      </c>
      <c r="C48" s="20" t="s">
        <v>90</v>
      </c>
      <c r="D48" s="47">
        <v>24300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24300</v>
      </c>
      <c r="O48" s="48">
        <f t="shared" si="9"/>
        <v>1.5704776061526531</v>
      </c>
      <c r="P48" s="9"/>
    </row>
    <row r="49" spans="1:16">
      <c r="A49" s="12"/>
      <c r="B49" s="25">
        <v>349</v>
      </c>
      <c r="C49" s="20" t="s">
        <v>1</v>
      </c>
      <c r="D49" s="47">
        <v>12771</v>
      </c>
      <c r="E49" s="47">
        <v>143812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156583</v>
      </c>
      <c r="O49" s="48">
        <f t="shared" si="9"/>
        <v>10.119756996057649</v>
      </c>
      <c r="P49" s="9"/>
    </row>
    <row r="50" spans="1:16" ht="15.75">
      <c r="A50" s="29" t="s">
        <v>43</v>
      </c>
      <c r="B50" s="30"/>
      <c r="C50" s="31"/>
      <c r="D50" s="32">
        <f t="shared" ref="D50:M50" si="11">SUM(D51:D53)</f>
        <v>0</v>
      </c>
      <c r="E50" s="32">
        <f t="shared" si="11"/>
        <v>63057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5" si="12">SUM(D50:M50)</f>
        <v>63057</v>
      </c>
      <c r="O50" s="46">
        <f t="shared" si="9"/>
        <v>4.0752924449040266</v>
      </c>
      <c r="P50" s="10"/>
    </row>
    <row r="51" spans="1:16">
      <c r="A51" s="13"/>
      <c r="B51" s="40">
        <v>351.7</v>
      </c>
      <c r="C51" s="21" t="s">
        <v>68</v>
      </c>
      <c r="D51" s="47">
        <v>0</v>
      </c>
      <c r="E51" s="47">
        <v>8186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2"/>
        <v>8186</v>
      </c>
      <c r="O51" s="48">
        <f t="shared" si="9"/>
        <v>0.52905060427842043</v>
      </c>
      <c r="P51" s="9"/>
    </row>
    <row r="52" spans="1:16">
      <c r="A52" s="13"/>
      <c r="B52" s="40">
        <v>351.8</v>
      </c>
      <c r="C52" s="21" t="s">
        <v>69</v>
      </c>
      <c r="D52" s="47">
        <v>0</v>
      </c>
      <c r="E52" s="47">
        <v>3460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2"/>
        <v>3460</v>
      </c>
      <c r="O52" s="48">
        <f t="shared" si="9"/>
        <v>0.22361532992955471</v>
      </c>
      <c r="P52" s="9"/>
    </row>
    <row r="53" spans="1:16">
      <c r="A53" s="13"/>
      <c r="B53" s="40">
        <v>358.2</v>
      </c>
      <c r="C53" s="21" t="s">
        <v>71</v>
      </c>
      <c r="D53" s="47">
        <v>0</v>
      </c>
      <c r="E53" s="47">
        <v>51411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51411</v>
      </c>
      <c r="O53" s="48">
        <f t="shared" si="9"/>
        <v>3.3226265106960513</v>
      </c>
      <c r="P53" s="9"/>
    </row>
    <row r="54" spans="1:16" ht="15.75">
      <c r="A54" s="29" t="s">
        <v>4</v>
      </c>
      <c r="B54" s="30"/>
      <c r="C54" s="31"/>
      <c r="D54" s="32">
        <f t="shared" ref="D54:M54" si="13">SUM(D55:D61)</f>
        <v>123168</v>
      </c>
      <c r="E54" s="32">
        <f t="shared" si="13"/>
        <v>68667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2"/>
        <v>191835</v>
      </c>
      <c r="O54" s="46">
        <f t="shared" si="9"/>
        <v>12.398048213016223</v>
      </c>
      <c r="P54" s="10"/>
    </row>
    <row r="55" spans="1:16">
      <c r="A55" s="12"/>
      <c r="B55" s="25">
        <v>361.1</v>
      </c>
      <c r="C55" s="20" t="s">
        <v>73</v>
      </c>
      <c r="D55" s="47">
        <v>790</v>
      </c>
      <c r="E55" s="47">
        <v>440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1230</v>
      </c>
      <c r="O55" s="48">
        <f t="shared" si="9"/>
        <v>7.9493310928714533E-2</v>
      </c>
      <c r="P55" s="9"/>
    </row>
    <row r="56" spans="1:16">
      <c r="A56" s="12"/>
      <c r="B56" s="25">
        <v>362</v>
      </c>
      <c r="C56" s="20" t="s">
        <v>74</v>
      </c>
      <c r="D56" s="47">
        <v>12025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14">SUM(D56:M56)</f>
        <v>12025</v>
      </c>
      <c r="O56" s="48">
        <f t="shared" si="9"/>
        <v>0.77716021456731077</v>
      </c>
      <c r="P56" s="9"/>
    </row>
    <row r="57" spans="1:16">
      <c r="A57" s="12"/>
      <c r="B57" s="25">
        <v>364</v>
      </c>
      <c r="C57" s="20" t="s">
        <v>91</v>
      </c>
      <c r="D57" s="47">
        <v>23950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4"/>
        <v>23950</v>
      </c>
      <c r="O57" s="48">
        <f t="shared" si="9"/>
        <v>1.547857558327409</v>
      </c>
      <c r="P57" s="9"/>
    </row>
    <row r="58" spans="1:16">
      <c r="A58" s="12"/>
      <c r="B58" s="25">
        <v>365</v>
      </c>
      <c r="C58" s="20" t="s">
        <v>99</v>
      </c>
      <c r="D58" s="47">
        <v>16837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16837</v>
      </c>
      <c r="O58" s="48">
        <f t="shared" si="9"/>
        <v>1.0881535578103794</v>
      </c>
      <c r="P58" s="9"/>
    </row>
    <row r="59" spans="1:16">
      <c r="A59" s="12"/>
      <c r="B59" s="25">
        <v>366</v>
      </c>
      <c r="C59" s="20" t="s">
        <v>75</v>
      </c>
      <c r="D59" s="47">
        <v>5100</v>
      </c>
      <c r="E59" s="47">
        <v>3950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9050</v>
      </c>
      <c r="O59" s="48">
        <f t="shared" si="9"/>
        <v>0.58488980805273705</v>
      </c>
      <c r="P59" s="9"/>
    </row>
    <row r="60" spans="1:16">
      <c r="A60" s="12"/>
      <c r="B60" s="25">
        <v>369.3</v>
      </c>
      <c r="C60" s="20" t="s">
        <v>76</v>
      </c>
      <c r="D60" s="47">
        <v>62460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62460</v>
      </c>
      <c r="O60" s="48">
        <f t="shared" si="9"/>
        <v>4.0367091061849676</v>
      </c>
      <c r="P60" s="9"/>
    </row>
    <row r="61" spans="1:16">
      <c r="A61" s="12"/>
      <c r="B61" s="25">
        <v>369.9</v>
      </c>
      <c r="C61" s="20" t="s">
        <v>77</v>
      </c>
      <c r="D61" s="47">
        <v>2006</v>
      </c>
      <c r="E61" s="47">
        <v>64277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66283</v>
      </c>
      <c r="O61" s="48">
        <f t="shared" si="9"/>
        <v>4.2837846571447038</v>
      </c>
      <c r="P61" s="9"/>
    </row>
    <row r="62" spans="1:16" ht="15.75">
      <c r="A62" s="29" t="s">
        <v>44</v>
      </c>
      <c r="B62" s="30"/>
      <c r="C62" s="31"/>
      <c r="D62" s="32">
        <f t="shared" ref="D62:M62" si="15">SUM(D63:D64)</f>
        <v>235600</v>
      </c>
      <c r="E62" s="32">
        <f t="shared" si="15"/>
        <v>1177609</v>
      </c>
      <c r="F62" s="32">
        <f t="shared" si="15"/>
        <v>0</v>
      </c>
      <c r="G62" s="32">
        <f t="shared" si="15"/>
        <v>0</v>
      </c>
      <c r="H62" s="32">
        <f t="shared" si="15"/>
        <v>0</v>
      </c>
      <c r="I62" s="32">
        <f t="shared" si="15"/>
        <v>0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1413209</v>
      </c>
      <c r="O62" s="46">
        <f t="shared" si="9"/>
        <v>91.333871905900608</v>
      </c>
      <c r="P62" s="9"/>
    </row>
    <row r="63" spans="1:16">
      <c r="A63" s="12"/>
      <c r="B63" s="25">
        <v>381</v>
      </c>
      <c r="C63" s="20" t="s">
        <v>78</v>
      </c>
      <c r="D63" s="47">
        <v>12600</v>
      </c>
      <c r="E63" s="47">
        <v>1140609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1153209</v>
      </c>
      <c r="O63" s="48">
        <f t="shared" si="9"/>
        <v>74.530407807147938</v>
      </c>
      <c r="P63" s="9"/>
    </row>
    <row r="64" spans="1:16" ht="15.75" thickBot="1">
      <c r="A64" s="12"/>
      <c r="B64" s="25">
        <v>384</v>
      </c>
      <c r="C64" s="20" t="s">
        <v>79</v>
      </c>
      <c r="D64" s="47">
        <v>223000</v>
      </c>
      <c r="E64" s="47">
        <v>37000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260000</v>
      </c>
      <c r="O64" s="48">
        <f t="shared" si="9"/>
        <v>16.803464098752666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6">SUM(D5,D13,D16,D37,D50,D54,D62)</f>
        <v>7025829</v>
      </c>
      <c r="E65" s="15">
        <f t="shared" si="16"/>
        <v>5095417</v>
      </c>
      <c r="F65" s="15">
        <f t="shared" si="16"/>
        <v>0</v>
      </c>
      <c r="G65" s="15">
        <f t="shared" si="16"/>
        <v>0</v>
      </c>
      <c r="H65" s="15">
        <f t="shared" si="16"/>
        <v>0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>SUM(D65:M65)</f>
        <v>12121246</v>
      </c>
      <c r="O65" s="38">
        <f t="shared" si="9"/>
        <v>783.38046920442059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1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52" t="s">
        <v>100</v>
      </c>
      <c r="M67" s="52"/>
      <c r="N67" s="52"/>
      <c r="O67" s="44">
        <v>15473</v>
      </c>
    </row>
    <row r="68" spans="1:119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19" ht="15.75" customHeight="1" thickBot="1">
      <c r="A69" s="56" t="s">
        <v>101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2588186</v>
      </c>
      <c r="E5" s="27">
        <f t="shared" si="0"/>
        <v>926296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3514482</v>
      </c>
      <c r="O5" s="33">
        <f t="shared" ref="O5:O36" si="1">(N5/O$61)</f>
        <v>226.22993241068554</v>
      </c>
      <c r="P5" s="6"/>
    </row>
    <row r="6" spans="1:133">
      <c r="A6" s="12"/>
      <c r="B6" s="25">
        <v>311</v>
      </c>
      <c r="C6" s="20" t="s">
        <v>3</v>
      </c>
      <c r="D6" s="47">
        <v>2124264</v>
      </c>
      <c r="E6" s="47">
        <v>108715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2232979</v>
      </c>
      <c r="O6" s="48">
        <f t="shared" si="1"/>
        <v>143.73859028001289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192159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192159</v>
      </c>
      <c r="O7" s="48">
        <f t="shared" si="1"/>
        <v>12.369423881557772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71555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71555</v>
      </c>
      <c r="O8" s="48">
        <f t="shared" si="1"/>
        <v>4.6060508529127775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313948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313948</v>
      </c>
      <c r="O9" s="48">
        <f t="shared" si="1"/>
        <v>20.209076279369167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239919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239919</v>
      </c>
      <c r="O10" s="48">
        <f t="shared" si="1"/>
        <v>15.443772127454135</v>
      </c>
      <c r="P10" s="9"/>
    </row>
    <row r="11" spans="1:133">
      <c r="A11" s="12"/>
      <c r="B11" s="25">
        <v>312.60000000000002</v>
      </c>
      <c r="C11" s="20" t="s">
        <v>15</v>
      </c>
      <c r="D11" s="47">
        <v>408761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408761</v>
      </c>
      <c r="O11" s="48">
        <f t="shared" si="1"/>
        <v>26.312262632764725</v>
      </c>
      <c r="P11" s="9"/>
    </row>
    <row r="12" spans="1:133">
      <c r="A12" s="12"/>
      <c r="B12" s="25">
        <v>315</v>
      </c>
      <c r="C12" s="20" t="s">
        <v>16</v>
      </c>
      <c r="D12" s="47">
        <v>55161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55161</v>
      </c>
      <c r="O12" s="48">
        <f t="shared" si="1"/>
        <v>3.5507563566140972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7477</v>
      </c>
      <c r="E13" s="32">
        <f t="shared" si="3"/>
        <v>528047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535524</v>
      </c>
      <c r="O13" s="46">
        <f t="shared" si="1"/>
        <v>34.472095268747985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50796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50796</v>
      </c>
      <c r="O14" s="48">
        <f t="shared" si="1"/>
        <v>3.2697779208239459</v>
      </c>
      <c r="P14" s="9"/>
    </row>
    <row r="15" spans="1:133">
      <c r="A15" s="12"/>
      <c r="B15" s="25">
        <v>329</v>
      </c>
      <c r="C15" s="20" t="s">
        <v>18</v>
      </c>
      <c r="D15" s="47">
        <v>7477</v>
      </c>
      <c r="E15" s="47">
        <v>477251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484728</v>
      </c>
      <c r="O15" s="48">
        <f t="shared" si="1"/>
        <v>31.202317347924044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SUM(D17:D32)</f>
        <v>3111260</v>
      </c>
      <c r="E16" s="32">
        <f t="shared" si="5"/>
        <v>4595528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7706788</v>
      </c>
      <c r="O16" s="46">
        <f t="shared" si="1"/>
        <v>496.09192146765366</v>
      </c>
      <c r="P16" s="10"/>
    </row>
    <row r="17" spans="1:16">
      <c r="A17" s="12"/>
      <c r="B17" s="25">
        <v>331.2</v>
      </c>
      <c r="C17" s="20" t="s">
        <v>19</v>
      </c>
      <c r="D17" s="47">
        <v>644986</v>
      </c>
      <c r="E17" s="47">
        <v>67767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712753</v>
      </c>
      <c r="O17" s="48">
        <f t="shared" si="1"/>
        <v>45.880463469584811</v>
      </c>
      <c r="P17" s="9"/>
    </row>
    <row r="18" spans="1:16">
      <c r="A18" s="12"/>
      <c r="B18" s="25">
        <v>334.2</v>
      </c>
      <c r="C18" s="20" t="s">
        <v>21</v>
      </c>
      <c r="D18" s="47">
        <v>0</v>
      </c>
      <c r="E18" s="47">
        <v>212760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212760</v>
      </c>
      <c r="O18" s="48">
        <f t="shared" si="1"/>
        <v>13.695526231091085</v>
      </c>
      <c r="P18" s="9"/>
    </row>
    <row r="19" spans="1:16">
      <c r="A19" s="12"/>
      <c r="B19" s="25">
        <v>334.34</v>
      </c>
      <c r="C19" s="20" t="s">
        <v>24</v>
      </c>
      <c r="D19" s="47">
        <v>0</v>
      </c>
      <c r="E19" s="47">
        <v>78787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78787</v>
      </c>
      <c r="O19" s="48">
        <f t="shared" si="1"/>
        <v>5.071580302542646</v>
      </c>
      <c r="P19" s="9"/>
    </row>
    <row r="20" spans="1:16">
      <c r="A20" s="12"/>
      <c r="B20" s="25">
        <v>334.49</v>
      </c>
      <c r="C20" s="20" t="s">
        <v>25</v>
      </c>
      <c r="D20" s="47">
        <v>0</v>
      </c>
      <c r="E20" s="47">
        <v>3048642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1" si="6">SUM(D20:M20)</f>
        <v>3048642</v>
      </c>
      <c r="O20" s="48">
        <f t="shared" si="1"/>
        <v>196.2434502735758</v>
      </c>
      <c r="P20" s="9"/>
    </row>
    <row r="21" spans="1:16">
      <c r="A21" s="12"/>
      <c r="B21" s="25">
        <v>334.5</v>
      </c>
      <c r="C21" s="20" t="s">
        <v>26</v>
      </c>
      <c r="D21" s="47">
        <v>0</v>
      </c>
      <c r="E21" s="47">
        <v>92930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92930</v>
      </c>
      <c r="O21" s="48">
        <f t="shared" si="1"/>
        <v>5.9819761828130025</v>
      </c>
      <c r="P21" s="9"/>
    </row>
    <row r="22" spans="1:16">
      <c r="A22" s="12"/>
      <c r="B22" s="25">
        <v>334.7</v>
      </c>
      <c r="C22" s="20" t="s">
        <v>27</v>
      </c>
      <c r="D22" s="47">
        <v>0</v>
      </c>
      <c r="E22" s="47">
        <v>110699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110699</v>
      </c>
      <c r="O22" s="48">
        <f t="shared" si="1"/>
        <v>7.1257804956549728</v>
      </c>
      <c r="P22" s="9"/>
    </row>
    <row r="23" spans="1:16">
      <c r="A23" s="12"/>
      <c r="B23" s="25">
        <v>334.9</v>
      </c>
      <c r="C23" s="20" t="s">
        <v>28</v>
      </c>
      <c r="D23" s="47">
        <v>0</v>
      </c>
      <c r="E23" s="47">
        <v>112088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112088</v>
      </c>
      <c r="O23" s="48">
        <f t="shared" si="1"/>
        <v>7.2151915030576115</v>
      </c>
      <c r="P23" s="9"/>
    </row>
    <row r="24" spans="1:16">
      <c r="A24" s="12"/>
      <c r="B24" s="25">
        <v>335.12</v>
      </c>
      <c r="C24" s="20" t="s">
        <v>29</v>
      </c>
      <c r="D24" s="47">
        <v>174981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174981</v>
      </c>
      <c r="O24" s="48">
        <f t="shared" si="1"/>
        <v>11.2636626971355</v>
      </c>
      <c r="P24" s="9"/>
    </row>
    <row r="25" spans="1:16">
      <c r="A25" s="12"/>
      <c r="B25" s="25">
        <v>335.13</v>
      </c>
      <c r="C25" s="20" t="s">
        <v>30</v>
      </c>
      <c r="D25" s="47">
        <v>12075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12075</v>
      </c>
      <c r="O25" s="48">
        <f t="shared" si="1"/>
        <v>0.77727711618925011</v>
      </c>
      <c r="P25" s="9"/>
    </row>
    <row r="26" spans="1:16">
      <c r="A26" s="12"/>
      <c r="B26" s="25">
        <v>335.14</v>
      </c>
      <c r="C26" s="20" t="s">
        <v>31</v>
      </c>
      <c r="D26" s="47">
        <v>9052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9052</v>
      </c>
      <c r="O26" s="48">
        <f t="shared" si="1"/>
        <v>0.58268426134534923</v>
      </c>
      <c r="P26" s="9"/>
    </row>
    <row r="27" spans="1:16">
      <c r="A27" s="12"/>
      <c r="B27" s="25">
        <v>335.15</v>
      </c>
      <c r="C27" s="20" t="s">
        <v>32</v>
      </c>
      <c r="D27" s="47">
        <v>626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626</v>
      </c>
      <c r="O27" s="48">
        <f t="shared" si="1"/>
        <v>4.0296105568072095E-2</v>
      </c>
      <c r="P27" s="9"/>
    </row>
    <row r="28" spans="1:16">
      <c r="A28" s="12"/>
      <c r="B28" s="25">
        <v>335.16</v>
      </c>
      <c r="C28" s="20" t="s">
        <v>33</v>
      </c>
      <c r="D28" s="47">
        <v>223250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223250</v>
      </c>
      <c r="O28" s="48">
        <f t="shared" si="1"/>
        <v>14.370775667846798</v>
      </c>
      <c r="P28" s="9"/>
    </row>
    <row r="29" spans="1:16">
      <c r="A29" s="12"/>
      <c r="B29" s="25">
        <v>335.18</v>
      </c>
      <c r="C29" s="20" t="s">
        <v>34</v>
      </c>
      <c r="D29" s="47">
        <v>1672600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1672600</v>
      </c>
      <c r="O29" s="48">
        <f t="shared" si="1"/>
        <v>107.66655938204056</v>
      </c>
      <c r="P29" s="9"/>
    </row>
    <row r="30" spans="1:16">
      <c r="A30" s="12"/>
      <c r="B30" s="25">
        <v>335.19</v>
      </c>
      <c r="C30" s="20" t="s">
        <v>45</v>
      </c>
      <c r="D30" s="47">
        <v>307726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307726</v>
      </c>
      <c r="O30" s="48">
        <f t="shared" si="1"/>
        <v>19.808561313163825</v>
      </c>
      <c r="P30" s="9"/>
    </row>
    <row r="31" spans="1:16">
      <c r="A31" s="12"/>
      <c r="B31" s="25">
        <v>335.8</v>
      </c>
      <c r="C31" s="20" t="s">
        <v>35</v>
      </c>
      <c r="D31" s="47">
        <v>0</v>
      </c>
      <c r="E31" s="47">
        <v>422213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422213</v>
      </c>
      <c r="O31" s="48">
        <f t="shared" si="1"/>
        <v>27.178178307048601</v>
      </c>
      <c r="P31" s="9"/>
    </row>
    <row r="32" spans="1:16">
      <c r="A32" s="12"/>
      <c r="B32" s="25">
        <v>338</v>
      </c>
      <c r="C32" s="20" t="s">
        <v>89</v>
      </c>
      <c r="D32" s="47">
        <v>65964</v>
      </c>
      <c r="E32" s="47">
        <v>449642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515606</v>
      </c>
      <c r="O32" s="48">
        <f t="shared" si="1"/>
        <v>33.189958158995815</v>
      </c>
      <c r="P32" s="9"/>
    </row>
    <row r="33" spans="1:16" ht="15.75">
      <c r="A33" s="29" t="s">
        <v>42</v>
      </c>
      <c r="B33" s="30"/>
      <c r="C33" s="31"/>
      <c r="D33" s="32">
        <f>SUM(D34:D44)</f>
        <v>120372</v>
      </c>
      <c r="E33" s="32">
        <f t="shared" ref="E33:M33" si="7">SUM(E34:E44)</f>
        <v>1048184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1168556</v>
      </c>
      <c r="O33" s="46">
        <f t="shared" si="1"/>
        <v>75.220856131316381</v>
      </c>
      <c r="P33" s="10"/>
    </row>
    <row r="34" spans="1:16">
      <c r="A34" s="12"/>
      <c r="B34" s="25">
        <v>341.1</v>
      </c>
      <c r="C34" s="20" t="s">
        <v>46</v>
      </c>
      <c r="D34" s="47">
        <v>0</v>
      </c>
      <c r="E34" s="47">
        <v>20372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20372</v>
      </c>
      <c r="O34" s="48">
        <f t="shared" si="1"/>
        <v>1.311361441905375</v>
      </c>
      <c r="P34" s="9"/>
    </row>
    <row r="35" spans="1:16">
      <c r="A35" s="12"/>
      <c r="B35" s="25">
        <v>341.51</v>
      </c>
      <c r="C35" s="20" t="s">
        <v>47</v>
      </c>
      <c r="D35" s="47">
        <v>2998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4" si="8">SUM(D35:M35)</f>
        <v>2998</v>
      </c>
      <c r="O35" s="48">
        <f t="shared" si="1"/>
        <v>0.1929835854522047</v>
      </c>
      <c r="P35" s="9"/>
    </row>
    <row r="36" spans="1:16">
      <c r="A36" s="12"/>
      <c r="B36" s="25">
        <v>341.54</v>
      </c>
      <c r="C36" s="20" t="s">
        <v>48</v>
      </c>
      <c r="D36" s="47">
        <v>30380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8"/>
        <v>30380</v>
      </c>
      <c r="O36" s="48">
        <f t="shared" si="1"/>
        <v>1.9555841647891856</v>
      </c>
      <c r="P36" s="9"/>
    </row>
    <row r="37" spans="1:16">
      <c r="A37" s="12"/>
      <c r="B37" s="25">
        <v>341.8</v>
      </c>
      <c r="C37" s="20" t="s">
        <v>49</v>
      </c>
      <c r="D37" s="47">
        <v>0</v>
      </c>
      <c r="E37" s="47">
        <v>223832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223832</v>
      </c>
      <c r="O37" s="48">
        <f t="shared" ref="O37:O59" si="9">(N37/O$61)</f>
        <v>14.408239459285484</v>
      </c>
      <c r="P37" s="9"/>
    </row>
    <row r="38" spans="1:16">
      <c r="A38" s="12"/>
      <c r="B38" s="25">
        <v>342.1</v>
      </c>
      <c r="C38" s="20" t="s">
        <v>50</v>
      </c>
      <c r="D38" s="47">
        <v>50000</v>
      </c>
      <c r="E38" s="47">
        <v>11226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61226</v>
      </c>
      <c r="O38" s="48">
        <f t="shared" si="9"/>
        <v>3.941165111039588</v>
      </c>
      <c r="P38" s="9"/>
    </row>
    <row r="39" spans="1:16">
      <c r="A39" s="12"/>
      <c r="B39" s="25">
        <v>342.6</v>
      </c>
      <c r="C39" s="20" t="s">
        <v>52</v>
      </c>
      <c r="D39" s="47">
        <v>0</v>
      </c>
      <c r="E39" s="47">
        <v>602689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602689</v>
      </c>
      <c r="O39" s="48">
        <f t="shared" si="9"/>
        <v>38.795558416478919</v>
      </c>
      <c r="P39" s="9"/>
    </row>
    <row r="40" spans="1:16">
      <c r="A40" s="12"/>
      <c r="B40" s="25">
        <v>343.4</v>
      </c>
      <c r="C40" s="20" t="s">
        <v>53</v>
      </c>
      <c r="D40" s="47">
        <v>0</v>
      </c>
      <c r="E40" s="47">
        <v>65073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65073</v>
      </c>
      <c r="O40" s="48">
        <f t="shared" si="9"/>
        <v>4.1887994850337948</v>
      </c>
      <c r="P40" s="9"/>
    </row>
    <row r="41" spans="1:16">
      <c r="A41" s="12"/>
      <c r="B41" s="25">
        <v>348.92200000000003</v>
      </c>
      <c r="C41" s="20" t="s">
        <v>54</v>
      </c>
      <c r="D41" s="47">
        <v>2355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2355</v>
      </c>
      <c r="O41" s="48">
        <f t="shared" si="9"/>
        <v>0.15159317669777922</v>
      </c>
      <c r="P41" s="9"/>
    </row>
    <row r="42" spans="1:16">
      <c r="A42" s="12"/>
      <c r="B42" s="25">
        <v>348.923</v>
      </c>
      <c r="C42" s="20" t="s">
        <v>55</v>
      </c>
      <c r="D42" s="47">
        <v>0</v>
      </c>
      <c r="E42" s="47">
        <v>2354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2354</v>
      </c>
      <c r="O42" s="48">
        <f t="shared" si="9"/>
        <v>0.15152880592211135</v>
      </c>
      <c r="P42" s="9"/>
    </row>
    <row r="43" spans="1:16">
      <c r="A43" s="12"/>
      <c r="B43" s="25">
        <v>348.99</v>
      </c>
      <c r="C43" s="20" t="s">
        <v>90</v>
      </c>
      <c r="D43" s="47">
        <v>25133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25133</v>
      </c>
      <c r="O43" s="48">
        <f t="shared" si="9"/>
        <v>1.6178307048599936</v>
      </c>
      <c r="P43" s="9"/>
    </row>
    <row r="44" spans="1:16">
      <c r="A44" s="12"/>
      <c r="B44" s="25">
        <v>349</v>
      </c>
      <c r="C44" s="20" t="s">
        <v>1</v>
      </c>
      <c r="D44" s="47">
        <v>9506</v>
      </c>
      <c r="E44" s="47">
        <v>122638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132144</v>
      </c>
      <c r="O44" s="48">
        <f t="shared" si="9"/>
        <v>8.506211779851947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SUM(D46:D49)</f>
        <v>0</v>
      </c>
      <c r="E45" s="32">
        <f t="shared" si="10"/>
        <v>120684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9" si="11">SUM(D45:M45)</f>
        <v>120684</v>
      </c>
      <c r="O45" s="46">
        <f t="shared" si="9"/>
        <v>7.7685226906984228</v>
      </c>
      <c r="P45" s="10"/>
    </row>
    <row r="46" spans="1:16">
      <c r="A46" s="13"/>
      <c r="B46" s="40">
        <v>351.7</v>
      </c>
      <c r="C46" s="21" t="s">
        <v>68</v>
      </c>
      <c r="D46" s="47">
        <v>0</v>
      </c>
      <c r="E46" s="47">
        <v>9840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1"/>
        <v>9840</v>
      </c>
      <c r="O46" s="48">
        <f t="shared" si="9"/>
        <v>0.6334084325716125</v>
      </c>
      <c r="P46" s="9"/>
    </row>
    <row r="47" spans="1:16">
      <c r="A47" s="13"/>
      <c r="B47" s="40">
        <v>351.8</v>
      </c>
      <c r="C47" s="21" t="s">
        <v>69</v>
      </c>
      <c r="D47" s="47">
        <v>0</v>
      </c>
      <c r="E47" s="47">
        <v>4293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1"/>
        <v>4293</v>
      </c>
      <c r="O47" s="48">
        <f t="shared" si="9"/>
        <v>0.27634373994206629</v>
      </c>
      <c r="P47" s="9"/>
    </row>
    <row r="48" spans="1:16">
      <c r="A48" s="13"/>
      <c r="B48" s="40">
        <v>356</v>
      </c>
      <c r="C48" s="21" t="s">
        <v>70</v>
      </c>
      <c r="D48" s="47">
        <v>0</v>
      </c>
      <c r="E48" s="47">
        <v>56166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56166</v>
      </c>
      <c r="O48" s="48">
        <f t="shared" si="9"/>
        <v>3.6154489861602834</v>
      </c>
      <c r="P48" s="9"/>
    </row>
    <row r="49" spans="1:119">
      <c r="A49" s="13"/>
      <c r="B49" s="40">
        <v>358.2</v>
      </c>
      <c r="C49" s="21" t="s">
        <v>71</v>
      </c>
      <c r="D49" s="47">
        <v>0</v>
      </c>
      <c r="E49" s="47">
        <v>50385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50385</v>
      </c>
      <c r="O49" s="48">
        <f t="shared" si="9"/>
        <v>3.2433215320244608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SUM(D51:D55)</f>
        <v>38179</v>
      </c>
      <c r="E50" s="32">
        <f t="shared" si="12"/>
        <v>129345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167524</v>
      </c>
      <c r="O50" s="46">
        <f t="shared" si="9"/>
        <v>10.783649822980367</v>
      </c>
      <c r="P50" s="10"/>
    </row>
    <row r="51" spans="1:119">
      <c r="A51" s="12"/>
      <c r="B51" s="25">
        <v>361.1</v>
      </c>
      <c r="C51" s="20" t="s">
        <v>73</v>
      </c>
      <c r="D51" s="47">
        <v>1384</v>
      </c>
      <c r="E51" s="47">
        <v>237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1621</v>
      </c>
      <c r="O51" s="48">
        <f t="shared" si="9"/>
        <v>0.10434502735757965</v>
      </c>
      <c r="P51" s="9"/>
    </row>
    <row r="52" spans="1:119">
      <c r="A52" s="12"/>
      <c r="B52" s="25">
        <v>362</v>
      </c>
      <c r="C52" s="20" t="s">
        <v>74</v>
      </c>
      <c r="D52" s="47">
        <v>12075</v>
      </c>
      <c r="E52" s="47">
        <v>61778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73853</v>
      </c>
      <c r="O52" s="48">
        <f t="shared" si="9"/>
        <v>4.7539748953974899</v>
      </c>
      <c r="P52" s="9"/>
    </row>
    <row r="53" spans="1:119">
      <c r="A53" s="12"/>
      <c r="B53" s="25">
        <v>364</v>
      </c>
      <c r="C53" s="20" t="s">
        <v>91</v>
      </c>
      <c r="D53" s="47">
        <v>1400</v>
      </c>
      <c r="E53" s="47">
        <v>610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2010</v>
      </c>
      <c r="O53" s="48">
        <f t="shared" si="9"/>
        <v>0.12938525909237206</v>
      </c>
      <c r="P53" s="9"/>
    </row>
    <row r="54" spans="1:119">
      <c r="A54" s="12"/>
      <c r="B54" s="25">
        <v>366</v>
      </c>
      <c r="C54" s="20" t="s">
        <v>75</v>
      </c>
      <c r="D54" s="47">
        <v>4550</v>
      </c>
      <c r="E54" s="47">
        <v>5308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9858</v>
      </c>
      <c r="O54" s="48">
        <f t="shared" si="9"/>
        <v>0.63456710653363368</v>
      </c>
      <c r="P54" s="9"/>
    </row>
    <row r="55" spans="1:119">
      <c r="A55" s="12"/>
      <c r="B55" s="25">
        <v>369.9</v>
      </c>
      <c r="C55" s="20" t="s">
        <v>77</v>
      </c>
      <c r="D55" s="47">
        <v>18770</v>
      </c>
      <c r="E55" s="47">
        <v>61412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80182</v>
      </c>
      <c r="O55" s="48">
        <f t="shared" si="9"/>
        <v>5.1613775345992918</v>
      </c>
      <c r="P55" s="9"/>
    </row>
    <row r="56" spans="1:119" ht="15.75">
      <c r="A56" s="29" t="s">
        <v>44</v>
      </c>
      <c r="B56" s="30"/>
      <c r="C56" s="31"/>
      <c r="D56" s="32">
        <f t="shared" ref="D56:M56" si="13">SUM(D57:D58)</f>
        <v>344480</v>
      </c>
      <c r="E56" s="32">
        <f t="shared" si="13"/>
        <v>4321204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4665684</v>
      </c>
      <c r="O56" s="46">
        <f t="shared" si="9"/>
        <v>300.33369810106211</v>
      </c>
      <c r="P56" s="9"/>
    </row>
    <row r="57" spans="1:119">
      <c r="A57" s="12"/>
      <c r="B57" s="25">
        <v>381</v>
      </c>
      <c r="C57" s="20" t="s">
        <v>78</v>
      </c>
      <c r="D57" s="47">
        <v>294480</v>
      </c>
      <c r="E57" s="47">
        <v>4321204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4615684</v>
      </c>
      <c r="O57" s="48">
        <f t="shared" si="9"/>
        <v>297.11515931766979</v>
      </c>
      <c r="P57" s="9"/>
    </row>
    <row r="58" spans="1:119" ht="15.75" thickBot="1">
      <c r="A58" s="12"/>
      <c r="B58" s="25">
        <v>384</v>
      </c>
      <c r="C58" s="20" t="s">
        <v>79</v>
      </c>
      <c r="D58" s="47">
        <v>50000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50000</v>
      </c>
      <c r="O58" s="48">
        <f t="shared" si="9"/>
        <v>3.21853878339234</v>
      </c>
      <c r="P58" s="9"/>
    </row>
    <row r="59" spans="1:119" ht="16.5" thickBot="1">
      <c r="A59" s="14" t="s">
        <v>56</v>
      </c>
      <c r="B59" s="23"/>
      <c r="C59" s="22"/>
      <c r="D59" s="15">
        <f t="shared" ref="D59:M59" si="14">SUM(D5,D13,D16,D33,D45,D50,D56)</f>
        <v>6209954</v>
      </c>
      <c r="E59" s="15">
        <f t="shared" si="14"/>
        <v>11669288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17879242</v>
      </c>
      <c r="O59" s="38">
        <f t="shared" si="9"/>
        <v>1150.9006758931446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1"/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52" t="s">
        <v>92</v>
      </c>
      <c r="M61" s="52"/>
      <c r="N61" s="52"/>
      <c r="O61" s="44">
        <v>15535</v>
      </c>
    </row>
    <row r="62" spans="1:119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spans="1:119" ht="15.75" customHeight="1" thickBot="1">
      <c r="A63" s="56" t="s">
        <v>101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2601819</v>
      </c>
      <c r="E5" s="27">
        <f t="shared" si="0"/>
        <v>919085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3520904</v>
      </c>
      <c r="O5" s="33">
        <f t="shared" ref="O5:O36" si="1">(N5/O$75)</f>
        <v>226.0467385721623</v>
      </c>
      <c r="P5" s="6"/>
    </row>
    <row r="6" spans="1:133">
      <c r="A6" s="12"/>
      <c r="B6" s="25">
        <v>311</v>
      </c>
      <c r="C6" s="20" t="s">
        <v>3</v>
      </c>
      <c r="D6" s="47">
        <v>2119903</v>
      </c>
      <c r="E6" s="47">
        <v>108086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2227989</v>
      </c>
      <c r="O6" s="48">
        <f t="shared" si="1"/>
        <v>143.03986902927582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194404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194404</v>
      </c>
      <c r="O7" s="48">
        <f t="shared" si="1"/>
        <v>12.480996404725218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69088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69088</v>
      </c>
      <c r="O8" s="48">
        <f t="shared" si="1"/>
        <v>4.435541859270673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303780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303780</v>
      </c>
      <c r="O9" s="48">
        <f t="shared" si="1"/>
        <v>19.503081664098612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243727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243727</v>
      </c>
      <c r="O10" s="48">
        <f t="shared" si="1"/>
        <v>15.647598870056497</v>
      </c>
      <c r="P10" s="9"/>
    </row>
    <row r="11" spans="1:133">
      <c r="A11" s="12"/>
      <c r="B11" s="25">
        <v>312.60000000000002</v>
      </c>
      <c r="C11" s="20" t="s">
        <v>15</v>
      </c>
      <c r="D11" s="47">
        <v>419467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419467</v>
      </c>
      <c r="O11" s="48">
        <f t="shared" si="1"/>
        <v>26.930341551104263</v>
      </c>
      <c r="P11" s="9"/>
    </row>
    <row r="12" spans="1:133">
      <c r="A12" s="12"/>
      <c r="B12" s="25">
        <v>315</v>
      </c>
      <c r="C12" s="20" t="s">
        <v>16</v>
      </c>
      <c r="D12" s="47">
        <v>62449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62449</v>
      </c>
      <c r="O12" s="48">
        <f t="shared" si="1"/>
        <v>4.0093091936312275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10818</v>
      </c>
      <c r="E13" s="32">
        <f t="shared" si="3"/>
        <v>61282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72100</v>
      </c>
      <c r="O13" s="46">
        <f t="shared" si="1"/>
        <v>4.628916281458654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61282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61282</v>
      </c>
      <c r="O14" s="48">
        <f t="shared" si="1"/>
        <v>3.9343862352336929</v>
      </c>
      <c r="P14" s="9"/>
    </row>
    <row r="15" spans="1:133">
      <c r="A15" s="12"/>
      <c r="B15" s="25">
        <v>329</v>
      </c>
      <c r="C15" s="20" t="s">
        <v>18</v>
      </c>
      <c r="D15" s="47">
        <v>10818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10818</v>
      </c>
      <c r="O15" s="48">
        <f t="shared" si="1"/>
        <v>0.69453004622496151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SUM(D17:D35)</f>
        <v>2456686</v>
      </c>
      <c r="E16" s="32">
        <f t="shared" si="5"/>
        <v>2357749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4814435</v>
      </c>
      <c r="O16" s="46">
        <f t="shared" si="1"/>
        <v>309.09315613764767</v>
      </c>
      <c r="P16" s="10"/>
    </row>
    <row r="17" spans="1:16">
      <c r="A17" s="12"/>
      <c r="B17" s="25">
        <v>331.2</v>
      </c>
      <c r="C17" s="20" t="s">
        <v>19</v>
      </c>
      <c r="D17" s="47">
        <v>37006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37006</v>
      </c>
      <c r="O17" s="48">
        <f t="shared" si="1"/>
        <v>2.3758346173600411</v>
      </c>
      <c r="P17" s="9"/>
    </row>
    <row r="18" spans="1:16">
      <c r="A18" s="12"/>
      <c r="B18" s="25">
        <v>331.49</v>
      </c>
      <c r="C18" s="20" t="s">
        <v>22</v>
      </c>
      <c r="D18" s="47">
        <v>0</v>
      </c>
      <c r="E18" s="47">
        <v>57124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57124</v>
      </c>
      <c r="O18" s="48">
        <f t="shared" si="1"/>
        <v>3.6674370826913201</v>
      </c>
      <c r="P18" s="9"/>
    </row>
    <row r="19" spans="1:16">
      <c r="A19" s="12"/>
      <c r="B19" s="25">
        <v>331.65</v>
      </c>
      <c r="C19" s="20" t="s">
        <v>23</v>
      </c>
      <c r="D19" s="47">
        <v>1789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1789</v>
      </c>
      <c r="O19" s="48">
        <f t="shared" si="1"/>
        <v>0.11485618900873139</v>
      </c>
      <c r="P19" s="9"/>
    </row>
    <row r="20" spans="1:16">
      <c r="A20" s="12"/>
      <c r="B20" s="25">
        <v>334.2</v>
      </c>
      <c r="C20" s="20" t="s">
        <v>21</v>
      </c>
      <c r="D20" s="47">
        <v>66506</v>
      </c>
      <c r="E20" s="47">
        <v>187304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253810</v>
      </c>
      <c r="O20" s="48">
        <f t="shared" si="1"/>
        <v>16.294940934771443</v>
      </c>
      <c r="P20" s="9"/>
    </row>
    <row r="21" spans="1:16">
      <c r="A21" s="12"/>
      <c r="B21" s="25">
        <v>334.34</v>
      </c>
      <c r="C21" s="20" t="s">
        <v>24</v>
      </c>
      <c r="D21" s="47">
        <v>0</v>
      </c>
      <c r="E21" s="47">
        <v>277316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277316</v>
      </c>
      <c r="O21" s="48">
        <f t="shared" si="1"/>
        <v>17.804057524396509</v>
      </c>
      <c r="P21" s="9"/>
    </row>
    <row r="22" spans="1:16">
      <c r="A22" s="12"/>
      <c r="B22" s="25">
        <v>334.49</v>
      </c>
      <c r="C22" s="20" t="s">
        <v>25</v>
      </c>
      <c r="D22" s="47">
        <v>0</v>
      </c>
      <c r="E22" s="47">
        <v>145777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2" si="6">SUM(D22:M22)</f>
        <v>145777</v>
      </c>
      <c r="O22" s="48">
        <f t="shared" si="1"/>
        <v>9.3590780688238322</v>
      </c>
      <c r="P22" s="9"/>
    </row>
    <row r="23" spans="1:16">
      <c r="A23" s="12"/>
      <c r="B23" s="25">
        <v>334.5</v>
      </c>
      <c r="C23" s="20" t="s">
        <v>26</v>
      </c>
      <c r="D23" s="47">
        <v>0</v>
      </c>
      <c r="E23" s="47">
        <v>428020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428020</v>
      </c>
      <c r="O23" s="48">
        <f t="shared" si="1"/>
        <v>27.47945557267591</v>
      </c>
      <c r="P23" s="9"/>
    </row>
    <row r="24" spans="1:16">
      <c r="A24" s="12"/>
      <c r="B24" s="25">
        <v>334.7</v>
      </c>
      <c r="C24" s="20" t="s">
        <v>27</v>
      </c>
      <c r="D24" s="47">
        <v>-90</v>
      </c>
      <c r="E24" s="47">
        <v>527213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527123</v>
      </c>
      <c r="O24" s="48">
        <f t="shared" si="1"/>
        <v>33.842000513610685</v>
      </c>
      <c r="P24" s="9"/>
    </row>
    <row r="25" spans="1:16">
      <c r="A25" s="12"/>
      <c r="B25" s="25">
        <v>334.9</v>
      </c>
      <c r="C25" s="20" t="s">
        <v>28</v>
      </c>
      <c r="D25" s="47">
        <v>0</v>
      </c>
      <c r="E25" s="47">
        <v>106716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106716</v>
      </c>
      <c r="O25" s="48">
        <f t="shared" si="1"/>
        <v>6.8513097072419109</v>
      </c>
      <c r="P25" s="9"/>
    </row>
    <row r="26" spans="1:16">
      <c r="A26" s="12"/>
      <c r="B26" s="25">
        <v>335.12</v>
      </c>
      <c r="C26" s="20" t="s">
        <v>29</v>
      </c>
      <c r="D26" s="47">
        <v>173875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173875</v>
      </c>
      <c r="O26" s="48">
        <f t="shared" si="1"/>
        <v>11.163007190549564</v>
      </c>
      <c r="P26" s="9"/>
    </row>
    <row r="27" spans="1:16">
      <c r="A27" s="12"/>
      <c r="B27" s="25">
        <v>335.13</v>
      </c>
      <c r="C27" s="20" t="s">
        <v>30</v>
      </c>
      <c r="D27" s="47">
        <v>18446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18446</v>
      </c>
      <c r="O27" s="48">
        <f t="shared" si="1"/>
        <v>1.1842578325629174</v>
      </c>
      <c r="P27" s="9"/>
    </row>
    <row r="28" spans="1:16">
      <c r="A28" s="12"/>
      <c r="B28" s="25">
        <v>335.14</v>
      </c>
      <c r="C28" s="20" t="s">
        <v>31</v>
      </c>
      <c r="D28" s="47">
        <v>10255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10255</v>
      </c>
      <c r="O28" s="48">
        <f t="shared" si="1"/>
        <v>0.6583846944016436</v>
      </c>
      <c r="P28" s="9"/>
    </row>
    <row r="29" spans="1:16">
      <c r="A29" s="12"/>
      <c r="B29" s="25">
        <v>335.15</v>
      </c>
      <c r="C29" s="20" t="s">
        <v>32</v>
      </c>
      <c r="D29" s="47">
        <v>1595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1595</v>
      </c>
      <c r="O29" s="48">
        <f t="shared" si="1"/>
        <v>0.10240112994350282</v>
      </c>
      <c r="P29" s="9"/>
    </row>
    <row r="30" spans="1:16">
      <c r="A30" s="12"/>
      <c r="B30" s="25">
        <v>335.16</v>
      </c>
      <c r="C30" s="20" t="s">
        <v>33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223250</v>
      </c>
      <c r="O30" s="48">
        <f t="shared" si="1"/>
        <v>14.332948125321007</v>
      </c>
      <c r="P30" s="9"/>
    </row>
    <row r="31" spans="1:16">
      <c r="A31" s="12"/>
      <c r="B31" s="25">
        <v>335.18</v>
      </c>
      <c r="C31" s="20" t="s">
        <v>34</v>
      </c>
      <c r="D31" s="47">
        <v>1740291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1740291</v>
      </c>
      <c r="O31" s="48">
        <f t="shared" si="1"/>
        <v>111.72900616332819</v>
      </c>
      <c r="P31" s="9"/>
    </row>
    <row r="32" spans="1:16">
      <c r="A32" s="12"/>
      <c r="B32" s="25">
        <v>335.19</v>
      </c>
      <c r="C32" s="20" t="s">
        <v>45</v>
      </c>
      <c r="D32" s="47">
        <v>128506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128506</v>
      </c>
      <c r="O32" s="48">
        <f t="shared" si="1"/>
        <v>8.2502568053415519</v>
      </c>
      <c r="P32" s="9"/>
    </row>
    <row r="33" spans="1:16">
      <c r="A33" s="12"/>
      <c r="B33" s="25">
        <v>335.8</v>
      </c>
      <c r="C33" s="20" t="s">
        <v>35</v>
      </c>
      <c r="D33" s="47">
        <v>18431</v>
      </c>
      <c r="E33" s="47">
        <v>303279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4" si="7">SUM(D33:M33)</f>
        <v>321710</v>
      </c>
      <c r="O33" s="48">
        <f t="shared" si="1"/>
        <v>20.654211607601439</v>
      </c>
      <c r="P33" s="9"/>
    </row>
    <row r="34" spans="1:16">
      <c r="A34" s="12"/>
      <c r="B34" s="25">
        <v>337.2</v>
      </c>
      <c r="C34" s="20" t="s">
        <v>36</v>
      </c>
      <c r="D34" s="47">
        <v>36826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36826</v>
      </c>
      <c r="O34" s="48">
        <f t="shared" si="1"/>
        <v>2.3642783769902413</v>
      </c>
      <c r="P34" s="9"/>
    </row>
    <row r="35" spans="1:16">
      <c r="A35" s="12"/>
      <c r="B35" s="25">
        <v>337.3</v>
      </c>
      <c r="C35" s="20" t="s">
        <v>37</v>
      </c>
      <c r="D35" s="47">
        <v>0</v>
      </c>
      <c r="E35" s="47">
        <v>325000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325000</v>
      </c>
      <c r="O35" s="48">
        <f t="shared" si="1"/>
        <v>20.865434001027221</v>
      </c>
      <c r="P35" s="9"/>
    </row>
    <row r="36" spans="1:16" ht="15.75">
      <c r="A36" s="29" t="s">
        <v>42</v>
      </c>
      <c r="B36" s="30"/>
      <c r="C36" s="31"/>
      <c r="D36" s="32">
        <f t="shared" ref="D36:M36" si="8">SUM(D37:D57)</f>
        <v>116608</v>
      </c>
      <c r="E36" s="32">
        <f t="shared" si="8"/>
        <v>954920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1071528</v>
      </c>
      <c r="O36" s="46">
        <f t="shared" si="1"/>
        <v>68.793528505392914</v>
      </c>
      <c r="P36" s="10"/>
    </row>
    <row r="37" spans="1:16">
      <c r="A37" s="12"/>
      <c r="B37" s="25">
        <v>341.1</v>
      </c>
      <c r="C37" s="20" t="s">
        <v>46</v>
      </c>
      <c r="D37" s="47">
        <v>0</v>
      </c>
      <c r="E37" s="47">
        <v>23958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23958</v>
      </c>
      <c r="O37" s="48">
        <f t="shared" ref="O37:O68" si="9">(N37/O$75)</f>
        <v>1.5381355932203389</v>
      </c>
      <c r="P37" s="9"/>
    </row>
    <row r="38" spans="1:16">
      <c r="A38" s="12"/>
      <c r="B38" s="25">
        <v>341.51</v>
      </c>
      <c r="C38" s="20" t="s">
        <v>47</v>
      </c>
      <c r="D38" s="47">
        <v>3877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3877</v>
      </c>
      <c r="O38" s="48">
        <f t="shared" si="9"/>
        <v>0.24890857729840782</v>
      </c>
      <c r="P38" s="9"/>
    </row>
    <row r="39" spans="1:16">
      <c r="A39" s="12"/>
      <c r="B39" s="25">
        <v>341.54</v>
      </c>
      <c r="C39" s="20" t="s">
        <v>48</v>
      </c>
      <c r="D39" s="47">
        <v>26325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26325</v>
      </c>
      <c r="O39" s="48">
        <f t="shared" si="9"/>
        <v>1.690100154083205</v>
      </c>
      <c r="P39" s="9"/>
    </row>
    <row r="40" spans="1:16">
      <c r="A40" s="12"/>
      <c r="B40" s="25">
        <v>341.8</v>
      </c>
      <c r="C40" s="20" t="s">
        <v>49</v>
      </c>
      <c r="D40" s="47">
        <v>0</v>
      </c>
      <c r="E40" s="47">
        <v>232564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232564</v>
      </c>
      <c r="O40" s="48">
        <f t="shared" si="9"/>
        <v>14.930919363122753</v>
      </c>
      <c r="P40" s="9"/>
    </row>
    <row r="41" spans="1:16">
      <c r="A41" s="12"/>
      <c r="B41" s="25">
        <v>342.1</v>
      </c>
      <c r="C41" s="20" t="s">
        <v>50</v>
      </c>
      <c r="D41" s="47">
        <v>50000</v>
      </c>
      <c r="E41" s="47">
        <v>2134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52134</v>
      </c>
      <c r="O41" s="48">
        <f t="shared" si="9"/>
        <v>3.3470724191063175</v>
      </c>
      <c r="P41" s="9"/>
    </row>
    <row r="42" spans="1:16">
      <c r="A42" s="12"/>
      <c r="B42" s="25">
        <v>342.2</v>
      </c>
      <c r="C42" s="20" t="s">
        <v>51</v>
      </c>
      <c r="D42" s="47">
        <v>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</v>
      </c>
      <c r="O42" s="48">
        <f t="shared" si="9"/>
        <v>3.2100667693888031E-4</v>
      </c>
      <c r="P42" s="9"/>
    </row>
    <row r="43" spans="1:16">
      <c r="A43" s="12"/>
      <c r="B43" s="25">
        <v>342.6</v>
      </c>
      <c r="C43" s="20" t="s">
        <v>52</v>
      </c>
      <c r="D43" s="47">
        <v>0</v>
      </c>
      <c r="E43" s="47">
        <v>519907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519907</v>
      </c>
      <c r="O43" s="48">
        <f t="shared" si="9"/>
        <v>33.378723677452491</v>
      </c>
      <c r="P43" s="9"/>
    </row>
    <row r="44" spans="1:16">
      <c r="A44" s="12"/>
      <c r="B44" s="25">
        <v>343.4</v>
      </c>
      <c r="C44" s="20" t="s">
        <v>53</v>
      </c>
      <c r="D44" s="47">
        <v>0</v>
      </c>
      <c r="E44" s="47">
        <v>71193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71193</v>
      </c>
      <c r="O44" s="48">
        <f t="shared" si="9"/>
        <v>4.5706856702619412</v>
      </c>
      <c r="P44" s="9"/>
    </row>
    <row r="45" spans="1:16">
      <c r="A45" s="12"/>
      <c r="B45" s="25">
        <v>348.12</v>
      </c>
      <c r="C45" s="39" t="s">
        <v>57</v>
      </c>
      <c r="D45" s="47">
        <v>0</v>
      </c>
      <c r="E45" s="47">
        <v>2166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2" si="10">SUM(D45:M45)</f>
        <v>2166</v>
      </c>
      <c r="O45" s="48">
        <f t="shared" si="9"/>
        <v>0.13906009244992296</v>
      </c>
      <c r="P45" s="9"/>
    </row>
    <row r="46" spans="1:16">
      <c r="A46" s="12"/>
      <c r="B46" s="25">
        <v>348.13</v>
      </c>
      <c r="C46" s="39" t="s">
        <v>58</v>
      </c>
      <c r="D46" s="47">
        <v>0</v>
      </c>
      <c r="E46" s="47">
        <v>5968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5968</v>
      </c>
      <c r="O46" s="48">
        <f t="shared" si="9"/>
        <v>0.38315356959424757</v>
      </c>
      <c r="P46" s="9"/>
    </row>
    <row r="47" spans="1:16">
      <c r="A47" s="12"/>
      <c r="B47" s="25">
        <v>348.31</v>
      </c>
      <c r="C47" s="39" t="s">
        <v>59</v>
      </c>
      <c r="D47" s="47">
        <v>24311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24311</v>
      </c>
      <c r="O47" s="48">
        <f t="shared" si="9"/>
        <v>1.5607986646122238</v>
      </c>
      <c r="P47" s="9"/>
    </row>
    <row r="48" spans="1:16">
      <c r="A48" s="12"/>
      <c r="B48" s="25">
        <v>348.32</v>
      </c>
      <c r="C48" s="39" t="s">
        <v>60</v>
      </c>
      <c r="D48" s="47">
        <v>0</v>
      </c>
      <c r="E48" s="47">
        <v>2810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2810</v>
      </c>
      <c r="O48" s="48">
        <f t="shared" si="9"/>
        <v>0.18040575243965074</v>
      </c>
      <c r="P48" s="9"/>
    </row>
    <row r="49" spans="1:16">
      <c r="A49" s="12"/>
      <c r="B49" s="25">
        <v>348.41</v>
      </c>
      <c r="C49" s="39" t="s">
        <v>61</v>
      </c>
      <c r="D49" s="47">
        <v>0</v>
      </c>
      <c r="E49" s="47">
        <v>52055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52055</v>
      </c>
      <c r="O49" s="48">
        <f t="shared" si="9"/>
        <v>3.342000513610683</v>
      </c>
      <c r="P49" s="9"/>
    </row>
    <row r="50" spans="1:16">
      <c r="A50" s="12"/>
      <c r="B50" s="25">
        <v>348.52</v>
      </c>
      <c r="C50" s="39" t="s">
        <v>62</v>
      </c>
      <c r="D50" s="47">
        <v>0</v>
      </c>
      <c r="E50" s="47">
        <v>5330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5330</v>
      </c>
      <c r="O50" s="48">
        <f t="shared" si="9"/>
        <v>0.34219311761684645</v>
      </c>
      <c r="P50" s="9"/>
    </row>
    <row r="51" spans="1:16">
      <c r="A51" s="12"/>
      <c r="B51" s="25">
        <v>348.53</v>
      </c>
      <c r="C51" s="39" t="s">
        <v>63</v>
      </c>
      <c r="D51" s="47">
        <v>0</v>
      </c>
      <c r="E51" s="47">
        <v>3849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3849</v>
      </c>
      <c r="O51" s="48">
        <f t="shared" si="9"/>
        <v>0.24711093990755006</v>
      </c>
      <c r="P51" s="9"/>
    </row>
    <row r="52" spans="1:16">
      <c r="A52" s="12"/>
      <c r="B52" s="25">
        <v>348.62</v>
      </c>
      <c r="C52" s="39" t="s">
        <v>64</v>
      </c>
      <c r="D52" s="47">
        <v>0</v>
      </c>
      <c r="E52" s="47">
        <v>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71</v>
      </c>
      <c r="O52" s="48">
        <f t="shared" si="9"/>
        <v>4.5582948125321007E-3</v>
      </c>
      <c r="P52" s="9"/>
    </row>
    <row r="53" spans="1:16">
      <c r="A53" s="12"/>
      <c r="B53" s="25">
        <v>348.71</v>
      </c>
      <c r="C53" s="39" t="s">
        <v>65</v>
      </c>
      <c r="D53" s="47">
        <v>0</v>
      </c>
      <c r="E53" s="47">
        <v>4570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4570</v>
      </c>
      <c r="O53" s="48">
        <f t="shared" si="9"/>
        <v>0.29340010272213662</v>
      </c>
      <c r="P53" s="9"/>
    </row>
    <row r="54" spans="1:16">
      <c r="A54" s="12"/>
      <c r="B54" s="25">
        <v>348.72</v>
      </c>
      <c r="C54" s="39" t="s">
        <v>66</v>
      </c>
      <c r="D54" s="47">
        <v>0</v>
      </c>
      <c r="E54" s="47">
        <v>198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198</v>
      </c>
      <c r="O54" s="48">
        <f t="shared" si="9"/>
        <v>1.2711864406779662E-2</v>
      </c>
      <c r="P54" s="9"/>
    </row>
    <row r="55" spans="1:16">
      <c r="A55" s="12"/>
      <c r="B55" s="25">
        <v>348.92200000000003</v>
      </c>
      <c r="C55" s="20" t="s">
        <v>54</v>
      </c>
      <c r="D55" s="47">
        <v>1842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1842</v>
      </c>
      <c r="O55" s="48">
        <f t="shared" si="9"/>
        <v>0.11825885978428351</v>
      </c>
      <c r="P55" s="9"/>
    </row>
    <row r="56" spans="1:16">
      <c r="A56" s="12"/>
      <c r="B56" s="25">
        <v>348.923</v>
      </c>
      <c r="C56" s="20" t="s">
        <v>55</v>
      </c>
      <c r="D56" s="47">
        <v>0</v>
      </c>
      <c r="E56" s="47">
        <v>2270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2270</v>
      </c>
      <c r="O56" s="48">
        <f t="shared" si="9"/>
        <v>0.14573703133025168</v>
      </c>
      <c r="P56" s="9"/>
    </row>
    <row r="57" spans="1:16">
      <c r="A57" s="12"/>
      <c r="B57" s="25">
        <v>349</v>
      </c>
      <c r="C57" s="20" t="s">
        <v>1</v>
      </c>
      <c r="D57" s="47">
        <v>10248</v>
      </c>
      <c r="E57" s="47">
        <v>25877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36125</v>
      </c>
      <c r="O57" s="48">
        <f t="shared" si="9"/>
        <v>2.3192732408834105</v>
      </c>
      <c r="P57" s="9"/>
    </row>
    <row r="58" spans="1:16" ht="15.75">
      <c r="A58" s="29" t="s">
        <v>43</v>
      </c>
      <c r="B58" s="30"/>
      <c r="C58" s="31"/>
      <c r="D58" s="32">
        <f t="shared" ref="D58:M58" si="11">SUM(D59:D63)</f>
        <v>0</v>
      </c>
      <c r="E58" s="32">
        <f t="shared" si="11"/>
        <v>219717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73" si="12">SUM(D58:M58)</f>
        <v>219717</v>
      </c>
      <c r="O58" s="46">
        <f t="shared" si="9"/>
        <v>14.106124807395993</v>
      </c>
      <c r="P58" s="10"/>
    </row>
    <row r="59" spans="1:16">
      <c r="A59" s="13"/>
      <c r="B59" s="40">
        <v>351.7</v>
      </c>
      <c r="C59" s="21" t="s">
        <v>68</v>
      </c>
      <c r="D59" s="47">
        <v>0</v>
      </c>
      <c r="E59" s="47">
        <v>12394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12394</v>
      </c>
      <c r="O59" s="48">
        <f t="shared" si="9"/>
        <v>0.79571135079609656</v>
      </c>
      <c r="P59" s="9"/>
    </row>
    <row r="60" spans="1:16">
      <c r="A60" s="13"/>
      <c r="B60" s="40">
        <v>351.8</v>
      </c>
      <c r="C60" s="21" t="s">
        <v>69</v>
      </c>
      <c r="D60" s="47">
        <v>0</v>
      </c>
      <c r="E60" s="47">
        <v>1250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1250</v>
      </c>
      <c r="O60" s="48">
        <f t="shared" si="9"/>
        <v>8.0251669234720088E-2</v>
      </c>
      <c r="P60" s="9"/>
    </row>
    <row r="61" spans="1:16">
      <c r="A61" s="13"/>
      <c r="B61" s="40">
        <v>351.9</v>
      </c>
      <c r="C61" s="21" t="s">
        <v>72</v>
      </c>
      <c r="D61" s="47">
        <v>0</v>
      </c>
      <c r="E61" s="47">
        <v>42200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42200</v>
      </c>
      <c r="O61" s="48">
        <f t="shared" si="9"/>
        <v>2.7092963533641501</v>
      </c>
      <c r="P61" s="9"/>
    </row>
    <row r="62" spans="1:16">
      <c r="A62" s="13"/>
      <c r="B62" s="40">
        <v>356</v>
      </c>
      <c r="C62" s="21" t="s">
        <v>70</v>
      </c>
      <c r="D62" s="47">
        <v>0</v>
      </c>
      <c r="E62" s="47">
        <v>46346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46346</v>
      </c>
      <c r="O62" s="48">
        <f t="shared" si="9"/>
        <v>2.9754750898818694</v>
      </c>
      <c r="P62" s="9"/>
    </row>
    <row r="63" spans="1:16">
      <c r="A63" s="13"/>
      <c r="B63" s="40">
        <v>358.2</v>
      </c>
      <c r="C63" s="21" t="s">
        <v>71</v>
      </c>
      <c r="D63" s="47">
        <v>0</v>
      </c>
      <c r="E63" s="47">
        <v>117527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117527</v>
      </c>
      <c r="O63" s="48">
        <f t="shared" si="9"/>
        <v>7.5453903441191574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SUM(D65:D69)</f>
        <v>47158</v>
      </c>
      <c r="E64" s="32">
        <f t="shared" si="13"/>
        <v>770558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2"/>
        <v>817716</v>
      </c>
      <c r="O64" s="46">
        <f t="shared" si="9"/>
        <v>52.498459167950692</v>
      </c>
      <c r="P64" s="10"/>
    </row>
    <row r="65" spans="1:119">
      <c r="A65" s="12"/>
      <c r="B65" s="25">
        <v>361.1</v>
      </c>
      <c r="C65" s="20" t="s">
        <v>73</v>
      </c>
      <c r="D65" s="47">
        <v>4692</v>
      </c>
      <c r="E65" s="47">
        <v>12712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17404</v>
      </c>
      <c r="O65" s="48">
        <f t="shared" si="9"/>
        <v>1.1173600410888547</v>
      </c>
      <c r="P65" s="9"/>
    </row>
    <row r="66" spans="1:119">
      <c r="A66" s="12"/>
      <c r="B66" s="25">
        <v>362</v>
      </c>
      <c r="C66" s="20" t="s">
        <v>74</v>
      </c>
      <c r="D66" s="47">
        <v>12025</v>
      </c>
      <c r="E66" s="47">
        <v>65393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77418</v>
      </c>
      <c r="O66" s="48">
        <f t="shared" si="9"/>
        <v>4.9703389830508478</v>
      </c>
      <c r="P66" s="9"/>
    </row>
    <row r="67" spans="1:119">
      <c r="A67" s="12"/>
      <c r="B67" s="25">
        <v>366</v>
      </c>
      <c r="C67" s="20" t="s">
        <v>75</v>
      </c>
      <c r="D67" s="47">
        <v>7200</v>
      </c>
      <c r="E67" s="47">
        <v>37240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44440</v>
      </c>
      <c r="O67" s="48">
        <f t="shared" si="9"/>
        <v>2.8531073446327682</v>
      </c>
      <c r="P67" s="9"/>
    </row>
    <row r="68" spans="1:119">
      <c r="A68" s="12"/>
      <c r="B68" s="25">
        <v>369.3</v>
      </c>
      <c r="C68" s="20" t="s">
        <v>76</v>
      </c>
      <c r="D68" s="47">
        <v>0</v>
      </c>
      <c r="E68" s="47">
        <v>5390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5390</v>
      </c>
      <c r="O68" s="48">
        <f t="shared" si="9"/>
        <v>0.346045197740113</v>
      </c>
      <c r="P68" s="9"/>
    </row>
    <row r="69" spans="1:119">
      <c r="A69" s="12"/>
      <c r="B69" s="25">
        <v>369.9</v>
      </c>
      <c r="C69" s="20" t="s">
        <v>77</v>
      </c>
      <c r="D69" s="47">
        <v>23241</v>
      </c>
      <c r="E69" s="47">
        <v>649823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673064</v>
      </c>
      <c r="O69" s="48">
        <f>(N69/O$75)</f>
        <v>43.211607601438111</v>
      </c>
      <c r="P69" s="9"/>
    </row>
    <row r="70" spans="1:119" ht="15.75">
      <c r="A70" s="29" t="s">
        <v>44</v>
      </c>
      <c r="B70" s="30"/>
      <c r="C70" s="31"/>
      <c r="D70" s="32">
        <f t="shared" ref="D70:M70" si="14">SUM(D71:D72)</f>
        <v>118432</v>
      </c>
      <c r="E70" s="32">
        <f t="shared" si="14"/>
        <v>4712381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2"/>
        <v>4830813</v>
      </c>
      <c r="O70" s="46">
        <f>(N70/O$75)</f>
        <v>310.14464560862865</v>
      </c>
      <c r="P70" s="9"/>
    </row>
    <row r="71" spans="1:119">
      <c r="A71" s="12"/>
      <c r="B71" s="25">
        <v>381</v>
      </c>
      <c r="C71" s="20" t="s">
        <v>78</v>
      </c>
      <c r="D71" s="47">
        <v>118432</v>
      </c>
      <c r="E71" s="47">
        <v>4588558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4706990</v>
      </c>
      <c r="O71" s="48">
        <f>(N71/O$75)</f>
        <v>302.19504365690807</v>
      </c>
      <c r="P71" s="9"/>
    </row>
    <row r="72" spans="1:119" ht="15.75" thickBot="1">
      <c r="A72" s="12"/>
      <c r="B72" s="25">
        <v>384</v>
      </c>
      <c r="C72" s="20" t="s">
        <v>79</v>
      </c>
      <c r="D72" s="47">
        <v>0</v>
      </c>
      <c r="E72" s="47">
        <v>123823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123823</v>
      </c>
      <c r="O72" s="48">
        <f>(N72/O$75)</f>
        <v>7.949601951720596</v>
      </c>
      <c r="P72" s="9"/>
    </row>
    <row r="73" spans="1:119" ht="16.5" thickBot="1">
      <c r="A73" s="14" t="s">
        <v>56</v>
      </c>
      <c r="B73" s="23"/>
      <c r="C73" s="22"/>
      <c r="D73" s="15">
        <f t="shared" ref="D73:M73" si="15">SUM(D5,D13,D16,D36,D58,D64,D70)</f>
        <v>5351521</v>
      </c>
      <c r="E73" s="15">
        <f t="shared" si="15"/>
        <v>9995692</v>
      </c>
      <c r="F73" s="15">
        <f t="shared" si="15"/>
        <v>0</v>
      </c>
      <c r="G73" s="15">
        <f t="shared" si="15"/>
        <v>0</v>
      </c>
      <c r="H73" s="15">
        <f t="shared" si="15"/>
        <v>0</v>
      </c>
      <c r="I73" s="15">
        <f t="shared" si="15"/>
        <v>0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0</v>
      </c>
      <c r="N73" s="15">
        <f t="shared" si="12"/>
        <v>15347213</v>
      </c>
      <c r="O73" s="38">
        <f>(N73/O$75)</f>
        <v>985.3115690806369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52" t="s">
        <v>86</v>
      </c>
      <c r="M75" s="52"/>
      <c r="N75" s="52"/>
      <c r="O75" s="44">
        <v>15576</v>
      </c>
    </row>
    <row r="76" spans="1:119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1:119" ht="15.75" customHeight="1" thickBot="1">
      <c r="A77" s="56" t="s">
        <v>101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</row>
  </sheetData>
  <mergeCells count="10">
    <mergeCell ref="A77:O77"/>
    <mergeCell ref="A76:O76"/>
    <mergeCell ref="L75:N7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2740884</v>
      </c>
      <c r="E5" s="27">
        <f t="shared" si="0"/>
        <v>489347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3230231</v>
      </c>
      <c r="O5" s="33">
        <f t="shared" ref="O5:O36" si="2">(N5/O$76)</f>
        <v>202.21804181795417</v>
      </c>
      <c r="P5" s="6"/>
    </row>
    <row r="6" spans="1:133">
      <c r="A6" s="12"/>
      <c r="B6" s="25">
        <v>311</v>
      </c>
      <c r="C6" s="20" t="s">
        <v>3</v>
      </c>
      <c r="D6" s="47">
        <v>2248726</v>
      </c>
      <c r="E6" s="47">
        <v>115009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2363735</v>
      </c>
      <c r="O6" s="48">
        <f t="shared" si="2"/>
        <v>147.97389507950419</v>
      </c>
      <c r="P6" s="9"/>
    </row>
    <row r="7" spans="1:133">
      <c r="A7" s="12"/>
      <c r="B7" s="25">
        <v>312.3</v>
      </c>
      <c r="C7" s="20" t="s">
        <v>12</v>
      </c>
      <c r="D7" s="47">
        <v>0</v>
      </c>
      <c r="E7" s="47">
        <v>68921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68921</v>
      </c>
      <c r="O7" s="48">
        <f t="shared" si="2"/>
        <v>4.3145736822336298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305417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305417</v>
      </c>
      <c r="O8" s="48">
        <f t="shared" si="2"/>
        <v>19.119631901840492</v>
      </c>
      <c r="P8" s="9"/>
    </row>
    <row r="9" spans="1:133">
      <c r="A9" s="12"/>
      <c r="B9" s="25">
        <v>312.60000000000002</v>
      </c>
      <c r="C9" s="20" t="s">
        <v>15</v>
      </c>
      <c r="D9" s="47">
        <v>450734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450734</v>
      </c>
      <c r="O9" s="48">
        <f t="shared" si="2"/>
        <v>28.216727181670215</v>
      </c>
      <c r="P9" s="9"/>
    </row>
    <row r="10" spans="1:133">
      <c r="A10" s="12"/>
      <c r="B10" s="25">
        <v>315</v>
      </c>
      <c r="C10" s="20" t="s">
        <v>16</v>
      </c>
      <c r="D10" s="47">
        <v>41424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41424</v>
      </c>
      <c r="O10" s="48">
        <f t="shared" si="2"/>
        <v>2.5932139727056467</v>
      </c>
      <c r="P10" s="9"/>
    </row>
    <row r="11" spans="1:133" ht="15.75">
      <c r="A11" s="29" t="s">
        <v>103</v>
      </c>
      <c r="B11" s="30"/>
      <c r="C11" s="31"/>
      <c r="D11" s="32">
        <f t="shared" ref="D11:M11" si="3">SUM(D12:D13)</f>
        <v>9213</v>
      </c>
      <c r="E11" s="32">
        <f t="shared" si="3"/>
        <v>297280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306493</v>
      </c>
      <c r="O11" s="46">
        <f t="shared" si="2"/>
        <v>19.186991360961564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73130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73130</v>
      </c>
      <c r="O12" s="48">
        <f t="shared" si="2"/>
        <v>4.5780643545761865</v>
      </c>
      <c r="P12" s="9"/>
    </row>
    <row r="13" spans="1:133">
      <c r="A13" s="12"/>
      <c r="B13" s="25">
        <v>329</v>
      </c>
      <c r="C13" s="20" t="s">
        <v>104</v>
      </c>
      <c r="D13" s="47">
        <v>9213</v>
      </c>
      <c r="E13" s="47">
        <v>224150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233363</v>
      </c>
      <c r="O13" s="48">
        <f t="shared" si="2"/>
        <v>14.608927006385377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SUM(D15:D35)</f>
        <v>2577862</v>
      </c>
      <c r="E14" s="32">
        <f t="shared" si="4"/>
        <v>1974350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4552212</v>
      </c>
      <c r="O14" s="46">
        <f t="shared" si="2"/>
        <v>284.97633654688872</v>
      </c>
      <c r="P14" s="10"/>
    </row>
    <row r="15" spans="1:133">
      <c r="A15" s="12"/>
      <c r="B15" s="25">
        <v>331.2</v>
      </c>
      <c r="C15" s="20" t="s">
        <v>19</v>
      </c>
      <c r="D15" s="47">
        <v>84013</v>
      </c>
      <c r="E15" s="47">
        <v>11755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95768</v>
      </c>
      <c r="O15" s="48">
        <f t="shared" si="2"/>
        <v>5.9952422686866154</v>
      </c>
      <c r="P15" s="9"/>
    </row>
    <row r="16" spans="1:133">
      <c r="A16" s="12"/>
      <c r="B16" s="25">
        <v>331.9</v>
      </c>
      <c r="C16" s="20" t="s">
        <v>105</v>
      </c>
      <c r="D16" s="47">
        <v>0</v>
      </c>
      <c r="E16" s="47">
        <v>1239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1239</v>
      </c>
      <c r="O16" s="48">
        <f t="shared" si="2"/>
        <v>7.7563540753724805E-2</v>
      </c>
      <c r="P16" s="9"/>
    </row>
    <row r="17" spans="1:16">
      <c r="A17" s="12"/>
      <c r="B17" s="25">
        <v>334.1</v>
      </c>
      <c r="C17" s="20" t="s">
        <v>106</v>
      </c>
      <c r="D17" s="47">
        <v>96000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96000</v>
      </c>
      <c r="O17" s="48">
        <f t="shared" si="2"/>
        <v>6.0097658695379996</v>
      </c>
      <c r="P17" s="9"/>
    </row>
    <row r="18" spans="1:16">
      <c r="A18" s="12"/>
      <c r="B18" s="25">
        <v>334.2</v>
      </c>
      <c r="C18" s="20" t="s">
        <v>21</v>
      </c>
      <c r="D18" s="47">
        <v>33133</v>
      </c>
      <c r="E18" s="47">
        <v>104042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137175</v>
      </c>
      <c r="O18" s="48">
        <f t="shared" si="2"/>
        <v>8.5873920120195315</v>
      </c>
      <c r="P18" s="9"/>
    </row>
    <row r="19" spans="1:16">
      <c r="A19" s="12"/>
      <c r="B19" s="25">
        <v>334.34</v>
      </c>
      <c r="C19" s="20" t="s">
        <v>24</v>
      </c>
      <c r="D19" s="47">
        <v>0</v>
      </c>
      <c r="E19" s="47">
        <v>277316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277316</v>
      </c>
      <c r="O19" s="48">
        <f t="shared" si="2"/>
        <v>17.360460748716665</v>
      </c>
      <c r="P19" s="9"/>
    </row>
    <row r="20" spans="1:16">
      <c r="A20" s="12"/>
      <c r="B20" s="25">
        <v>334.61</v>
      </c>
      <c r="C20" s="20" t="s">
        <v>107</v>
      </c>
      <c r="D20" s="47">
        <v>0</v>
      </c>
      <c r="E20" s="47">
        <v>105000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4" si="5">SUM(D20:M20)</f>
        <v>105000</v>
      </c>
      <c r="O20" s="48">
        <f t="shared" si="2"/>
        <v>6.5731814198071863</v>
      </c>
      <c r="P20" s="9"/>
    </row>
    <row r="21" spans="1:16">
      <c r="A21" s="12"/>
      <c r="B21" s="25">
        <v>334.7</v>
      </c>
      <c r="C21" s="20" t="s">
        <v>27</v>
      </c>
      <c r="D21" s="47">
        <v>106203</v>
      </c>
      <c r="E21" s="47">
        <v>100472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206675</v>
      </c>
      <c r="O21" s="48">
        <f t="shared" si="2"/>
        <v>12.938212094653812</v>
      </c>
      <c r="P21" s="9"/>
    </row>
    <row r="22" spans="1:16">
      <c r="A22" s="12"/>
      <c r="B22" s="25">
        <v>334.82</v>
      </c>
      <c r="C22" s="20" t="s">
        <v>108</v>
      </c>
      <c r="D22" s="47">
        <v>0</v>
      </c>
      <c r="E22" s="47">
        <v>219213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219213</v>
      </c>
      <c r="O22" s="48">
        <f t="shared" si="2"/>
        <v>13.723112557906598</v>
      </c>
      <c r="P22" s="9"/>
    </row>
    <row r="23" spans="1:16">
      <c r="A23" s="12"/>
      <c r="B23" s="25">
        <v>334.89</v>
      </c>
      <c r="C23" s="20" t="s">
        <v>109</v>
      </c>
      <c r="D23" s="47">
        <v>1458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1458</v>
      </c>
      <c r="O23" s="48">
        <f t="shared" si="2"/>
        <v>9.1273319143608367E-2</v>
      </c>
      <c r="P23" s="9"/>
    </row>
    <row r="24" spans="1:16">
      <c r="A24" s="12"/>
      <c r="B24" s="25">
        <v>335.12</v>
      </c>
      <c r="C24" s="20" t="s">
        <v>29</v>
      </c>
      <c r="D24" s="47">
        <v>190891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190891</v>
      </c>
      <c r="O24" s="48">
        <f t="shared" si="2"/>
        <v>11.950106422937273</v>
      </c>
      <c r="P24" s="9"/>
    </row>
    <row r="25" spans="1:16">
      <c r="A25" s="12"/>
      <c r="B25" s="25">
        <v>335.13</v>
      </c>
      <c r="C25" s="20" t="s">
        <v>30</v>
      </c>
      <c r="D25" s="47">
        <v>20696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20696</v>
      </c>
      <c r="O25" s="48">
        <f t="shared" si="2"/>
        <v>1.2956053587079004</v>
      </c>
      <c r="P25" s="9"/>
    </row>
    <row r="26" spans="1:16">
      <c r="A26" s="12"/>
      <c r="B26" s="25">
        <v>335.14</v>
      </c>
      <c r="C26" s="20" t="s">
        <v>31</v>
      </c>
      <c r="D26" s="47">
        <v>9805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9805</v>
      </c>
      <c r="O26" s="48">
        <f t="shared" si="2"/>
        <v>0.61380994115437582</v>
      </c>
      <c r="P26" s="9"/>
    </row>
    <row r="27" spans="1:16">
      <c r="A27" s="12"/>
      <c r="B27" s="25">
        <v>335.15</v>
      </c>
      <c r="C27" s="20" t="s">
        <v>32</v>
      </c>
      <c r="D27" s="47">
        <v>102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102</v>
      </c>
      <c r="O27" s="48">
        <f t="shared" si="2"/>
        <v>6.385376236384124E-3</v>
      </c>
      <c r="P27" s="9"/>
    </row>
    <row r="28" spans="1:16">
      <c r="A28" s="12"/>
      <c r="B28" s="25">
        <v>335.16</v>
      </c>
      <c r="C28" s="20" t="s">
        <v>33</v>
      </c>
      <c r="D28" s="47">
        <v>223250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223250</v>
      </c>
      <c r="O28" s="48">
        <f t="shared" si="2"/>
        <v>13.975835733066234</v>
      </c>
      <c r="P28" s="9"/>
    </row>
    <row r="29" spans="1:16">
      <c r="A29" s="12"/>
      <c r="B29" s="25">
        <v>335.18</v>
      </c>
      <c r="C29" s="20" t="s">
        <v>34</v>
      </c>
      <c r="D29" s="47">
        <v>1727449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1727449</v>
      </c>
      <c r="O29" s="48">
        <f t="shared" si="2"/>
        <v>108.14129209966195</v>
      </c>
      <c r="P29" s="9"/>
    </row>
    <row r="30" spans="1:16">
      <c r="A30" s="12"/>
      <c r="B30" s="25">
        <v>335.22</v>
      </c>
      <c r="C30" s="20" t="s">
        <v>94</v>
      </c>
      <c r="D30" s="47">
        <v>0</v>
      </c>
      <c r="E30" s="47">
        <v>86396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86396</v>
      </c>
      <c r="O30" s="48">
        <f t="shared" si="2"/>
        <v>5.4085388756729689</v>
      </c>
      <c r="P30" s="9"/>
    </row>
    <row r="31" spans="1:16">
      <c r="A31" s="12"/>
      <c r="B31" s="25">
        <v>335.42</v>
      </c>
      <c r="C31" s="20" t="s">
        <v>110</v>
      </c>
      <c r="D31" s="47">
        <v>0</v>
      </c>
      <c r="E31" s="47">
        <v>448739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448739</v>
      </c>
      <c r="O31" s="48">
        <f t="shared" si="2"/>
        <v>28.091836734693878</v>
      </c>
      <c r="P31" s="9"/>
    </row>
    <row r="32" spans="1:16">
      <c r="A32" s="12"/>
      <c r="B32" s="25">
        <v>335.49</v>
      </c>
      <c r="C32" s="20" t="s">
        <v>111</v>
      </c>
      <c r="D32" s="47">
        <v>0</v>
      </c>
      <c r="E32" s="47">
        <v>4888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4888</v>
      </c>
      <c r="O32" s="48">
        <f t="shared" si="2"/>
        <v>0.30599724552397645</v>
      </c>
      <c r="P32" s="9"/>
    </row>
    <row r="33" spans="1:16">
      <c r="A33" s="12"/>
      <c r="B33" s="25">
        <v>335.5</v>
      </c>
      <c r="C33" s="20" t="s">
        <v>95</v>
      </c>
      <c r="D33" s="47">
        <v>0</v>
      </c>
      <c r="E33" s="47">
        <v>340290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340290</v>
      </c>
      <c r="O33" s="48">
        <f t="shared" si="2"/>
        <v>21.302741955677977</v>
      </c>
      <c r="P33" s="9"/>
    </row>
    <row r="34" spans="1:16">
      <c r="A34" s="12"/>
      <c r="B34" s="25">
        <v>335.9</v>
      </c>
      <c r="C34" s="20" t="s">
        <v>112</v>
      </c>
      <c r="D34" s="47">
        <v>84862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84862</v>
      </c>
      <c r="O34" s="48">
        <f t="shared" si="2"/>
        <v>5.3125078252159756</v>
      </c>
      <c r="P34" s="9"/>
    </row>
    <row r="35" spans="1:16">
      <c r="A35" s="12"/>
      <c r="B35" s="25">
        <v>338</v>
      </c>
      <c r="C35" s="20" t="s">
        <v>89</v>
      </c>
      <c r="D35" s="47">
        <v>0</v>
      </c>
      <c r="E35" s="47">
        <v>275000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275000</v>
      </c>
      <c r="O35" s="48">
        <f t="shared" si="2"/>
        <v>17.215475147114059</v>
      </c>
      <c r="P35" s="9"/>
    </row>
    <row r="36" spans="1:16" ht="15.75">
      <c r="A36" s="29" t="s">
        <v>42</v>
      </c>
      <c r="B36" s="30"/>
      <c r="C36" s="31"/>
      <c r="D36" s="32">
        <f t="shared" ref="D36:M36" si="6">SUM(D37:D59)</f>
        <v>161840</v>
      </c>
      <c r="E36" s="32">
        <f t="shared" si="6"/>
        <v>771717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933557</v>
      </c>
      <c r="O36" s="46">
        <f t="shared" si="2"/>
        <v>58.442281206961312</v>
      </c>
      <c r="P36" s="10"/>
    </row>
    <row r="37" spans="1:16">
      <c r="A37" s="12"/>
      <c r="B37" s="25">
        <v>341.1</v>
      </c>
      <c r="C37" s="20" t="s">
        <v>46</v>
      </c>
      <c r="D37" s="47">
        <v>25151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25151</v>
      </c>
      <c r="O37" s="48">
        <f t="shared" ref="O37:O68" si="7">(N37/O$76)</f>
        <v>1.5744960560911481</v>
      </c>
      <c r="P37" s="9"/>
    </row>
    <row r="38" spans="1:16">
      <c r="A38" s="12"/>
      <c r="B38" s="25">
        <v>341.51</v>
      </c>
      <c r="C38" s="20" t="s">
        <v>47</v>
      </c>
      <c r="D38" s="47">
        <v>3024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9" si="8">SUM(D38:M38)</f>
        <v>3024</v>
      </c>
      <c r="O38" s="48">
        <f t="shared" si="7"/>
        <v>0.18930762489044697</v>
      </c>
      <c r="P38" s="9"/>
    </row>
    <row r="39" spans="1:16">
      <c r="A39" s="12"/>
      <c r="B39" s="25">
        <v>341.54</v>
      </c>
      <c r="C39" s="20" t="s">
        <v>48</v>
      </c>
      <c r="D39" s="47">
        <v>62819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62819</v>
      </c>
      <c r="O39" s="48">
        <f t="shared" si="7"/>
        <v>3.9325779391511206</v>
      </c>
      <c r="P39" s="9"/>
    </row>
    <row r="40" spans="1:16">
      <c r="A40" s="12"/>
      <c r="B40" s="25">
        <v>341.56</v>
      </c>
      <c r="C40" s="20" t="s">
        <v>113</v>
      </c>
      <c r="D40" s="47">
        <v>0</v>
      </c>
      <c r="E40" s="47">
        <v>11401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11401</v>
      </c>
      <c r="O40" s="48">
        <f t="shared" si="7"/>
        <v>0.71372229873544513</v>
      </c>
      <c r="P40" s="9"/>
    </row>
    <row r="41" spans="1:16">
      <c r="A41" s="12"/>
      <c r="B41" s="25">
        <v>342.1</v>
      </c>
      <c r="C41" s="20" t="s">
        <v>50</v>
      </c>
      <c r="D41" s="47">
        <v>51153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51153</v>
      </c>
      <c r="O41" s="48">
        <f t="shared" si="7"/>
        <v>3.2022661825466381</v>
      </c>
      <c r="P41" s="9"/>
    </row>
    <row r="42" spans="1:16">
      <c r="A42" s="12"/>
      <c r="B42" s="25">
        <v>342.6</v>
      </c>
      <c r="C42" s="20" t="s">
        <v>52</v>
      </c>
      <c r="D42" s="47">
        <v>0</v>
      </c>
      <c r="E42" s="47">
        <v>513102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513102</v>
      </c>
      <c r="O42" s="48">
        <f t="shared" si="7"/>
        <v>32.121071741580067</v>
      </c>
      <c r="P42" s="9"/>
    </row>
    <row r="43" spans="1:16">
      <c r="A43" s="12"/>
      <c r="B43" s="25">
        <v>342.9</v>
      </c>
      <c r="C43" s="20" t="s">
        <v>114</v>
      </c>
      <c r="D43" s="47">
        <v>0</v>
      </c>
      <c r="E43" s="47">
        <v>47342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47342</v>
      </c>
      <c r="O43" s="48">
        <f t="shared" si="7"/>
        <v>2.9636909978715411</v>
      </c>
      <c r="P43" s="9"/>
    </row>
    <row r="44" spans="1:16">
      <c r="A44" s="12"/>
      <c r="B44" s="25">
        <v>343.4</v>
      </c>
      <c r="C44" s="20" t="s">
        <v>53</v>
      </c>
      <c r="D44" s="47">
        <v>0</v>
      </c>
      <c r="E44" s="47">
        <v>72973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72973</v>
      </c>
      <c r="O44" s="48">
        <f t="shared" si="7"/>
        <v>4.5682358833103791</v>
      </c>
      <c r="P44" s="9"/>
    </row>
    <row r="45" spans="1:16">
      <c r="A45" s="12"/>
      <c r="B45" s="25">
        <v>347.1</v>
      </c>
      <c r="C45" s="20" t="s">
        <v>115</v>
      </c>
      <c r="D45" s="47">
        <v>0</v>
      </c>
      <c r="E45" s="47">
        <v>1674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1674</v>
      </c>
      <c r="O45" s="48">
        <f t="shared" si="7"/>
        <v>0.10479529235006886</v>
      </c>
      <c r="P45" s="9"/>
    </row>
    <row r="46" spans="1:16">
      <c r="A46" s="12"/>
      <c r="B46" s="25">
        <v>348.12</v>
      </c>
      <c r="C46" s="39" t="s">
        <v>57</v>
      </c>
      <c r="D46" s="47">
        <v>0</v>
      </c>
      <c r="E46" s="47">
        <v>3809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3809</v>
      </c>
      <c r="O46" s="48">
        <f t="shared" si="7"/>
        <v>0.23844998121948166</v>
      </c>
      <c r="P46" s="9"/>
    </row>
    <row r="47" spans="1:16">
      <c r="A47" s="12"/>
      <c r="B47" s="25">
        <v>348.13</v>
      </c>
      <c r="C47" s="39" t="s">
        <v>58</v>
      </c>
      <c r="D47" s="47">
        <v>0</v>
      </c>
      <c r="E47" s="47">
        <v>8502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8502</v>
      </c>
      <c r="O47" s="48">
        <f t="shared" si="7"/>
        <v>0.53223988982095904</v>
      </c>
      <c r="P47" s="9"/>
    </row>
    <row r="48" spans="1:16">
      <c r="A48" s="12"/>
      <c r="B48" s="25">
        <v>348.31</v>
      </c>
      <c r="C48" s="39" t="s">
        <v>59</v>
      </c>
      <c r="D48" s="47">
        <v>0</v>
      </c>
      <c r="E48" s="47">
        <v>43375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43375</v>
      </c>
      <c r="O48" s="48">
        <f t="shared" si="7"/>
        <v>2.715349943658445</v>
      </c>
      <c r="P48" s="9"/>
    </row>
    <row r="49" spans="1:16">
      <c r="A49" s="12"/>
      <c r="B49" s="25">
        <v>348.32</v>
      </c>
      <c r="C49" s="39" t="s">
        <v>60</v>
      </c>
      <c r="D49" s="47">
        <v>0</v>
      </c>
      <c r="E49" s="47">
        <v>312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312</v>
      </c>
      <c r="O49" s="48">
        <f t="shared" si="7"/>
        <v>1.9531739075998499E-2</v>
      </c>
      <c r="P49" s="9"/>
    </row>
    <row r="50" spans="1:16">
      <c r="A50" s="12"/>
      <c r="B50" s="25">
        <v>348.41</v>
      </c>
      <c r="C50" s="39" t="s">
        <v>61</v>
      </c>
      <c r="D50" s="47">
        <v>0</v>
      </c>
      <c r="E50" s="47">
        <v>34842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34842</v>
      </c>
      <c r="O50" s="48">
        <f t="shared" si="7"/>
        <v>2.1811694002754476</v>
      </c>
      <c r="P50" s="9"/>
    </row>
    <row r="51" spans="1:16">
      <c r="A51" s="12"/>
      <c r="B51" s="25">
        <v>348.42</v>
      </c>
      <c r="C51" s="39" t="s">
        <v>116</v>
      </c>
      <c r="D51" s="47">
        <v>0</v>
      </c>
      <c r="E51" s="47">
        <v>4509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4509</v>
      </c>
      <c r="O51" s="48">
        <f t="shared" si="7"/>
        <v>0.28227119068486289</v>
      </c>
      <c r="P51" s="9"/>
    </row>
    <row r="52" spans="1:16">
      <c r="A52" s="12"/>
      <c r="B52" s="25">
        <v>348.51</v>
      </c>
      <c r="C52" s="39" t="s">
        <v>117</v>
      </c>
      <c r="D52" s="47">
        <v>19693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19693</v>
      </c>
      <c r="O52" s="48">
        <f t="shared" si="7"/>
        <v>1.2328158257167898</v>
      </c>
      <c r="P52" s="9"/>
    </row>
    <row r="53" spans="1:16">
      <c r="A53" s="12"/>
      <c r="B53" s="25">
        <v>348.52</v>
      </c>
      <c r="C53" s="39" t="s">
        <v>62</v>
      </c>
      <c r="D53" s="47">
        <v>0</v>
      </c>
      <c r="E53" s="47">
        <v>6968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6968</v>
      </c>
      <c r="O53" s="48">
        <f t="shared" si="7"/>
        <v>0.43620883936396643</v>
      </c>
      <c r="P53" s="9"/>
    </row>
    <row r="54" spans="1:16">
      <c r="A54" s="12"/>
      <c r="B54" s="25">
        <v>348.53</v>
      </c>
      <c r="C54" s="39" t="s">
        <v>63</v>
      </c>
      <c r="D54" s="47">
        <v>0</v>
      </c>
      <c r="E54" s="47">
        <v>5765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5765</v>
      </c>
      <c r="O54" s="48">
        <f t="shared" si="7"/>
        <v>0.36089896081131839</v>
      </c>
      <c r="P54" s="9"/>
    </row>
    <row r="55" spans="1:16">
      <c r="A55" s="12"/>
      <c r="B55" s="25">
        <v>348.62</v>
      </c>
      <c r="C55" s="39" t="s">
        <v>64</v>
      </c>
      <c r="D55" s="47">
        <v>0</v>
      </c>
      <c r="E55" s="47">
        <v>110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110</v>
      </c>
      <c r="O55" s="48">
        <f t="shared" si="7"/>
        <v>6.8861900588456241E-3</v>
      </c>
      <c r="P55" s="9"/>
    </row>
    <row r="56" spans="1:16">
      <c r="A56" s="12"/>
      <c r="B56" s="25">
        <v>348.71</v>
      </c>
      <c r="C56" s="39" t="s">
        <v>65</v>
      </c>
      <c r="D56" s="47">
        <v>0</v>
      </c>
      <c r="E56" s="47">
        <v>7450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7450</v>
      </c>
      <c r="O56" s="48">
        <f t="shared" si="7"/>
        <v>0.46638287216727181</v>
      </c>
      <c r="P56" s="9"/>
    </row>
    <row r="57" spans="1:16">
      <c r="A57" s="12"/>
      <c r="B57" s="25">
        <v>348.72</v>
      </c>
      <c r="C57" s="39" t="s">
        <v>66</v>
      </c>
      <c r="D57" s="47">
        <v>0</v>
      </c>
      <c r="E57" s="47">
        <v>422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422</v>
      </c>
      <c r="O57" s="48">
        <f t="shared" si="7"/>
        <v>2.6417929134844122E-2</v>
      </c>
      <c r="P57" s="9"/>
    </row>
    <row r="58" spans="1:16">
      <c r="A58" s="12"/>
      <c r="B58" s="25">
        <v>348.93099999999998</v>
      </c>
      <c r="C58" s="20" t="s">
        <v>118</v>
      </c>
      <c r="D58" s="47">
        <v>0</v>
      </c>
      <c r="E58" s="47">
        <v>7213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7213</v>
      </c>
      <c r="O58" s="48">
        <f t="shared" si="7"/>
        <v>0.45154626267684989</v>
      </c>
      <c r="P58" s="9"/>
    </row>
    <row r="59" spans="1:16">
      <c r="A59" s="12"/>
      <c r="B59" s="25">
        <v>349</v>
      </c>
      <c r="C59" s="20" t="s">
        <v>1</v>
      </c>
      <c r="D59" s="47">
        <v>0</v>
      </c>
      <c r="E59" s="47">
        <v>1948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1948</v>
      </c>
      <c r="O59" s="48">
        <f t="shared" si="7"/>
        <v>0.12194816576937524</v>
      </c>
      <c r="P59" s="9"/>
    </row>
    <row r="60" spans="1:16" ht="15.75">
      <c r="A60" s="29" t="s">
        <v>43</v>
      </c>
      <c r="B60" s="30"/>
      <c r="C60" s="31"/>
      <c r="D60" s="32">
        <f t="shared" ref="D60:M60" si="9">SUM(D61:D63)</f>
        <v>0</v>
      </c>
      <c r="E60" s="32">
        <f t="shared" si="9"/>
        <v>349681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ref="N60:N74" si="10">SUM(D60:M60)</f>
        <v>349681</v>
      </c>
      <c r="O60" s="46">
        <f t="shared" si="7"/>
        <v>21.890634781519971</v>
      </c>
      <c r="P60" s="10"/>
    </row>
    <row r="61" spans="1:16">
      <c r="A61" s="13"/>
      <c r="B61" s="40">
        <v>351.2</v>
      </c>
      <c r="C61" s="21" t="s">
        <v>119</v>
      </c>
      <c r="D61" s="47">
        <v>0</v>
      </c>
      <c r="E61" s="47">
        <v>279479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279479</v>
      </c>
      <c r="O61" s="48">
        <f t="shared" si="7"/>
        <v>17.495868285964693</v>
      </c>
      <c r="P61" s="9"/>
    </row>
    <row r="62" spans="1:16">
      <c r="A62" s="13"/>
      <c r="B62" s="40">
        <v>351.5</v>
      </c>
      <c r="C62" s="21" t="s">
        <v>120</v>
      </c>
      <c r="D62" s="47">
        <v>0</v>
      </c>
      <c r="E62" s="47">
        <v>2188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2188</v>
      </c>
      <c r="O62" s="48">
        <f t="shared" si="7"/>
        <v>0.13697258044322022</v>
      </c>
      <c r="P62" s="9"/>
    </row>
    <row r="63" spans="1:16">
      <c r="A63" s="13"/>
      <c r="B63" s="40">
        <v>359</v>
      </c>
      <c r="C63" s="21" t="s">
        <v>121</v>
      </c>
      <c r="D63" s="47">
        <v>0</v>
      </c>
      <c r="E63" s="47">
        <v>68014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68014</v>
      </c>
      <c r="O63" s="48">
        <f t="shared" si="7"/>
        <v>4.2577939151120567</v>
      </c>
      <c r="P63" s="9"/>
    </row>
    <row r="64" spans="1:16" ht="15.75">
      <c r="A64" s="29" t="s">
        <v>4</v>
      </c>
      <c r="B64" s="30"/>
      <c r="C64" s="31"/>
      <c r="D64" s="32">
        <f t="shared" ref="D64:M64" si="11">SUM(D65:D69)</f>
        <v>68950</v>
      </c>
      <c r="E64" s="32">
        <f t="shared" si="11"/>
        <v>883629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0"/>
        <v>952579</v>
      </c>
      <c r="O64" s="46">
        <f t="shared" si="7"/>
        <v>59.633091273319145</v>
      </c>
      <c r="P64" s="10"/>
    </row>
    <row r="65" spans="1:119">
      <c r="A65" s="12"/>
      <c r="B65" s="25">
        <v>361.1</v>
      </c>
      <c r="C65" s="20" t="s">
        <v>73</v>
      </c>
      <c r="D65" s="47">
        <v>25096</v>
      </c>
      <c r="E65" s="47">
        <v>44640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69736</v>
      </c>
      <c r="O65" s="48">
        <f t="shared" si="7"/>
        <v>4.3655940903968951</v>
      </c>
      <c r="P65" s="9"/>
    </row>
    <row r="66" spans="1:119">
      <c r="A66" s="12"/>
      <c r="B66" s="25">
        <v>362</v>
      </c>
      <c r="C66" s="20" t="s">
        <v>74</v>
      </c>
      <c r="D66" s="47">
        <v>12000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12000</v>
      </c>
      <c r="O66" s="48">
        <f t="shared" si="7"/>
        <v>0.75122073369224995</v>
      </c>
      <c r="P66" s="9"/>
    </row>
    <row r="67" spans="1:119">
      <c r="A67" s="12"/>
      <c r="B67" s="25">
        <v>363.12</v>
      </c>
      <c r="C67" s="20" t="s">
        <v>122</v>
      </c>
      <c r="D67" s="47">
        <v>0</v>
      </c>
      <c r="E67" s="47">
        <v>453372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453372</v>
      </c>
      <c r="O67" s="48">
        <f t="shared" si="7"/>
        <v>28.381870539626895</v>
      </c>
      <c r="P67" s="9"/>
    </row>
    <row r="68" spans="1:119">
      <c r="A68" s="12"/>
      <c r="B68" s="25">
        <v>366</v>
      </c>
      <c r="C68" s="20" t="s">
        <v>75</v>
      </c>
      <c r="D68" s="47">
        <v>7150</v>
      </c>
      <c r="E68" s="47">
        <v>24987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32137</v>
      </c>
      <c r="O68" s="48">
        <f t="shared" si="7"/>
        <v>2.0118317265556529</v>
      </c>
      <c r="P68" s="9"/>
    </row>
    <row r="69" spans="1:119">
      <c r="A69" s="12"/>
      <c r="B69" s="25">
        <v>369.9</v>
      </c>
      <c r="C69" s="20" t="s">
        <v>77</v>
      </c>
      <c r="D69" s="47">
        <v>24704</v>
      </c>
      <c r="E69" s="47">
        <v>360630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385334</v>
      </c>
      <c r="O69" s="48">
        <f t="shared" ref="O69:O74" si="12">(N69/O$76)</f>
        <v>24.122574183047451</v>
      </c>
      <c r="P69" s="9"/>
    </row>
    <row r="70" spans="1:119" ht="15.75">
      <c r="A70" s="29" t="s">
        <v>44</v>
      </c>
      <c r="B70" s="30"/>
      <c r="C70" s="31"/>
      <c r="D70" s="32">
        <f t="shared" ref="D70:M70" si="13">SUM(D71:D73)</f>
        <v>28666</v>
      </c>
      <c r="E70" s="32">
        <f t="shared" si="13"/>
        <v>4012199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0"/>
        <v>4040865</v>
      </c>
      <c r="O70" s="46">
        <f t="shared" si="12"/>
        <v>252.96513083761113</v>
      </c>
      <c r="P70" s="9"/>
    </row>
    <row r="71" spans="1:119">
      <c r="A71" s="12"/>
      <c r="B71" s="25">
        <v>381</v>
      </c>
      <c r="C71" s="20" t="s">
        <v>78</v>
      </c>
      <c r="D71" s="47">
        <v>28666</v>
      </c>
      <c r="E71" s="47">
        <v>3436361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3465027</v>
      </c>
      <c r="O71" s="48">
        <f t="shared" si="12"/>
        <v>216.91667710028796</v>
      </c>
      <c r="P71" s="9"/>
    </row>
    <row r="72" spans="1:119">
      <c r="A72" s="12"/>
      <c r="B72" s="25">
        <v>384</v>
      </c>
      <c r="C72" s="20" t="s">
        <v>79</v>
      </c>
      <c r="D72" s="47">
        <v>0</v>
      </c>
      <c r="E72" s="47">
        <v>220837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220837</v>
      </c>
      <c r="O72" s="48">
        <f t="shared" si="12"/>
        <v>13.824777763866283</v>
      </c>
      <c r="P72" s="9"/>
    </row>
    <row r="73" spans="1:119" ht="15.75" thickBot="1">
      <c r="A73" s="12"/>
      <c r="B73" s="25">
        <v>388.1</v>
      </c>
      <c r="C73" s="20" t="s">
        <v>123</v>
      </c>
      <c r="D73" s="47">
        <v>0</v>
      </c>
      <c r="E73" s="47">
        <v>355001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355001</v>
      </c>
      <c r="O73" s="48">
        <f t="shared" si="12"/>
        <v>22.223675973456867</v>
      </c>
      <c r="P73" s="9"/>
    </row>
    <row r="74" spans="1:119" ht="16.5" thickBot="1">
      <c r="A74" s="14" t="s">
        <v>56</v>
      </c>
      <c r="B74" s="23"/>
      <c r="C74" s="22"/>
      <c r="D74" s="15">
        <f t="shared" ref="D74:M74" si="14">SUM(D5,D11,D14,D36,D60,D64,D70)</f>
        <v>5587415</v>
      </c>
      <c r="E74" s="15">
        <f t="shared" si="14"/>
        <v>8778203</v>
      </c>
      <c r="F74" s="15">
        <f t="shared" si="14"/>
        <v>0</v>
      </c>
      <c r="G74" s="15">
        <f t="shared" si="14"/>
        <v>0</v>
      </c>
      <c r="H74" s="15">
        <f t="shared" si="14"/>
        <v>0</v>
      </c>
      <c r="I74" s="15">
        <f t="shared" si="14"/>
        <v>0</v>
      </c>
      <c r="J74" s="15">
        <f t="shared" si="14"/>
        <v>0</v>
      </c>
      <c r="K74" s="15">
        <f t="shared" si="14"/>
        <v>0</v>
      </c>
      <c r="L74" s="15">
        <f t="shared" si="14"/>
        <v>0</v>
      </c>
      <c r="M74" s="15">
        <f t="shared" si="14"/>
        <v>0</v>
      </c>
      <c r="N74" s="15">
        <f t="shared" si="10"/>
        <v>14365618</v>
      </c>
      <c r="O74" s="38">
        <f t="shared" si="12"/>
        <v>899.31250782521602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52" t="s">
        <v>124</v>
      </c>
      <c r="M76" s="52"/>
      <c r="N76" s="52"/>
      <c r="O76" s="44">
        <v>15974</v>
      </c>
    </row>
    <row r="77" spans="1:119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19" ht="15.75" customHeight="1" thickBot="1">
      <c r="A78" s="56" t="s">
        <v>101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2300510</v>
      </c>
      <c r="E5" s="27">
        <f t="shared" si="0"/>
        <v>498977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2799487</v>
      </c>
      <c r="O5" s="33">
        <f t="shared" ref="O5:O36" si="2">(N5/O$75)</f>
        <v>178.06176059025569</v>
      </c>
      <c r="P5" s="6"/>
    </row>
    <row r="6" spans="1:133">
      <c r="A6" s="12"/>
      <c r="B6" s="25">
        <v>311</v>
      </c>
      <c r="C6" s="20" t="s">
        <v>3</v>
      </c>
      <c r="D6" s="47">
        <v>1809903</v>
      </c>
      <c r="E6" s="47">
        <v>97404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1907307</v>
      </c>
      <c r="O6" s="48">
        <f t="shared" si="2"/>
        <v>121.31452741381504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327587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327587</v>
      </c>
      <c r="O7" s="48">
        <f t="shared" si="2"/>
        <v>20.836216766314717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73986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73986</v>
      </c>
      <c r="O8" s="48">
        <f t="shared" si="2"/>
        <v>4.7058898358987404</v>
      </c>
      <c r="P8" s="9"/>
    </row>
    <row r="9" spans="1:133">
      <c r="A9" s="12"/>
      <c r="B9" s="25">
        <v>312.60000000000002</v>
      </c>
      <c r="C9" s="20" t="s">
        <v>15</v>
      </c>
      <c r="D9" s="47">
        <v>481414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481414</v>
      </c>
      <c r="O9" s="48">
        <f t="shared" si="2"/>
        <v>30.620404528685917</v>
      </c>
      <c r="P9" s="9"/>
    </row>
    <row r="10" spans="1:133">
      <c r="A10" s="12"/>
      <c r="B10" s="25">
        <v>315</v>
      </c>
      <c r="C10" s="20" t="s">
        <v>136</v>
      </c>
      <c r="D10" s="47">
        <v>9193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9193</v>
      </c>
      <c r="O10" s="48">
        <f t="shared" si="2"/>
        <v>0.58472204554127971</v>
      </c>
      <c r="P10" s="9"/>
    </row>
    <row r="11" spans="1:133" ht="15.75">
      <c r="A11" s="29" t="s">
        <v>183</v>
      </c>
      <c r="B11" s="30"/>
      <c r="C11" s="31"/>
      <c r="D11" s="32">
        <f t="shared" ref="D11:M11" si="3">SUM(D12:D14)</f>
        <v>8787</v>
      </c>
      <c r="E11" s="32">
        <f t="shared" si="3"/>
        <v>121899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130686</v>
      </c>
      <c r="O11" s="46">
        <f t="shared" si="2"/>
        <v>8.3123012339397029</v>
      </c>
      <c r="P11" s="10"/>
    </row>
    <row r="12" spans="1:133">
      <c r="A12" s="12"/>
      <c r="B12" s="25">
        <v>321</v>
      </c>
      <c r="C12" s="20" t="s">
        <v>184</v>
      </c>
      <c r="D12" s="47">
        <v>8787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8787</v>
      </c>
      <c r="O12" s="48">
        <f t="shared" si="2"/>
        <v>0.55889835898740614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114644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114644</v>
      </c>
      <c r="O13" s="48">
        <f t="shared" si="2"/>
        <v>7.291947589365221</v>
      </c>
      <c r="P13" s="9"/>
    </row>
    <row r="14" spans="1:133">
      <c r="A14" s="12"/>
      <c r="B14" s="25">
        <v>329</v>
      </c>
      <c r="C14" s="20" t="s">
        <v>185</v>
      </c>
      <c r="D14" s="47">
        <v>0</v>
      </c>
      <c r="E14" s="47">
        <v>7255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7255</v>
      </c>
      <c r="O14" s="48">
        <f t="shared" si="2"/>
        <v>0.46145528558707544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SUM(D16:D34)</f>
        <v>2635986</v>
      </c>
      <c r="E15" s="32">
        <f t="shared" si="4"/>
        <v>2283766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4919752</v>
      </c>
      <c r="O15" s="46">
        <f t="shared" si="2"/>
        <v>312.92151125810966</v>
      </c>
      <c r="P15" s="10"/>
    </row>
    <row r="16" spans="1:133">
      <c r="A16" s="12"/>
      <c r="B16" s="25">
        <v>331.2</v>
      </c>
      <c r="C16" s="20" t="s">
        <v>19</v>
      </c>
      <c r="D16" s="47">
        <v>119735</v>
      </c>
      <c r="E16" s="47">
        <v>22973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142708</v>
      </c>
      <c r="O16" s="48">
        <f t="shared" si="2"/>
        <v>9.0769622185472585</v>
      </c>
      <c r="P16" s="9"/>
    </row>
    <row r="17" spans="1:16">
      <c r="A17" s="12"/>
      <c r="B17" s="25">
        <v>334.1</v>
      </c>
      <c r="C17" s="20" t="s">
        <v>106</v>
      </c>
      <c r="D17" s="47">
        <v>1153</v>
      </c>
      <c r="E17" s="47">
        <v>46387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47540</v>
      </c>
      <c r="O17" s="48">
        <f t="shared" si="2"/>
        <v>3.0237883220964252</v>
      </c>
      <c r="P17" s="9"/>
    </row>
    <row r="18" spans="1:16">
      <c r="A18" s="12"/>
      <c r="B18" s="25">
        <v>334.2</v>
      </c>
      <c r="C18" s="20" t="s">
        <v>21</v>
      </c>
      <c r="D18" s="47">
        <v>0</v>
      </c>
      <c r="E18" s="47">
        <v>102959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102959</v>
      </c>
      <c r="O18" s="48">
        <f t="shared" si="2"/>
        <v>6.5487215367001657</v>
      </c>
      <c r="P18" s="9"/>
    </row>
    <row r="19" spans="1:16">
      <c r="A19" s="12"/>
      <c r="B19" s="25">
        <v>334.34</v>
      </c>
      <c r="C19" s="20" t="s">
        <v>24</v>
      </c>
      <c r="D19" s="47">
        <v>0</v>
      </c>
      <c r="E19" s="47">
        <v>191176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191176</v>
      </c>
      <c r="O19" s="48">
        <f t="shared" si="2"/>
        <v>12.15977610990968</v>
      </c>
      <c r="P19" s="9"/>
    </row>
    <row r="20" spans="1:16">
      <c r="A20" s="12"/>
      <c r="B20" s="25">
        <v>334.49</v>
      </c>
      <c r="C20" s="20" t="s">
        <v>25</v>
      </c>
      <c r="D20" s="47">
        <v>0</v>
      </c>
      <c r="E20" s="47">
        <v>872865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4" si="5">SUM(D20:M20)</f>
        <v>872865</v>
      </c>
      <c r="O20" s="48">
        <f t="shared" si="2"/>
        <v>55.518699910952805</v>
      </c>
      <c r="P20" s="9"/>
    </row>
    <row r="21" spans="1:16">
      <c r="A21" s="12"/>
      <c r="B21" s="25">
        <v>334.69</v>
      </c>
      <c r="C21" s="20" t="s">
        <v>186</v>
      </c>
      <c r="D21" s="47">
        <v>150000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150000</v>
      </c>
      <c r="O21" s="48">
        <f t="shared" si="2"/>
        <v>9.5407708942882579</v>
      </c>
      <c r="P21" s="9"/>
    </row>
    <row r="22" spans="1:16">
      <c r="A22" s="12"/>
      <c r="B22" s="25">
        <v>334.7</v>
      </c>
      <c r="C22" s="20" t="s">
        <v>27</v>
      </c>
      <c r="D22" s="47">
        <v>31705</v>
      </c>
      <c r="E22" s="47">
        <v>88222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119927</v>
      </c>
      <c r="O22" s="48">
        <f t="shared" si="2"/>
        <v>7.6279735402620528</v>
      </c>
      <c r="P22" s="9"/>
    </row>
    <row r="23" spans="1:16">
      <c r="A23" s="12"/>
      <c r="B23" s="25">
        <v>334.82</v>
      </c>
      <c r="C23" s="20" t="s">
        <v>108</v>
      </c>
      <c r="D23" s="47">
        <v>232776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232776</v>
      </c>
      <c r="O23" s="48">
        <f t="shared" si="2"/>
        <v>14.805749904592291</v>
      </c>
      <c r="P23" s="9"/>
    </row>
    <row r="24" spans="1:16">
      <c r="A24" s="12"/>
      <c r="B24" s="25">
        <v>334.9</v>
      </c>
      <c r="C24" s="20" t="s">
        <v>28</v>
      </c>
      <c r="D24" s="47">
        <v>33682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33682</v>
      </c>
      <c r="O24" s="48">
        <f t="shared" si="2"/>
        <v>2.1423483017427807</v>
      </c>
      <c r="P24" s="9"/>
    </row>
    <row r="25" spans="1:16">
      <c r="A25" s="12"/>
      <c r="B25" s="25">
        <v>335.12</v>
      </c>
      <c r="C25" s="20" t="s">
        <v>29</v>
      </c>
      <c r="D25" s="47">
        <v>204875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204875</v>
      </c>
      <c r="O25" s="48">
        <f t="shared" si="2"/>
        <v>13.031102913115379</v>
      </c>
      <c r="P25" s="9"/>
    </row>
    <row r="26" spans="1:16">
      <c r="A26" s="12"/>
      <c r="B26" s="25">
        <v>335.13</v>
      </c>
      <c r="C26" s="20" t="s">
        <v>30</v>
      </c>
      <c r="D26" s="47">
        <v>21895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21895</v>
      </c>
      <c r="O26" s="48">
        <f t="shared" si="2"/>
        <v>1.3926345248696095</v>
      </c>
      <c r="P26" s="9"/>
    </row>
    <row r="27" spans="1:16">
      <c r="A27" s="12"/>
      <c r="B27" s="25">
        <v>335.14</v>
      </c>
      <c r="C27" s="20" t="s">
        <v>31</v>
      </c>
      <c r="D27" s="47">
        <v>11210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11210</v>
      </c>
      <c r="O27" s="48">
        <f t="shared" si="2"/>
        <v>0.71301361149980913</v>
      </c>
      <c r="P27" s="9"/>
    </row>
    <row r="28" spans="1:16">
      <c r="A28" s="12"/>
      <c r="B28" s="25">
        <v>335.15</v>
      </c>
      <c r="C28" s="20" t="s">
        <v>32</v>
      </c>
      <c r="D28" s="47">
        <v>1324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1324</v>
      </c>
      <c r="O28" s="48">
        <f t="shared" si="2"/>
        <v>8.4213204426917695E-2</v>
      </c>
      <c r="P28" s="9"/>
    </row>
    <row r="29" spans="1:16">
      <c r="A29" s="12"/>
      <c r="B29" s="25">
        <v>335.16</v>
      </c>
      <c r="C29" s="20" t="s">
        <v>33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14.199847347665692</v>
      </c>
      <c r="P29" s="9"/>
    </row>
    <row r="30" spans="1:16">
      <c r="A30" s="12"/>
      <c r="B30" s="25">
        <v>335.18</v>
      </c>
      <c r="C30" s="20" t="s">
        <v>34</v>
      </c>
      <c r="D30" s="47">
        <v>1604361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1604361</v>
      </c>
      <c r="O30" s="48">
        <f t="shared" si="2"/>
        <v>102.04560488487469</v>
      </c>
      <c r="P30" s="9"/>
    </row>
    <row r="31" spans="1:16">
      <c r="A31" s="12"/>
      <c r="B31" s="25">
        <v>335.22</v>
      </c>
      <c r="C31" s="20" t="s">
        <v>94</v>
      </c>
      <c r="D31" s="47">
        <v>0</v>
      </c>
      <c r="E31" s="47">
        <v>137106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137106</v>
      </c>
      <c r="O31" s="48">
        <f t="shared" si="2"/>
        <v>8.720646228215239</v>
      </c>
      <c r="P31" s="9"/>
    </row>
    <row r="32" spans="1:16">
      <c r="A32" s="12"/>
      <c r="B32" s="25">
        <v>335.42</v>
      </c>
      <c r="C32" s="20" t="s">
        <v>110</v>
      </c>
      <c r="D32" s="47">
        <v>0</v>
      </c>
      <c r="E32" s="47">
        <v>472078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472078</v>
      </c>
      <c r="O32" s="48">
        <f t="shared" si="2"/>
        <v>30.026586948225418</v>
      </c>
      <c r="P32" s="9"/>
    </row>
    <row r="33" spans="1:16">
      <c r="A33" s="12"/>
      <c r="B33" s="25">
        <v>335.5</v>
      </c>
      <c r="C33" s="20" t="s">
        <v>95</v>
      </c>
      <c r="D33" s="47">
        <v>0</v>
      </c>
      <c r="E33" s="47">
        <v>350000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350000</v>
      </c>
      <c r="O33" s="48">
        <f t="shared" si="2"/>
        <v>22.261798753339271</v>
      </c>
      <c r="P33" s="9"/>
    </row>
    <row r="34" spans="1:16">
      <c r="A34" s="12"/>
      <c r="B34" s="25">
        <v>335.7</v>
      </c>
      <c r="C34" s="20" t="s">
        <v>144</v>
      </c>
      <c r="D34" s="47">
        <v>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</v>
      </c>
      <c r="O34" s="48">
        <f t="shared" si="2"/>
        <v>1.2721027859051012E-3</v>
      </c>
      <c r="P34" s="9"/>
    </row>
    <row r="35" spans="1:16" ht="15.75">
      <c r="A35" s="29" t="s">
        <v>42</v>
      </c>
      <c r="B35" s="30"/>
      <c r="C35" s="31"/>
      <c r="D35" s="32">
        <f t="shared" ref="D35:M35" si="6">SUM(D36:D58)</f>
        <v>488207</v>
      </c>
      <c r="E35" s="32">
        <f t="shared" si="6"/>
        <v>666864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1155071</v>
      </c>
      <c r="O35" s="46">
        <f t="shared" si="2"/>
        <v>73.46845185090956</v>
      </c>
      <c r="P35" s="10"/>
    </row>
    <row r="36" spans="1:16">
      <c r="A36" s="12"/>
      <c r="B36" s="25">
        <v>341.1</v>
      </c>
      <c r="C36" s="20" t="s">
        <v>46</v>
      </c>
      <c r="D36" s="47">
        <v>40228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40228</v>
      </c>
      <c r="O36" s="48">
        <f t="shared" si="2"/>
        <v>2.5587075435695206</v>
      </c>
      <c r="P36" s="9"/>
    </row>
    <row r="37" spans="1:16">
      <c r="A37" s="12"/>
      <c r="B37" s="25">
        <v>341.15</v>
      </c>
      <c r="C37" s="20" t="s">
        <v>98</v>
      </c>
      <c r="D37" s="47">
        <v>0</v>
      </c>
      <c r="E37" s="47">
        <v>22386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8" si="7">SUM(D37:M37)</f>
        <v>22386</v>
      </c>
      <c r="O37" s="48">
        <f t="shared" ref="O37:O68" si="8">(N37/O$75)</f>
        <v>1.4238646482635797</v>
      </c>
      <c r="P37" s="9"/>
    </row>
    <row r="38" spans="1:16">
      <c r="A38" s="12"/>
      <c r="B38" s="25">
        <v>341.51</v>
      </c>
      <c r="C38" s="20" t="s">
        <v>47</v>
      </c>
      <c r="D38" s="47">
        <v>203569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203569</v>
      </c>
      <c r="O38" s="48">
        <f t="shared" si="8"/>
        <v>12.948034601195777</v>
      </c>
      <c r="P38" s="9"/>
    </row>
    <row r="39" spans="1:16">
      <c r="A39" s="12"/>
      <c r="B39" s="25">
        <v>341.52</v>
      </c>
      <c r="C39" s="20" t="s">
        <v>131</v>
      </c>
      <c r="D39" s="47">
        <v>20205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20205</v>
      </c>
      <c r="O39" s="48">
        <f t="shared" si="8"/>
        <v>1.2851418394606284</v>
      </c>
      <c r="P39" s="9"/>
    </row>
    <row r="40" spans="1:16">
      <c r="A40" s="12"/>
      <c r="B40" s="25">
        <v>341.56</v>
      </c>
      <c r="C40" s="20" t="s">
        <v>113</v>
      </c>
      <c r="D40" s="47">
        <v>12537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12537</v>
      </c>
      <c r="O40" s="48">
        <f t="shared" si="8"/>
        <v>0.79741763134461263</v>
      </c>
      <c r="P40" s="9"/>
    </row>
    <row r="41" spans="1:16">
      <c r="A41" s="12"/>
      <c r="B41" s="25">
        <v>342.1</v>
      </c>
      <c r="C41" s="20" t="s">
        <v>50</v>
      </c>
      <c r="D41" s="47">
        <v>40621</v>
      </c>
      <c r="E41" s="47">
        <v>1771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42392</v>
      </c>
      <c r="O41" s="48">
        <f t="shared" si="8"/>
        <v>2.6963490650044522</v>
      </c>
      <c r="P41" s="9"/>
    </row>
    <row r="42" spans="1:16">
      <c r="A42" s="12"/>
      <c r="B42" s="25">
        <v>342.4</v>
      </c>
      <c r="C42" s="20" t="s">
        <v>187</v>
      </c>
      <c r="D42" s="47">
        <v>0</v>
      </c>
      <c r="E42" s="47">
        <v>44807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44807</v>
      </c>
      <c r="O42" s="48">
        <f t="shared" si="8"/>
        <v>2.8499554764024935</v>
      </c>
      <c r="P42" s="9"/>
    </row>
    <row r="43" spans="1:16">
      <c r="A43" s="12"/>
      <c r="B43" s="25">
        <v>342.6</v>
      </c>
      <c r="C43" s="20" t="s">
        <v>52</v>
      </c>
      <c r="D43" s="47">
        <v>0</v>
      </c>
      <c r="E43" s="47">
        <v>522541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522541</v>
      </c>
      <c r="O43" s="48">
        <f t="shared" si="8"/>
        <v>33.236293092481873</v>
      </c>
      <c r="P43" s="9"/>
    </row>
    <row r="44" spans="1:16">
      <c r="A44" s="12"/>
      <c r="B44" s="25">
        <v>343.4</v>
      </c>
      <c r="C44" s="20" t="s">
        <v>53</v>
      </c>
      <c r="D44" s="47">
        <v>0</v>
      </c>
      <c r="E44" s="47">
        <v>70233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70233</v>
      </c>
      <c r="O44" s="48">
        <f t="shared" si="8"/>
        <v>4.4671797481236482</v>
      </c>
      <c r="P44" s="9"/>
    </row>
    <row r="45" spans="1:16">
      <c r="A45" s="12"/>
      <c r="B45" s="25">
        <v>348.12</v>
      </c>
      <c r="C45" s="39" t="s">
        <v>57</v>
      </c>
      <c r="D45" s="47">
        <v>1529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1529</v>
      </c>
      <c r="O45" s="48">
        <f t="shared" si="8"/>
        <v>9.7252257982444981E-2</v>
      </c>
      <c r="P45" s="9"/>
    </row>
    <row r="46" spans="1:16">
      <c r="A46" s="12"/>
      <c r="B46" s="25">
        <v>348.13</v>
      </c>
      <c r="C46" s="39" t="s">
        <v>58</v>
      </c>
      <c r="D46" s="47">
        <v>2988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2988</v>
      </c>
      <c r="O46" s="48">
        <f t="shared" si="8"/>
        <v>0.19005215621422211</v>
      </c>
      <c r="P46" s="9"/>
    </row>
    <row r="47" spans="1:16">
      <c r="A47" s="12"/>
      <c r="B47" s="25">
        <v>348.22</v>
      </c>
      <c r="C47" s="39" t="s">
        <v>188</v>
      </c>
      <c r="D47" s="47">
        <v>2468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2468</v>
      </c>
      <c r="O47" s="48">
        <f t="shared" si="8"/>
        <v>0.15697748378068949</v>
      </c>
      <c r="P47" s="9"/>
    </row>
    <row r="48" spans="1:16">
      <c r="A48" s="12"/>
      <c r="B48" s="25">
        <v>348.23</v>
      </c>
      <c r="C48" s="39" t="s">
        <v>189</v>
      </c>
      <c r="D48" s="47">
        <v>7708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7708</v>
      </c>
      <c r="O48" s="48">
        <f t="shared" si="8"/>
        <v>0.49026841368782598</v>
      </c>
      <c r="P48" s="9"/>
    </row>
    <row r="49" spans="1:16">
      <c r="A49" s="12"/>
      <c r="B49" s="25">
        <v>348.31</v>
      </c>
      <c r="C49" s="39" t="s">
        <v>59</v>
      </c>
      <c r="D49" s="47">
        <v>36800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36800</v>
      </c>
      <c r="O49" s="48">
        <f t="shared" si="8"/>
        <v>2.3406691260653862</v>
      </c>
      <c r="P49" s="9"/>
    </row>
    <row r="50" spans="1:16">
      <c r="A50" s="12"/>
      <c r="B50" s="25">
        <v>348.32</v>
      </c>
      <c r="C50" s="39" t="s">
        <v>60</v>
      </c>
      <c r="D50" s="47">
        <v>10354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10354</v>
      </c>
      <c r="O50" s="48">
        <f t="shared" si="8"/>
        <v>0.65856761226307081</v>
      </c>
      <c r="P50" s="9"/>
    </row>
    <row r="51" spans="1:16">
      <c r="A51" s="12"/>
      <c r="B51" s="25">
        <v>348.41</v>
      </c>
      <c r="C51" s="39" t="s">
        <v>61</v>
      </c>
      <c r="D51" s="47">
        <v>29191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29191</v>
      </c>
      <c r="O51" s="48">
        <f t="shared" si="8"/>
        <v>1.8566976211677904</v>
      </c>
      <c r="P51" s="9"/>
    </row>
    <row r="52" spans="1:16">
      <c r="A52" s="12"/>
      <c r="B52" s="25">
        <v>348.42</v>
      </c>
      <c r="C52" s="39" t="s">
        <v>116</v>
      </c>
      <c r="D52" s="47">
        <v>35364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35364</v>
      </c>
      <c r="O52" s="48">
        <f t="shared" si="8"/>
        <v>2.2493321460373998</v>
      </c>
      <c r="P52" s="9"/>
    </row>
    <row r="53" spans="1:16">
      <c r="A53" s="12"/>
      <c r="B53" s="25">
        <v>348.51</v>
      </c>
      <c r="C53" s="39" t="s">
        <v>117</v>
      </c>
      <c r="D53" s="47">
        <v>7862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7862</v>
      </c>
      <c r="O53" s="48">
        <f t="shared" si="8"/>
        <v>0.50006360513929526</v>
      </c>
      <c r="P53" s="9"/>
    </row>
    <row r="54" spans="1:16">
      <c r="A54" s="12"/>
      <c r="B54" s="25">
        <v>348.52</v>
      </c>
      <c r="C54" s="39" t="s">
        <v>62</v>
      </c>
      <c r="D54" s="47">
        <v>5897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5897</v>
      </c>
      <c r="O54" s="48">
        <f t="shared" si="8"/>
        <v>0.37507950642411908</v>
      </c>
      <c r="P54" s="9"/>
    </row>
    <row r="55" spans="1:16">
      <c r="A55" s="12"/>
      <c r="B55" s="25">
        <v>348.71</v>
      </c>
      <c r="C55" s="39" t="s">
        <v>65</v>
      </c>
      <c r="D55" s="47">
        <v>3768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3768</v>
      </c>
      <c r="O55" s="48">
        <f t="shared" si="8"/>
        <v>0.23966416486452105</v>
      </c>
      <c r="P55" s="9"/>
    </row>
    <row r="56" spans="1:16">
      <c r="A56" s="12"/>
      <c r="B56" s="25">
        <v>348.92099999999999</v>
      </c>
      <c r="C56" s="20" t="s">
        <v>190</v>
      </c>
      <c r="D56" s="47">
        <v>0</v>
      </c>
      <c r="E56" s="47">
        <v>2897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2897</v>
      </c>
      <c r="O56" s="48">
        <f t="shared" si="8"/>
        <v>0.18426408853835391</v>
      </c>
      <c r="P56" s="9"/>
    </row>
    <row r="57" spans="1:16">
      <c r="A57" s="12"/>
      <c r="B57" s="25">
        <v>348.923</v>
      </c>
      <c r="C57" s="20" t="s">
        <v>55</v>
      </c>
      <c r="D57" s="47">
        <v>0</v>
      </c>
      <c r="E57" s="47">
        <v>2229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2229</v>
      </c>
      <c r="O57" s="48">
        <f t="shared" si="8"/>
        <v>0.14177585548912353</v>
      </c>
      <c r="P57" s="9"/>
    </row>
    <row r="58" spans="1:16">
      <c r="A58" s="12"/>
      <c r="B58" s="25">
        <v>349</v>
      </c>
      <c r="C58" s="20" t="s">
        <v>1</v>
      </c>
      <c r="D58" s="47">
        <v>27118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27118</v>
      </c>
      <c r="O58" s="48">
        <f t="shared" si="8"/>
        <v>1.7248441674087267</v>
      </c>
      <c r="P58" s="9"/>
    </row>
    <row r="59" spans="1:16" ht="15.75">
      <c r="A59" s="29" t="s">
        <v>43</v>
      </c>
      <c r="B59" s="30"/>
      <c r="C59" s="31"/>
      <c r="D59" s="32">
        <f t="shared" ref="D59:M59" si="9">SUM(D60:D62)</f>
        <v>84121</v>
      </c>
      <c r="E59" s="32">
        <f t="shared" si="9"/>
        <v>231786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ref="N59:N73" si="10">SUM(D59:M59)</f>
        <v>315907</v>
      </c>
      <c r="O59" s="46">
        <f t="shared" si="8"/>
        <v>20.093308739346138</v>
      </c>
      <c r="P59" s="10"/>
    </row>
    <row r="60" spans="1:16">
      <c r="A60" s="13"/>
      <c r="B60" s="40">
        <v>351.1</v>
      </c>
      <c r="C60" s="21" t="s">
        <v>191</v>
      </c>
      <c r="D60" s="47">
        <v>84121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84121</v>
      </c>
      <c r="O60" s="48">
        <f t="shared" si="8"/>
        <v>5.3505279226561502</v>
      </c>
      <c r="P60" s="9"/>
    </row>
    <row r="61" spans="1:16">
      <c r="A61" s="13"/>
      <c r="B61" s="40">
        <v>351.2</v>
      </c>
      <c r="C61" s="21" t="s">
        <v>119</v>
      </c>
      <c r="D61" s="47">
        <v>0</v>
      </c>
      <c r="E61" s="47">
        <v>221885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221885</v>
      </c>
      <c r="O61" s="48">
        <f t="shared" si="8"/>
        <v>14.113026332527669</v>
      </c>
      <c r="P61" s="9"/>
    </row>
    <row r="62" spans="1:16">
      <c r="A62" s="13"/>
      <c r="B62" s="40">
        <v>354</v>
      </c>
      <c r="C62" s="21" t="s">
        <v>192</v>
      </c>
      <c r="D62" s="47">
        <v>0</v>
      </c>
      <c r="E62" s="47">
        <v>9901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9901</v>
      </c>
      <c r="O62" s="48">
        <f t="shared" si="8"/>
        <v>0.62975448416232027</v>
      </c>
      <c r="P62" s="9"/>
    </row>
    <row r="63" spans="1:16" ht="15.75">
      <c r="A63" s="29" t="s">
        <v>4</v>
      </c>
      <c r="B63" s="30"/>
      <c r="C63" s="31"/>
      <c r="D63" s="32">
        <f t="shared" ref="D63:M63" si="11">SUM(D64:D69)</f>
        <v>50323</v>
      </c>
      <c r="E63" s="32">
        <f t="shared" si="11"/>
        <v>1233482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si="10"/>
        <v>1283805</v>
      </c>
      <c r="O63" s="46">
        <f t="shared" si="8"/>
        <v>81.656595852944918</v>
      </c>
      <c r="P63" s="10"/>
    </row>
    <row r="64" spans="1:16">
      <c r="A64" s="12"/>
      <c r="B64" s="25">
        <v>361.1</v>
      </c>
      <c r="C64" s="20" t="s">
        <v>73</v>
      </c>
      <c r="D64" s="47">
        <v>28235</v>
      </c>
      <c r="E64" s="47">
        <v>48997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77232</v>
      </c>
      <c r="O64" s="48">
        <f t="shared" si="8"/>
        <v>4.9123521180511389</v>
      </c>
      <c r="P64" s="9"/>
    </row>
    <row r="65" spans="1:119">
      <c r="A65" s="12"/>
      <c r="B65" s="25">
        <v>362</v>
      </c>
      <c r="C65" s="20" t="s">
        <v>74</v>
      </c>
      <c r="D65" s="47">
        <v>12225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12225</v>
      </c>
      <c r="O65" s="48">
        <f t="shared" si="8"/>
        <v>0.77757282788449311</v>
      </c>
      <c r="P65" s="9"/>
    </row>
    <row r="66" spans="1:119">
      <c r="A66" s="12"/>
      <c r="B66" s="25">
        <v>363.12</v>
      </c>
      <c r="C66" s="20" t="s">
        <v>122</v>
      </c>
      <c r="D66" s="47">
        <v>0</v>
      </c>
      <c r="E66" s="47">
        <v>452700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452700</v>
      </c>
      <c r="O66" s="48">
        <f t="shared" si="8"/>
        <v>28.794046558961963</v>
      </c>
      <c r="P66" s="9"/>
    </row>
    <row r="67" spans="1:119">
      <c r="A67" s="12"/>
      <c r="B67" s="25">
        <v>364</v>
      </c>
      <c r="C67" s="20" t="s">
        <v>171</v>
      </c>
      <c r="D67" s="47">
        <v>0</v>
      </c>
      <c r="E67" s="47">
        <v>167069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167069</v>
      </c>
      <c r="O67" s="48">
        <f t="shared" si="8"/>
        <v>10.626447016918966</v>
      </c>
      <c r="P67" s="9"/>
    </row>
    <row r="68" spans="1:119">
      <c r="A68" s="12"/>
      <c r="B68" s="25">
        <v>366</v>
      </c>
      <c r="C68" s="20" t="s">
        <v>75</v>
      </c>
      <c r="D68" s="47">
        <v>4550</v>
      </c>
      <c r="E68" s="47">
        <v>26928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31478</v>
      </c>
      <c r="O68" s="48">
        <f t="shared" si="8"/>
        <v>2.0021625747360385</v>
      </c>
      <c r="P68" s="9"/>
    </row>
    <row r="69" spans="1:119">
      <c r="A69" s="12"/>
      <c r="B69" s="25">
        <v>369.9</v>
      </c>
      <c r="C69" s="20" t="s">
        <v>77</v>
      </c>
      <c r="D69" s="47">
        <v>5313</v>
      </c>
      <c r="E69" s="47">
        <v>537788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543101</v>
      </c>
      <c r="O69" s="48">
        <f>(N69/O$75)</f>
        <v>34.544014756392315</v>
      </c>
      <c r="P69" s="9"/>
    </row>
    <row r="70" spans="1:119" ht="15.75">
      <c r="A70" s="29" t="s">
        <v>44</v>
      </c>
      <c r="B70" s="30"/>
      <c r="C70" s="31"/>
      <c r="D70" s="32">
        <f t="shared" ref="D70:M70" si="12">SUM(D71:D72)</f>
        <v>2514852</v>
      </c>
      <c r="E70" s="32">
        <f t="shared" si="12"/>
        <v>1527419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0"/>
        <v>4042271</v>
      </c>
      <c r="O70" s="46">
        <f>(N70/O$75)</f>
        <v>257.10921002416995</v>
      </c>
      <c r="P70" s="9"/>
    </row>
    <row r="71" spans="1:119">
      <c r="A71" s="12"/>
      <c r="B71" s="25">
        <v>381</v>
      </c>
      <c r="C71" s="20" t="s">
        <v>78</v>
      </c>
      <c r="D71" s="47">
        <v>2443157</v>
      </c>
      <c r="E71" s="47">
        <v>1263731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3706888</v>
      </c>
      <c r="O71" s="48">
        <f>(N71/O$75)</f>
        <v>235.77712759190942</v>
      </c>
      <c r="P71" s="9"/>
    </row>
    <row r="72" spans="1:119" ht="15.75" thickBot="1">
      <c r="A72" s="12"/>
      <c r="B72" s="25">
        <v>384</v>
      </c>
      <c r="C72" s="20" t="s">
        <v>79</v>
      </c>
      <c r="D72" s="47">
        <v>71695</v>
      </c>
      <c r="E72" s="47">
        <v>263688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335383</v>
      </c>
      <c r="O72" s="48">
        <f>(N72/O$75)</f>
        <v>21.332082432260528</v>
      </c>
      <c r="P72" s="9"/>
    </row>
    <row r="73" spans="1:119" ht="16.5" thickBot="1">
      <c r="A73" s="14" t="s">
        <v>56</v>
      </c>
      <c r="B73" s="23"/>
      <c r="C73" s="22"/>
      <c r="D73" s="15">
        <f t="shared" ref="D73:M73" si="13">SUM(D5,D11,D15,D35,D59,D63,D70)</f>
        <v>8082786</v>
      </c>
      <c r="E73" s="15">
        <f t="shared" si="13"/>
        <v>6564193</v>
      </c>
      <c r="F73" s="15">
        <f t="shared" si="13"/>
        <v>0</v>
      </c>
      <c r="G73" s="15">
        <f t="shared" si="13"/>
        <v>0</v>
      </c>
      <c r="H73" s="15">
        <f t="shared" si="13"/>
        <v>0</v>
      </c>
      <c r="I73" s="15">
        <f t="shared" si="13"/>
        <v>0</v>
      </c>
      <c r="J73" s="15">
        <f t="shared" si="13"/>
        <v>0</v>
      </c>
      <c r="K73" s="15">
        <f t="shared" si="13"/>
        <v>0</v>
      </c>
      <c r="L73" s="15">
        <f t="shared" si="13"/>
        <v>0</v>
      </c>
      <c r="M73" s="15">
        <f t="shared" si="13"/>
        <v>0</v>
      </c>
      <c r="N73" s="15">
        <f t="shared" si="10"/>
        <v>14646979</v>
      </c>
      <c r="O73" s="38">
        <f>(N73/O$75)</f>
        <v>931.62313954967567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52" t="s">
        <v>193</v>
      </c>
      <c r="M75" s="52"/>
      <c r="N75" s="52"/>
      <c r="O75" s="44">
        <v>15722</v>
      </c>
    </row>
    <row r="76" spans="1:119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1:119" ht="15.75" customHeight="1" thickBot="1">
      <c r="A77" s="56" t="s">
        <v>101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2242334</v>
      </c>
      <c r="E5" s="27">
        <f t="shared" si="0"/>
        <v>497104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2739438</v>
      </c>
      <c r="O5" s="33">
        <f t="shared" ref="O5:O36" si="1">(N5/O$74)</f>
        <v>182.28892733564012</v>
      </c>
      <c r="P5" s="6"/>
    </row>
    <row r="6" spans="1:133">
      <c r="A6" s="12"/>
      <c r="B6" s="25">
        <v>311</v>
      </c>
      <c r="C6" s="20" t="s">
        <v>3</v>
      </c>
      <c r="D6" s="47">
        <v>1756335</v>
      </c>
      <c r="E6" s="47">
        <v>90161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1846496</v>
      </c>
      <c r="O6" s="48">
        <f t="shared" si="1"/>
        <v>122.87037529944104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332431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9" si="2">SUM(D7:M7)</f>
        <v>332431</v>
      </c>
      <c r="O7" s="48">
        <f t="shared" si="1"/>
        <v>22.120774554165557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74512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74512</v>
      </c>
      <c r="O8" s="48">
        <f t="shared" si="1"/>
        <v>4.9582113388341762</v>
      </c>
      <c r="P8" s="9"/>
    </row>
    <row r="9" spans="1:133">
      <c r="A9" s="12"/>
      <c r="B9" s="25">
        <v>312.60000000000002</v>
      </c>
      <c r="C9" s="20" t="s">
        <v>15</v>
      </c>
      <c r="D9" s="47">
        <v>477540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477540</v>
      </c>
      <c r="O9" s="48">
        <f t="shared" si="1"/>
        <v>31.776683524088369</v>
      </c>
      <c r="P9" s="9"/>
    </row>
    <row r="10" spans="1:133">
      <c r="A10" s="12"/>
      <c r="B10" s="25">
        <v>315</v>
      </c>
      <c r="C10" s="20" t="s">
        <v>136</v>
      </c>
      <c r="D10" s="47">
        <v>8459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8459</v>
      </c>
      <c r="O10" s="48">
        <f t="shared" si="1"/>
        <v>0.5628826191109928</v>
      </c>
      <c r="P10" s="9"/>
    </row>
    <row r="11" spans="1:133" ht="15.75">
      <c r="A11" s="29" t="s">
        <v>195</v>
      </c>
      <c r="B11" s="30"/>
      <c r="C11" s="31"/>
      <c r="D11" s="32">
        <f t="shared" ref="D11:M11" si="3">SUM(D12:D14)</f>
        <v>12997</v>
      </c>
      <c r="E11" s="32">
        <f t="shared" si="3"/>
        <v>146463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159460</v>
      </c>
      <c r="O11" s="46">
        <f t="shared" si="1"/>
        <v>10.610859728506787</v>
      </c>
      <c r="P11" s="10"/>
    </row>
    <row r="12" spans="1:133">
      <c r="A12" s="12"/>
      <c r="B12" s="25">
        <v>321</v>
      </c>
      <c r="C12" s="20" t="s">
        <v>184</v>
      </c>
      <c r="D12" s="47">
        <v>12997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12997</v>
      </c>
      <c r="O12" s="48">
        <f t="shared" si="1"/>
        <v>0.86485227575192969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141267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141267</v>
      </c>
      <c r="O13" s="48">
        <f t="shared" si="1"/>
        <v>9.4002528613255265</v>
      </c>
      <c r="P13" s="9"/>
    </row>
    <row r="14" spans="1:133">
      <c r="A14" s="12"/>
      <c r="B14" s="25">
        <v>329</v>
      </c>
      <c r="C14" s="20" t="s">
        <v>185</v>
      </c>
      <c r="D14" s="47">
        <v>0</v>
      </c>
      <c r="E14" s="47">
        <v>5196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5196</v>
      </c>
      <c r="O14" s="48">
        <f t="shared" si="1"/>
        <v>0.3457545914293319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SUM(D16:D32)</f>
        <v>1785516</v>
      </c>
      <c r="E15" s="32">
        <f t="shared" si="4"/>
        <v>4822044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6607560</v>
      </c>
      <c r="O15" s="46">
        <f t="shared" si="1"/>
        <v>439.68325791855204</v>
      </c>
      <c r="P15" s="10"/>
    </row>
    <row r="16" spans="1:133">
      <c r="A16" s="12"/>
      <c r="B16" s="25">
        <v>331.2</v>
      </c>
      <c r="C16" s="20" t="s">
        <v>19</v>
      </c>
      <c r="D16" s="47">
        <v>209748</v>
      </c>
      <c r="E16" s="47">
        <v>48361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258109</v>
      </c>
      <c r="O16" s="48">
        <f t="shared" si="1"/>
        <v>17.175206281607664</v>
      </c>
      <c r="P16" s="9"/>
    </row>
    <row r="17" spans="1:16">
      <c r="A17" s="12"/>
      <c r="B17" s="25">
        <v>331.69</v>
      </c>
      <c r="C17" s="20" t="s">
        <v>196</v>
      </c>
      <c r="D17" s="47">
        <v>15000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15000</v>
      </c>
      <c r="O17" s="48">
        <f t="shared" si="1"/>
        <v>0.99813681128560017</v>
      </c>
      <c r="P17" s="9"/>
    </row>
    <row r="18" spans="1:16">
      <c r="A18" s="12"/>
      <c r="B18" s="25">
        <v>334.1</v>
      </c>
      <c r="C18" s="20" t="s">
        <v>106</v>
      </c>
      <c r="D18" s="47">
        <v>32749</v>
      </c>
      <c r="E18" s="47">
        <v>76515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109264</v>
      </c>
      <c r="O18" s="48">
        <f t="shared" si="1"/>
        <v>7.2706947032206548</v>
      </c>
      <c r="P18" s="9"/>
    </row>
    <row r="19" spans="1:16">
      <c r="A19" s="12"/>
      <c r="B19" s="25">
        <v>334.2</v>
      </c>
      <c r="C19" s="20" t="s">
        <v>21</v>
      </c>
      <c r="D19" s="47">
        <v>0</v>
      </c>
      <c r="E19" s="47">
        <v>405514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405514</v>
      </c>
      <c r="O19" s="48">
        <f t="shared" si="1"/>
        <v>26.983896726111258</v>
      </c>
      <c r="P19" s="9"/>
    </row>
    <row r="20" spans="1:16">
      <c r="A20" s="12"/>
      <c r="B20" s="25">
        <v>334.34</v>
      </c>
      <c r="C20" s="20" t="s">
        <v>24</v>
      </c>
      <c r="D20" s="47">
        <v>0</v>
      </c>
      <c r="E20" s="47">
        <v>191531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191531</v>
      </c>
      <c r="O20" s="48">
        <f t="shared" si="1"/>
        <v>12.744942773489486</v>
      </c>
      <c r="P20" s="9"/>
    </row>
    <row r="21" spans="1:16">
      <c r="A21" s="12"/>
      <c r="B21" s="25">
        <v>334.49</v>
      </c>
      <c r="C21" s="20" t="s">
        <v>25</v>
      </c>
      <c r="D21" s="47">
        <v>0</v>
      </c>
      <c r="E21" s="47">
        <v>3102893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5">SUM(D21:M21)</f>
        <v>3102893</v>
      </c>
      <c r="O21" s="48">
        <f t="shared" si="1"/>
        <v>206.47411498536067</v>
      </c>
      <c r="P21" s="9"/>
    </row>
    <row r="22" spans="1:16">
      <c r="A22" s="12"/>
      <c r="B22" s="25">
        <v>334.5</v>
      </c>
      <c r="C22" s="20" t="s">
        <v>26</v>
      </c>
      <c r="D22" s="47">
        <v>0</v>
      </c>
      <c r="E22" s="47">
        <v>350000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350000</v>
      </c>
      <c r="O22" s="48">
        <f t="shared" si="1"/>
        <v>23.289858929997337</v>
      </c>
      <c r="P22" s="9"/>
    </row>
    <row r="23" spans="1:16">
      <c r="A23" s="12"/>
      <c r="B23" s="25">
        <v>334.7</v>
      </c>
      <c r="C23" s="20" t="s">
        <v>27</v>
      </c>
      <c r="D23" s="47">
        <v>45697</v>
      </c>
      <c r="E23" s="47">
        <v>95683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141380</v>
      </c>
      <c r="O23" s="48">
        <f t="shared" si="1"/>
        <v>9.4077721586372114</v>
      </c>
      <c r="P23" s="9"/>
    </row>
    <row r="24" spans="1:16">
      <c r="A24" s="12"/>
      <c r="B24" s="25">
        <v>335.12</v>
      </c>
      <c r="C24" s="20" t="s">
        <v>29</v>
      </c>
      <c r="D24" s="47">
        <v>212039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212039</v>
      </c>
      <c r="O24" s="48">
        <f t="shared" si="1"/>
        <v>14.10959542187916</v>
      </c>
      <c r="P24" s="9"/>
    </row>
    <row r="25" spans="1:16">
      <c r="A25" s="12"/>
      <c r="B25" s="25">
        <v>335.13</v>
      </c>
      <c r="C25" s="20" t="s">
        <v>30</v>
      </c>
      <c r="D25" s="47">
        <v>23516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23516</v>
      </c>
      <c r="O25" s="48">
        <f t="shared" si="1"/>
        <v>1.5648123502794784</v>
      </c>
      <c r="P25" s="9"/>
    </row>
    <row r="26" spans="1:16">
      <c r="A26" s="12"/>
      <c r="B26" s="25">
        <v>335.14</v>
      </c>
      <c r="C26" s="20" t="s">
        <v>31</v>
      </c>
      <c r="D26" s="47">
        <v>10426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10426</v>
      </c>
      <c r="O26" s="48">
        <f t="shared" si="1"/>
        <v>0.69377162629757783</v>
      </c>
      <c r="P26" s="9"/>
    </row>
    <row r="27" spans="1:16">
      <c r="A27" s="12"/>
      <c r="B27" s="25">
        <v>335.15</v>
      </c>
      <c r="C27" s="20" t="s">
        <v>32</v>
      </c>
      <c r="D27" s="47">
        <v>67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67</v>
      </c>
      <c r="O27" s="48">
        <f t="shared" si="1"/>
        <v>4.458344423742348E-3</v>
      </c>
      <c r="P27" s="9"/>
    </row>
    <row r="28" spans="1:16">
      <c r="A28" s="12"/>
      <c r="B28" s="25">
        <v>335.16</v>
      </c>
      <c r="C28" s="20" t="s">
        <v>33</v>
      </c>
      <c r="D28" s="47">
        <v>223250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223250</v>
      </c>
      <c r="O28" s="48">
        <f t="shared" si="1"/>
        <v>14.855602874634016</v>
      </c>
      <c r="P28" s="9"/>
    </row>
    <row r="29" spans="1:16">
      <c r="A29" s="12"/>
      <c r="B29" s="25">
        <v>335.18</v>
      </c>
      <c r="C29" s="20" t="s">
        <v>34</v>
      </c>
      <c r="D29" s="47">
        <v>435370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435370</v>
      </c>
      <c r="O29" s="48">
        <f t="shared" si="1"/>
        <v>28.970588235294116</v>
      </c>
      <c r="P29" s="9"/>
    </row>
    <row r="30" spans="1:16">
      <c r="A30" s="12"/>
      <c r="B30" s="25">
        <v>335.19</v>
      </c>
      <c r="C30" s="20" t="s">
        <v>45</v>
      </c>
      <c r="D30" s="47">
        <v>577614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577614</v>
      </c>
      <c r="O30" s="48">
        <f t="shared" si="1"/>
        <v>38.435853074261381</v>
      </c>
      <c r="P30" s="9"/>
    </row>
    <row r="31" spans="1:16">
      <c r="A31" s="12"/>
      <c r="B31" s="25">
        <v>335.42</v>
      </c>
      <c r="C31" s="20" t="s">
        <v>110</v>
      </c>
      <c r="D31" s="47">
        <v>0</v>
      </c>
      <c r="E31" s="47">
        <v>551547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551547</v>
      </c>
      <c r="O31" s="48">
        <f t="shared" si="1"/>
        <v>36.701290923609264</v>
      </c>
      <c r="P31" s="9"/>
    </row>
    <row r="32" spans="1:16">
      <c r="A32" s="12"/>
      <c r="B32" s="25">
        <v>335.7</v>
      </c>
      <c r="C32" s="20" t="s">
        <v>144</v>
      </c>
      <c r="D32" s="47">
        <v>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40</v>
      </c>
      <c r="O32" s="48">
        <f t="shared" si="1"/>
        <v>2.6616981634282671E-3</v>
      </c>
      <c r="P32" s="9"/>
    </row>
    <row r="33" spans="1:16" ht="15.75">
      <c r="A33" s="29" t="s">
        <v>42</v>
      </c>
      <c r="B33" s="30"/>
      <c r="C33" s="31"/>
      <c r="D33" s="32">
        <f t="shared" ref="D33:M33" si="6">SUM(D34:D58)</f>
        <v>495775</v>
      </c>
      <c r="E33" s="32">
        <f t="shared" si="6"/>
        <v>642868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1138643</v>
      </c>
      <c r="O33" s="46">
        <f t="shared" si="1"/>
        <v>75.768099547511312</v>
      </c>
      <c r="P33" s="10"/>
    </row>
    <row r="34" spans="1:16">
      <c r="A34" s="12"/>
      <c r="B34" s="25">
        <v>341.1</v>
      </c>
      <c r="C34" s="20" t="s">
        <v>46</v>
      </c>
      <c r="D34" s="47">
        <v>42685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42685</v>
      </c>
      <c r="O34" s="48">
        <f t="shared" si="1"/>
        <v>2.8403646526483897</v>
      </c>
      <c r="P34" s="9"/>
    </row>
    <row r="35" spans="1:16">
      <c r="A35" s="12"/>
      <c r="B35" s="25">
        <v>341.15</v>
      </c>
      <c r="C35" s="20" t="s">
        <v>98</v>
      </c>
      <c r="D35" s="47">
        <v>0</v>
      </c>
      <c r="E35" s="47">
        <v>23281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8" si="7">SUM(D35:M35)</f>
        <v>23281</v>
      </c>
      <c r="O35" s="48">
        <f t="shared" si="1"/>
        <v>1.5491748735693371</v>
      </c>
      <c r="P35" s="9"/>
    </row>
    <row r="36" spans="1:16">
      <c r="A36" s="12"/>
      <c r="B36" s="25">
        <v>341.51</v>
      </c>
      <c r="C36" s="20" t="s">
        <v>47</v>
      </c>
      <c r="D36" s="47">
        <v>199442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199442</v>
      </c>
      <c r="O36" s="48">
        <f t="shared" si="1"/>
        <v>13.271360127761511</v>
      </c>
      <c r="P36" s="9"/>
    </row>
    <row r="37" spans="1:16">
      <c r="A37" s="12"/>
      <c r="B37" s="25">
        <v>341.52</v>
      </c>
      <c r="C37" s="20" t="s">
        <v>131</v>
      </c>
      <c r="D37" s="47">
        <v>19535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19535</v>
      </c>
      <c r="O37" s="48">
        <f t="shared" ref="O37:O68" si="8">(N37/O$74)</f>
        <v>1.29990684056428</v>
      </c>
      <c r="P37" s="9"/>
    </row>
    <row r="38" spans="1:16">
      <c r="A38" s="12"/>
      <c r="B38" s="25">
        <v>341.55</v>
      </c>
      <c r="C38" s="20" t="s">
        <v>198</v>
      </c>
      <c r="D38" s="47">
        <v>3098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3098</v>
      </c>
      <c r="O38" s="48">
        <f t="shared" si="8"/>
        <v>0.2061485227575193</v>
      </c>
      <c r="P38" s="9"/>
    </row>
    <row r="39" spans="1:16">
      <c r="A39" s="12"/>
      <c r="B39" s="25">
        <v>341.56</v>
      </c>
      <c r="C39" s="20" t="s">
        <v>113</v>
      </c>
      <c r="D39" s="47">
        <v>7327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7327</v>
      </c>
      <c r="O39" s="48">
        <f t="shared" si="8"/>
        <v>0.48755656108597284</v>
      </c>
      <c r="P39" s="9"/>
    </row>
    <row r="40" spans="1:16">
      <c r="A40" s="12"/>
      <c r="B40" s="25">
        <v>342.1</v>
      </c>
      <c r="C40" s="20" t="s">
        <v>50</v>
      </c>
      <c r="D40" s="47">
        <v>41331</v>
      </c>
      <c r="E40" s="47">
        <v>2977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44308</v>
      </c>
      <c r="O40" s="48">
        <f t="shared" si="8"/>
        <v>2.9483630556294917</v>
      </c>
      <c r="P40" s="9"/>
    </row>
    <row r="41" spans="1:16">
      <c r="A41" s="12"/>
      <c r="B41" s="25">
        <v>342.2</v>
      </c>
      <c r="C41" s="20" t="s">
        <v>51</v>
      </c>
      <c r="D41" s="47">
        <v>4368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4368</v>
      </c>
      <c r="O41" s="48">
        <f t="shared" si="8"/>
        <v>0.29065743944636679</v>
      </c>
      <c r="P41" s="9"/>
    </row>
    <row r="42" spans="1:16">
      <c r="A42" s="12"/>
      <c r="B42" s="25">
        <v>342.4</v>
      </c>
      <c r="C42" s="20" t="s">
        <v>187</v>
      </c>
      <c r="D42" s="47">
        <v>0</v>
      </c>
      <c r="E42" s="47">
        <v>43083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43083</v>
      </c>
      <c r="O42" s="48">
        <f t="shared" si="8"/>
        <v>2.8668485493745011</v>
      </c>
      <c r="P42" s="9"/>
    </row>
    <row r="43" spans="1:16">
      <c r="A43" s="12"/>
      <c r="B43" s="25">
        <v>342.6</v>
      </c>
      <c r="C43" s="20" t="s">
        <v>52</v>
      </c>
      <c r="D43" s="47">
        <v>0</v>
      </c>
      <c r="E43" s="47">
        <v>487691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487691</v>
      </c>
      <c r="O43" s="48">
        <f t="shared" si="8"/>
        <v>32.452155975512376</v>
      </c>
      <c r="P43" s="9"/>
    </row>
    <row r="44" spans="1:16">
      <c r="A44" s="12"/>
      <c r="B44" s="25">
        <v>343.4</v>
      </c>
      <c r="C44" s="20" t="s">
        <v>53</v>
      </c>
      <c r="D44" s="47">
        <v>0</v>
      </c>
      <c r="E44" s="47">
        <v>81805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81805</v>
      </c>
      <c r="O44" s="48">
        <f t="shared" si="8"/>
        <v>5.4435054564812351</v>
      </c>
      <c r="P44" s="9"/>
    </row>
    <row r="45" spans="1:16">
      <c r="A45" s="12"/>
      <c r="B45" s="25">
        <v>348.12</v>
      </c>
      <c r="C45" s="39" t="s">
        <v>57</v>
      </c>
      <c r="D45" s="47">
        <v>1072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1072</v>
      </c>
      <c r="O45" s="48">
        <f t="shared" si="8"/>
        <v>7.1333510779877568E-2</v>
      </c>
      <c r="P45" s="9"/>
    </row>
    <row r="46" spans="1:16">
      <c r="A46" s="12"/>
      <c r="B46" s="25">
        <v>348.13</v>
      </c>
      <c r="C46" s="39" t="s">
        <v>58</v>
      </c>
      <c r="D46" s="47">
        <v>2526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2526</v>
      </c>
      <c r="O46" s="48">
        <f t="shared" si="8"/>
        <v>0.16808623902049508</v>
      </c>
      <c r="P46" s="9"/>
    </row>
    <row r="47" spans="1:16">
      <c r="A47" s="12"/>
      <c r="B47" s="25">
        <v>348.22</v>
      </c>
      <c r="C47" s="39" t="s">
        <v>188</v>
      </c>
      <c r="D47" s="47">
        <v>1958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1958</v>
      </c>
      <c r="O47" s="48">
        <f t="shared" si="8"/>
        <v>0.13029012509981369</v>
      </c>
      <c r="P47" s="9"/>
    </row>
    <row r="48" spans="1:16">
      <c r="A48" s="12"/>
      <c r="B48" s="25">
        <v>348.23</v>
      </c>
      <c r="C48" s="39" t="s">
        <v>189</v>
      </c>
      <c r="D48" s="47">
        <v>6142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6142</v>
      </c>
      <c r="O48" s="48">
        <f t="shared" si="8"/>
        <v>0.40870375299441042</v>
      </c>
      <c r="P48" s="9"/>
    </row>
    <row r="49" spans="1:16">
      <c r="A49" s="12"/>
      <c r="B49" s="25">
        <v>348.31</v>
      </c>
      <c r="C49" s="39" t="s">
        <v>59</v>
      </c>
      <c r="D49" s="47">
        <v>27300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27300</v>
      </c>
      <c r="O49" s="48">
        <f t="shared" si="8"/>
        <v>1.8166089965397925</v>
      </c>
      <c r="P49" s="9"/>
    </row>
    <row r="50" spans="1:16">
      <c r="A50" s="12"/>
      <c r="B50" s="25">
        <v>348.32</v>
      </c>
      <c r="C50" s="39" t="s">
        <v>60</v>
      </c>
      <c r="D50" s="47">
        <v>14363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14363</v>
      </c>
      <c r="O50" s="48">
        <f t="shared" si="8"/>
        <v>0.95574926803300508</v>
      </c>
      <c r="P50" s="9"/>
    </row>
    <row r="51" spans="1:16">
      <c r="A51" s="12"/>
      <c r="B51" s="25">
        <v>348.41</v>
      </c>
      <c r="C51" s="39" t="s">
        <v>61</v>
      </c>
      <c r="D51" s="47">
        <v>30940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30940</v>
      </c>
      <c r="O51" s="48">
        <f t="shared" si="8"/>
        <v>2.0588235294117645</v>
      </c>
      <c r="P51" s="9"/>
    </row>
    <row r="52" spans="1:16">
      <c r="A52" s="12"/>
      <c r="B52" s="25">
        <v>348.42</v>
      </c>
      <c r="C52" s="39" t="s">
        <v>116</v>
      </c>
      <c r="D52" s="47">
        <v>44952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44952</v>
      </c>
      <c r="O52" s="48">
        <f t="shared" si="8"/>
        <v>2.9912163960606866</v>
      </c>
      <c r="P52" s="9"/>
    </row>
    <row r="53" spans="1:16">
      <c r="A53" s="12"/>
      <c r="B53" s="25">
        <v>348.51</v>
      </c>
      <c r="C53" s="39" t="s">
        <v>117</v>
      </c>
      <c r="D53" s="47">
        <v>5880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5880</v>
      </c>
      <c r="O53" s="48">
        <f t="shared" si="8"/>
        <v>0.39126963002395526</v>
      </c>
      <c r="P53" s="9"/>
    </row>
    <row r="54" spans="1:16">
      <c r="A54" s="12"/>
      <c r="B54" s="25">
        <v>348.52</v>
      </c>
      <c r="C54" s="39" t="s">
        <v>62</v>
      </c>
      <c r="D54" s="47">
        <v>5760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5760</v>
      </c>
      <c r="O54" s="48">
        <f t="shared" si="8"/>
        <v>0.38328453553367048</v>
      </c>
      <c r="P54" s="9"/>
    </row>
    <row r="55" spans="1:16">
      <c r="A55" s="12"/>
      <c r="B55" s="25">
        <v>348.71</v>
      </c>
      <c r="C55" s="39" t="s">
        <v>65</v>
      </c>
      <c r="D55" s="47">
        <v>9006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9006</v>
      </c>
      <c r="O55" s="48">
        <f t="shared" si="8"/>
        <v>0.59928134149587442</v>
      </c>
      <c r="P55" s="9"/>
    </row>
    <row r="56" spans="1:16">
      <c r="A56" s="12"/>
      <c r="B56" s="25">
        <v>348.92099999999999</v>
      </c>
      <c r="C56" s="20" t="s">
        <v>190</v>
      </c>
      <c r="D56" s="47">
        <v>0</v>
      </c>
      <c r="E56" s="47">
        <v>2306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2306</v>
      </c>
      <c r="O56" s="48">
        <f t="shared" si="8"/>
        <v>0.15344689912163961</v>
      </c>
      <c r="P56" s="9"/>
    </row>
    <row r="57" spans="1:16">
      <c r="A57" s="12"/>
      <c r="B57" s="25">
        <v>348.923</v>
      </c>
      <c r="C57" s="20" t="s">
        <v>55</v>
      </c>
      <c r="D57" s="47">
        <v>0</v>
      </c>
      <c r="E57" s="47">
        <v>1725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1725</v>
      </c>
      <c r="O57" s="48">
        <f t="shared" si="8"/>
        <v>0.11478573329784403</v>
      </c>
      <c r="P57" s="9"/>
    </row>
    <row r="58" spans="1:16">
      <c r="A58" s="12"/>
      <c r="B58" s="25">
        <v>349</v>
      </c>
      <c r="C58" s="20" t="s">
        <v>1</v>
      </c>
      <c r="D58" s="47">
        <v>28090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28090</v>
      </c>
      <c r="O58" s="48">
        <f t="shared" si="8"/>
        <v>1.8691775352675006</v>
      </c>
      <c r="P58" s="9"/>
    </row>
    <row r="59" spans="1:16" ht="15.75">
      <c r="A59" s="29" t="s">
        <v>43</v>
      </c>
      <c r="B59" s="30"/>
      <c r="C59" s="31"/>
      <c r="D59" s="32">
        <f t="shared" ref="D59:M59" si="9">SUM(D60:D62)</f>
        <v>77207</v>
      </c>
      <c r="E59" s="32">
        <f t="shared" si="9"/>
        <v>75673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ref="N59:N72" si="10">SUM(D59:M59)</f>
        <v>152880</v>
      </c>
      <c r="O59" s="46">
        <f t="shared" si="8"/>
        <v>10.173010380622838</v>
      </c>
      <c r="P59" s="10"/>
    </row>
    <row r="60" spans="1:16">
      <c r="A60" s="13"/>
      <c r="B60" s="40">
        <v>351.1</v>
      </c>
      <c r="C60" s="21" t="s">
        <v>191</v>
      </c>
      <c r="D60" s="47">
        <v>77207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77207</v>
      </c>
      <c r="O60" s="48">
        <f t="shared" si="8"/>
        <v>5.1375432525951554</v>
      </c>
      <c r="P60" s="9"/>
    </row>
    <row r="61" spans="1:16">
      <c r="A61" s="13"/>
      <c r="B61" s="40">
        <v>354</v>
      </c>
      <c r="C61" s="21" t="s">
        <v>192</v>
      </c>
      <c r="D61" s="47">
        <v>0</v>
      </c>
      <c r="E61" s="47">
        <v>8963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8963</v>
      </c>
      <c r="O61" s="48">
        <f t="shared" si="8"/>
        <v>0.59642001597018901</v>
      </c>
      <c r="P61" s="9"/>
    </row>
    <row r="62" spans="1:16">
      <c r="A62" s="13"/>
      <c r="B62" s="40">
        <v>359</v>
      </c>
      <c r="C62" s="21" t="s">
        <v>121</v>
      </c>
      <c r="D62" s="47">
        <v>0</v>
      </c>
      <c r="E62" s="47">
        <v>66710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66710</v>
      </c>
      <c r="O62" s="48">
        <f t="shared" si="8"/>
        <v>4.4390471120574926</v>
      </c>
      <c r="P62" s="9"/>
    </row>
    <row r="63" spans="1:16" ht="15.75">
      <c r="A63" s="29" t="s">
        <v>4</v>
      </c>
      <c r="B63" s="30"/>
      <c r="C63" s="31"/>
      <c r="D63" s="32">
        <f t="shared" ref="D63:M63" si="11">SUM(D64:D68)</f>
        <v>45868</v>
      </c>
      <c r="E63" s="32">
        <f t="shared" si="11"/>
        <v>908680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si="10"/>
        <v>954548</v>
      </c>
      <c r="O63" s="46">
        <f t="shared" si="8"/>
        <v>63.517966462603141</v>
      </c>
      <c r="P63" s="10"/>
    </row>
    <row r="64" spans="1:16">
      <c r="A64" s="12"/>
      <c r="B64" s="25">
        <v>361.1</v>
      </c>
      <c r="C64" s="20" t="s">
        <v>73</v>
      </c>
      <c r="D64" s="47">
        <v>2597</v>
      </c>
      <c r="E64" s="47">
        <v>22614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25211</v>
      </c>
      <c r="O64" s="48">
        <f t="shared" si="8"/>
        <v>1.6776018099547512</v>
      </c>
      <c r="P64" s="9"/>
    </row>
    <row r="65" spans="1:119">
      <c r="A65" s="12"/>
      <c r="B65" s="25">
        <v>362</v>
      </c>
      <c r="C65" s="20" t="s">
        <v>74</v>
      </c>
      <c r="D65" s="47">
        <v>12125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12125</v>
      </c>
      <c r="O65" s="48">
        <f t="shared" si="8"/>
        <v>0.80682725578919345</v>
      </c>
      <c r="P65" s="9"/>
    </row>
    <row r="66" spans="1:119">
      <c r="A66" s="12"/>
      <c r="B66" s="25">
        <v>363.12</v>
      </c>
      <c r="C66" s="20" t="s">
        <v>122</v>
      </c>
      <c r="D66" s="47">
        <v>0</v>
      </c>
      <c r="E66" s="47">
        <v>461056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461056</v>
      </c>
      <c r="O66" s="48">
        <f t="shared" si="8"/>
        <v>30.679797710939578</v>
      </c>
      <c r="P66" s="9"/>
    </row>
    <row r="67" spans="1:119">
      <c r="A67" s="12"/>
      <c r="B67" s="25">
        <v>366</v>
      </c>
      <c r="C67" s="20" t="s">
        <v>75</v>
      </c>
      <c r="D67" s="47">
        <v>4100</v>
      </c>
      <c r="E67" s="47">
        <v>16923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21023</v>
      </c>
      <c r="O67" s="48">
        <f t="shared" si="8"/>
        <v>1.3989220122438115</v>
      </c>
      <c r="P67" s="9"/>
    </row>
    <row r="68" spans="1:119">
      <c r="A68" s="12"/>
      <c r="B68" s="25">
        <v>369.9</v>
      </c>
      <c r="C68" s="20" t="s">
        <v>77</v>
      </c>
      <c r="D68" s="47">
        <v>27046</v>
      </c>
      <c r="E68" s="47">
        <v>408087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435133</v>
      </c>
      <c r="O68" s="48">
        <f t="shared" si="8"/>
        <v>28.954817673675805</v>
      </c>
      <c r="P68" s="9"/>
    </row>
    <row r="69" spans="1:119" ht="15.75">
      <c r="A69" s="29" t="s">
        <v>44</v>
      </c>
      <c r="B69" s="30"/>
      <c r="C69" s="31"/>
      <c r="D69" s="32">
        <f t="shared" ref="D69:M69" si="12">SUM(D70:D71)</f>
        <v>2723072</v>
      </c>
      <c r="E69" s="32">
        <f t="shared" si="12"/>
        <v>805987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0"/>
        <v>3529059</v>
      </c>
      <c r="O69" s="46">
        <f>(N69/O$74)</f>
        <v>234.83224647324994</v>
      </c>
      <c r="P69" s="9"/>
    </row>
    <row r="70" spans="1:119">
      <c r="A70" s="12"/>
      <c r="B70" s="25">
        <v>381</v>
      </c>
      <c r="C70" s="20" t="s">
        <v>78</v>
      </c>
      <c r="D70" s="47">
        <v>2502355</v>
      </c>
      <c r="E70" s="47">
        <v>805987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3308342</v>
      </c>
      <c r="O70" s="48">
        <f>(N70/O$74)</f>
        <v>220.14519563481502</v>
      </c>
      <c r="P70" s="9"/>
    </row>
    <row r="71" spans="1:119" ht="15.75" thickBot="1">
      <c r="A71" s="12"/>
      <c r="B71" s="25">
        <v>387.2</v>
      </c>
      <c r="C71" s="20" t="s">
        <v>199</v>
      </c>
      <c r="D71" s="47">
        <v>220717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220717</v>
      </c>
      <c r="O71" s="48">
        <f>(N71/O$74)</f>
        <v>14.687050838434921</v>
      </c>
      <c r="P71" s="9"/>
    </row>
    <row r="72" spans="1:119" ht="16.5" thickBot="1">
      <c r="A72" s="14" t="s">
        <v>56</v>
      </c>
      <c r="B72" s="23"/>
      <c r="C72" s="22"/>
      <c r="D72" s="15">
        <f t="shared" ref="D72:M72" si="13">SUM(D5,D11,D15,D33,D59,D63,D69)</f>
        <v>7382769</v>
      </c>
      <c r="E72" s="15">
        <f t="shared" si="13"/>
        <v>7898819</v>
      </c>
      <c r="F72" s="15">
        <f t="shared" si="13"/>
        <v>0</v>
      </c>
      <c r="G72" s="15">
        <f t="shared" si="13"/>
        <v>0</v>
      </c>
      <c r="H72" s="15">
        <f t="shared" si="13"/>
        <v>0</v>
      </c>
      <c r="I72" s="15">
        <f t="shared" si="13"/>
        <v>0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15281588</v>
      </c>
      <c r="O72" s="38">
        <f>(N72/O$74)</f>
        <v>1016.8743678466861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52" t="s">
        <v>200</v>
      </c>
      <c r="M74" s="52"/>
      <c r="N74" s="52"/>
      <c r="O74" s="44">
        <v>15028</v>
      </c>
    </row>
    <row r="75" spans="1:119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1:119" ht="15.75" customHeight="1" thickBot="1">
      <c r="A76" s="56" t="s">
        <v>101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2"/>
      <c r="M3" s="73"/>
      <c r="N3" s="36"/>
      <c r="O3" s="37"/>
      <c r="P3" s="74" t="s">
        <v>223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224</v>
      </c>
      <c r="N4" s="35" t="s">
        <v>10</v>
      </c>
      <c r="O4" s="35" t="s">
        <v>225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226</v>
      </c>
      <c r="B5" s="26"/>
      <c r="C5" s="26"/>
      <c r="D5" s="27">
        <f t="shared" ref="D5:N5" si="0">SUM(D6:D10)</f>
        <v>3301001</v>
      </c>
      <c r="E5" s="27">
        <f t="shared" si="0"/>
        <v>602942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3903943</v>
      </c>
      <c r="P5" s="33">
        <f t="shared" ref="P5:P36" si="2">(O5/P$84)</f>
        <v>247.10063928096716</v>
      </c>
      <c r="Q5" s="6"/>
    </row>
    <row r="6" spans="1:134">
      <c r="A6" s="12"/>
      <c r="B6" s="25">
        <v>311</v>
      </c>
      <c r="C6" s="20" t="s">
        <v>3</v>
      </c>
      <c r="D6" s="47">
        <v>2473772</v>
      </c>
      <c r="E6" s="47">
        <v>128107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2601879</v>
      </c>
      <c r="P6" s="48">
        <f t="shared" si="2"/>
        <v>164.68630926007975</v>
      </c>
      <c r="Q6" s="9"/>
    </row>
    <row r="7" spans="1:134">
      <c r="A7" s="12"/>
      <c r="B7" s="25">
        <v>312.3</v>
      </c>
      <c r="C7" s="20" t="s">
        <v>12</v>
      </c>
      <c r="D7" s="47">
        <v>0</v>
      </c>
      <c r="E7" s="47">
        <v>80849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80849</v>
      </c>
      <c r="P7" s="48">
        <f t="shared" si="2"/>
        <v>5.1173491993164122</v>
      </c>
      <c r="Q7" s="9"/>
    </row>
    <row r="8" spans="1:134">
      <c r="A8" s="12"/>
      <c r="B8" s="25">
        <v>312.41000000000003</v>
      </c>
      <c r="C8" s="20" t="s">
        <v>227</v>
      </c>
      <c r="D8" s="47">
        <v>0</v>
      </c>
      <c r="E8" s="47">
        <v>393986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393986</v>
      </c>
      <c r="P8" s="48">
        <f t="shared" si="2"/>
        <v>24.937401101335528</v>
      </c>
      <c r="Q8" s="9"/>
    </row>
    <row r="9" spans="1:134">
      <c r="A9" s="12"/>
      <c r="B9" s="25">
        <v>312.63</v>
      </c>
      <c r="C9" s="20" t="s">
        <v>228</v>
      </c>
      <c r="D9" s="47">
        <v>787397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787397</v>
      </c>
      <c r="P9" s="48">
        <f t="shared" si="2"/>
        <v>49.838407494145201</v>
      </c>
      <c r="Q9" s="9"/>
    </row>
    <row r="10" spans="1:134">
      <c r="A10" s="12"/>
      <c r="B10" s="25">
        <v>315.10000000000002</v>
      </c>
      <c r="C10" s="20" t="s">
        <v>229</v>
      </c>
      <c r="D10" s="47">
        <v>39832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39832</v>
      </c>
      <c r="P10" s="48">
        <f t="shared" si="2"/>
        <v>2.5211722260902589</v>
      </c>
      <c r="Q10" s="9"/>
    </row>
    <row r="11" spans="1:134" ht="15.75">
      <c r="A11" s="29" t="s">
        <v>17</v>
      </c>
      <c r="B11" s="30"/>
      <c r="C11" s="31"/>
      <c r="D11" s="32">
        <f t="shared" ref="D11:N11" si="3">SUM(D12:D14)</f>
        <v>105123</v>
      </c>
      <c r="E11" s="32">
        <f t="shared" si="3"/>
        <v>653262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5">
        <f t="shared" si="1"/>
        <v>758385</v>
      </c>
      <c r="P11" s="46">
        <f t="shared" si="2"/>
        <v>48.002088739793656</v>
      </c>
      <c r="Q11" s="10"/>
    </row>
    <row r="12" spans="1:134">
      <c r="A12" s="12"/>
      <c r="B12" s="25">
        <v>322</v>
      </c>
      <c r="C12" s="20" t="s">
        <v>230</v>
      </c>
      <c r="D12" s="47">
        <v>98711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98711</v>
      </c>
      <c r="P12" s="48">
        <f t="shared" si="2"/>
        <v>6.2479270839926579</v>
      </c>
      <c r="Q12" s="9"/>
    </row>
    <row r="13" spans="1:134">
      <c r="A13" s="12"/>
      <c r="B13" s="25">
        <v>325.2</v>
      </c>
      <c r="C13" s="20" t="s">
        <v>126</v>
      </c>
      <c r="D13" s="47">
        <v>0</v>
      </c>
      <c r="E13" s="47">
        <v>648690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648690</v>
      </c>
      <c r="P13" s="48">
        <f t="shared" si="2"/>
        <v>41.058927780239259</v>
      </c>
      <c r="Q13" s="9"/>
    </row>
    <row r="14" spans="1:134">
      <c r="A14" s="12"/>
      <c r="B14" s="25">
        <v>329.5</v>
      </c>
      <c r="C14" s="20" t="s">
        <v>231</v>
      </c>
      <c r="D14" s="47">
        <v>6412</v>
      </c>
      <c r="E14" s="47">
        <v>4572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10984</v>
      </c>
      <c r="P14" s="48">
        <f t="shared" si="2"/>
        <v>0.69523387556174443</v>
      </c>
      <c r="Q14" s="9"/>
    </row>
    <row r="15" spans="1:134" ht="15.75">
      <c r="A15" s="29" t="s">
        <v>232</v>
      </c>
      <c r="B15" s="30"/>
      <c r="C15" s="31"/>
      <c r="D15" s="32">
        <f t="shared" ref="D15:N15" si="4">SUM(D16:D37)</f>
        <v>3508344</v>
      </c>
      <c r="E15" s="32">
        <f t="shared" si="4"/>
        <v>2647512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5">
        <f t="shared" si="1"/>
        <v>6155856</v>
      </c>
      <c r="P15" s="46">
        <f t="shared" si="2"/>
        <v>389.6357997341604</v>
      </c>
      <c r="Q15" s="10"/>
    </row>
    <row r="16" spans="1:134">
      <c r="A16" s="12"/>
      <c r="B16" s="25">
        <v>331.1</v>
      </c>
      <c r="C16" s="20" t="s">
        <v>127</v>
      </c>
      <c r="D16" s="47">
        <v>334211</v>
      </c>
      <c r="E16" s="47">
        <v>42319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376530</v>
      </c>
      <c r="P16" s="48">
        <f t="shared" si="2"/>
        <v>23.832521045635801</v>
      </c>
      <c r="Q16" s="9"/>
    </row>
    <row r="17" spans="1:17">
      <c r="A17" s="12"/>
      <c r="B17" s="25">
        <v>331.2</v>
      </c>
      <c r="C17" s="20" t="s">
        <v>19</v>
      </c>
      <c r="D17" s="47">
        <v>0</v>
      </c>
      <c r="E17" s="47">
        <v>50048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50048</v>
      </c>
      <c r="P17" s="48">
        <f t="shared" si="2"/>
        <v>3.167795430090512</v>
      </c>
      <c r="Q17" s="9"/>
    </row>
    <row r="18" spans="1:17">
      <c r="A18" s="12"/>
      <c r="B18" s="25">
        <v>331.65</v>
      </c>
      <c r="C18" s="20" t="s">
        <v>23</v>
      </c>
      <c r="D18" s="47">
        <v>123179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3" si="5">SUM(D18:N18)</f>
        <v>123179</v>
      </c>
      <c r="P18" s="48">
        <f t="shared" si="2"/>
        <v>7.7966326982720426</v>
      </c>
      <c r="Q18" s="9"/>
    </row>
    <row r="19" spans="1:17">
      <c r="A19" s="12"/>
      <c r="B19" s="25">
        <v>334.1</v>
      </c>
      <c r="C19" s="20" t="s">
        <v>106</v>
      </c>
      <c r="D19" s="47">
        <v>6000</v>
      </c>
      <c r="E19" s="47">
        <v>306351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312351</v>
      </c>
      <c r="P19" s="48">
        <f t="shared" si="2"/>
        <v>19.7703019178429</v>
      </c>
      <c r="Q19" s="9"/>
    </row>
    <row r="20" spans="1:17">
      <c r="A20" s="12"/>
      <c r="B20" s="25">
        <v>334.2</v>
      </c>
      <c r="C20" s="20" t="s">
        <v>21</v>
      </c>
      <c r="D20" s="47">
        <v>0</v>
      </c>
      <c r="E20" s="47">
        <v>309306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309306</v>
      </c>
      <c r="P20" s="48">
        <f t="shared" si="2"/>
        <v>19.577568200519021</v>
      </c>
      <c r="Q20" s="9"/>
    </row>
    <row r="21" spans="1:17">
      <c r="A21" s="12"/>
      <c r="B21" s="25">
        <v>334.49</v>
      </c>
      <c r="C21" s="20" t="s">
        <v>25</v>
      </c>
      <c r="D21" s="47">
        <v>0</v>
      </c>
      <c r="E21" s="47">
        <v>899455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899455</v>
      </c>
      <c r="P21" s="48">
        <f t="shared" si="2"/>
        <v>56.931134881954556</v>
      </c>
      <c r="Q21" s="9"/>
    </row>
    <row r="22" spans="1:17">
      <c r="A22" s="12"/>
      <c r="B22" s="25">
        <v>334.5</v>
      </c>
      <c r="C22" s="20" t="s">
        <v>26</v>
      </c>
      <c r="D22" s="47">
        <v>0</v>
      </c>
      <c r="E22" s="47">
        <v>249832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249832</v>
      </c>
      <c r="P22" s="48">
        <f t="shared" si="2"/>
        <v>15.813152731185518</v>
      </c>
      <c r="Q22" s="9"/>
    </row>
    <row r="23" spans="1:17">
      <c r="A23" s="12"/>
      <c r="B23" s="25">
        <v>334.7</v>
      </c>
      <c r="C23" s="20" t="s">
        <v>27</v>
      </c>
      <c r="D23" s="47">
        <v>20000</v>
      </c>
      <c r="E23" s="47">
        <v>74726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94726</v>
      </c>
      <c r="P23" s="48">
        <f t="shared" si="2"/>
        <v>5.9956959301221593</v>
      </c>
      <c r="Q23" s="9"/>
    </row>
    <row r="24" spans="1:17">
      <c r="A24" s="12"/>
      <c r="B24" s="25">
        <v>334.82</v>
      </c>
      <c r="C24" s="20" t="s">
        <v>233</v>
      </c>
      <c r="D24" s="47">
        <v>277417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277417</v>
      </c>
      <c r="P24" s="48">
        <f t="shared" si="2"/>
        <v>17.559149313247673</v>
      </c>
      <c r="Q24" s="9"/>
    </row>
    <row r="25" spans="1:17">
      <c r="A25" s="12"/>
      <c r="B25" s="25">
        <v>334.9</v>
      </c>
      <c r="C25" s="20" t="s">
        <v>28</v>
      </c>
      <c r="D25" s="47">
        <v>8247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8247</v>
      </c>
      <c r="P25" s="48">
        <f t="shared" si="2"/>
        <v>0.52199506297866949</v>
      </c>
      <c r="Q25" s="9"/>
    </row>
    <row r="26" spans="1:17">
      <c r="A26" s="12"/>
      <c r="B26" s="25">
        <v>335.12099999999998</v>
      </c>
      <c r="C26" s="20" t="s">
        <v>234</v>
      </c>
      <c r="D26" s="47">
        <v>268547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268547</v>
      </c>
      <c r="P26" s="48">
        <f t="shared" si="2"/>
        <v>16.997721374770556</v>
      </c>
      <c r="Q26" s="9"/>
    </row>
    <row r="27" spans="1:17">
      <c r="A27" s="12"/>
      <c r="B27" s="25">
        <v>335.13</v>
      </c>
      <c r="C27" s="20" t="s">
        <v>139</v>
      </c>
      <c r="D27" s="47">
        <v>17675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17675</v>
      </c>
      <c r="P27" s="48">
        <f t="shared" si="2"/>
        <v>1.1187416925121842</v>
      </c>
      <c r="Q27" s="9"/>
    </row>
    <row r="28" spans="1:17">
      <c r="A28" s="12"/>
      <c r="B28" s="25">
        <v>335.14</v>
      </c>
      <c r="C28" s="20" t="s">
        <v>140</v>
      </c>
      <c r="D28" s="47">
        <v>9876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9876</v>
      </c>
      <c r="P28" s="48">
        <f t="shared" si="2"/>
        <v>0.62510285461105131</v>
      </c>
      <c r="Q28" s="9"/>
    </row>
    <row r="29" spans="1:17">
      <c r="A29" s="12"/>
      <c r="B29" s="25">
        <v>335.15</v>
      </c>
      <c r="C29" s="20" t="s">
        <v>175</v>
      </c>
      <c r="D29" s="47">
        <v>964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964</v>
      </c>
      <c r="P29" s="48">
        <f t="shared" si="2"/>
        <v>6.1016520032913475E-2</v>
      </c>
      <c r="Q29" s="9"/>
    </row>
    <row r="30" spans="1:17">
      <c r="A30" s="12"/>
      <c r="B30" s="25">
        <v>335.16</v>
      </c>
      <c r="C30" s="20" t="s">
        <v>235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223250</v>
      </c>
      <c r="P30" s="48">
        <f t="shared" si="2"/>
        <v>14.130641179821508</v>
      </c>
      <c r="Q30" s="9"/>
    </row>
    <row r="31" spans="1:17">
      <c r="A31" s="12"/>
      <c r="B31" s="25">
        <v>335.18</v>
      </c>
      <c r="C31" s="20" t="s">
        <v>236</v>
      </c>
      <c r="D31" s="47">
        <v>1764966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1764966</v>
      </c>
      <c r="P31" s="48">
        <f t="shared" si="2"/>
        <v>111.71377935312361</v>
      </c>
      <c r="Q31" s="9"/>
    </row>
    <row r="32" spans="1:17">
      <c r="A32" s="12"/>
      <c r="B32" s="25">
        <v>335.19</v>
      </c>
      <c r="C32" s="20" t="s">
        <v>143</v>
      </c>
      <c r="D32" s="47">
        <v>72695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72695</v>
      </c>
      <c r="P32" s="48">
        <f t="shared" si="2"/>
        <v>4.601240584847142</v>
      </c>
      <c r="Q32" s="9"/>
    </row>
    <row r="33" spans="1:17">
      <c r="A33" s="12"/>
      <c r="B33" s="25">
        <v>335.29</v>
      </c>
      <c r="C33" s="20" t="s">
        <v>206</v>
      </c>
      <c r="D33" s="47">
        <v>381259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381259</v>
      </c>
      <c r="P33" s="48">
        <f t="shared" si="2"/>
        <v>24.131843787581492</v>
      </c>
      <c r="Q33" s="9"/>
    </row>
    <row r="34" spans="1:17">
      <c r="A34" s="12"/>
      <c r="B34" s="25">
        <v>335.42</v>
      </c>
      <c r="C34" s="20" t="s">
        <v>110</v>
      </c>
      <c r="D34" s="47">
        <v>0</v>
      </c>
      <c r="E34" s="47">
        <v>70772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39" si="6">SUM(D34:N34)</f>
        <v>70772</v>
      </c>
      <c r="P34" s="48">
        <f t="shared" si="2"/>
        <v>4.4795240205076272</v>
      </c>
      <c r="Q34" s="9"/>
    </row>
    <row r="35" spans="1:17">
      <c r="A35" s="12"/>
      <c r="B35" s="25">
        <v>335.48</v>
      </c>
      <c r="C35" s="20" t="s">
        <v>111</v>
      </c>
      <c r="D35" s="47">
        <v>0</v>
      </c>
      <c r="E35" s="47">
        <v>439295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439295</v>
      </c>
      <c r="P35" s="48">
        <f t="shared" si="2"/>
        <v>27.805240838027725</v>
      </c>
      <c r="Q35" s="9"/>
    </row>
    <row r="36" spans="1:17">
      <c r="A36" s="12"/>
      <c r="B36" s="25">
        <v>336</v>
      </c>
      <c r="C36" s="20" t="s">
        <v>220</v>
      </c>
      <c r="D36" s="47">
        <v>58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58</v>
      </c>
      <c r="P36" s="48">
        <f t="shared" si="2"/>
        <v>3.671118425216786E-3</v>
      </c>
      <c r="Q36" s="9"/>
    </row>
    <row r="37" spans="1:17">
      <c r="A37" s="12"/>
      <c r="B37" s="25">
        <v>337.2</v>
      </c>
      <c r="C37" s="20" t="s">
        <v>36</v>
      </c>
      <c r="D37" s="47">
        <v>0</v>
      </c>
      <c r="E37" s="47">
        <v>205408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205408</v>
      </c>
      <c r="P37" s="48">
        <f t="shared" ref="P37:P68" si="7">(O37/P$84)</f>
        <v>13.001329198050509</v>
      </c>
      <c r="Q37" s="9"/>
    </row>
    <row r="38" spans="1:17" ht="15.75">
      <c r="A38" s="29" t="s">
        <v>42</v>
      </c>
      <c r="B38" s="30"/>
      <c r="C38" s="31"/>
      <c r="D38" s="32">
        <f t="shared" ref="D38:N38" si="8">SUM(D39:D69)</f>
        <v>525569</v>
      </c>
      <c r="E38" s="32">
        <f t="shared" si="8"/>
        <v>766175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 t="shared" si="6"/>
        <v>1291744</v>
      </c>
      <c r="P38" s="46">
        <f t="shared" si="7"/>
        <v>81.761124121779858</v>
      </c>
      <c r="Q38" s="10"/>
    </row>
    <row r="39" spans="1:17">
      <c r="A39" s="12"/>
      <c r="B39" s="25">
        <v>341.1</v>
      </c>
      <c r="C39" s="20" t="s">
        <v>145</v>
      </c>
      <c r="D39" s="47">
        <v>31426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31426</v>
      </c>
      <c r="P39" s="48">
        <f t="shared" si="7"/>
        <v>1.9891132350148744</v>
      </c>
      <c r="Q39" s="9"/>
    </row>
    <row r="40" spans="1:17">
      <c r="A40" s="12"/>
      <c r="B40" s="25">
        <v>341.3</v>
      </c>
      <c r="C40" s="20" t="s">
        <v>207</v>
      </c>
      <c r="D40" s="47">
        <v>2498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69" si="9">SUM(D40:N40)</f>
        <v>2498</v>
      </c>
      <c r="P40" s="48">
        <f t="shared" si="7"/>
        <v>0.15811127286537122</v>
      </c>
      <c r="Q40" s="9"/>
    </row>
    <row r="41" spans="1:17">
      <c r="A41" s="12"/>
      <c r="B41" s="25">
        <v>341.51</v>
      </c>
      <c r="C41" s="20" t="s">
        <v>147</v>
      </c>
      <c r="D41" s="47">
        <v>3601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9"/>
        <v>3601</v>
      </c>
      <c r="P41" s="48">
        <f t="shared" si="7"/>
        <v>0.22792581808975251</v>
      </c>
      <c r="Q41" s="9"/>
    </row>
    <row r="42" spans="1:17">
      <c r="A42" s="12"/>
      <c r="B42" s="25">
        <v>341.52</v>
      </c>
      <c r="C42" s="20" t="s">
        <v>148</v>
      </c>
      <c r="D42" s="47">
        <v>20802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9"/>
        <v>20802</v>
      </c>
      <c r="P42" s="48">
        <f t="shared" si="7"/>
        <v>1.316665611747579</v>
      </c>
      <c r="Q42" s="9"/>
    </row>
    <row r="43" spans="1:17">
      <c r="A43" s="12"/>
      <c r="B43" s="25">
        <v>341.54</v>
      </c>
      <c r="C43" s="20" t="s">
        <v>149</v>
      </c>
      <c r="D43" s="47">
        <v>0</v>
      </c>
      <c r="E43" s="47">
        <v>18425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9"/>
        <v>18425</v>
      </c>
      <c r="P43" s="48">
        <f t="shared" si="7"/>
        <v>1.166213051458953</v>
      </c>
      <c r="Q43" s="9"/>
    </row>
    <row r="44" spans="1:17">
      <c r="A44" s="12"/>
      <c r="B44" s="25">
        <v>341.8</v>
      </c>
      <c r="C44" s="20" t="s">
        <v>150</v>
      </c>
      <c r="D44" s="47">
        <v>250105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9"/>
        <v>250105</v>
      </c>
      <c r="P44" s="48">
        <f t="shared" si="7"/>
        <v>15.830432305842143</v>
      </c>
      <c r="Q44" s="9"/>
    </row>
    <row r="45" spans="1:17">
      <c r="A45" s="12"/>
      <c r="B45" s="25">
        <v>341.9</v>
      </c>
      <c r="C45" s="20" t="s">
        <v>202</v>
      </c>
      <c r="D45" s="47">
        <v>11435</v>
      </c>
      <c r="E45" s="47">
        <v>865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12300</v>
      </c>
      <c r="P45" s="48">
        <f t="shared" si="7"/>
        <v>0.77853028672700808</v>
      </c>
      <c r="Q45" s="9"/>
    </row>
    <row r="46" spans="1:17">
      <c r="A46" s="12"/>
      <c r="B46" s="25">
        <v>342.1</v>
      </c>
      <c r="C46" s="20" t="s">
        <v>50</v>
      </c>
      <c r="D46" s="47">
        <v>50000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50000</v>
      </c>
      <c r="P46" s="48">
        <f t="shared" si="7"/>
        <v>3.1647572631179188</v>
      </c>
      <c r="Q46" s="9"/>
    </row>
    <row r="47" spans="1:17">
      <c r="A47" s="12"/>
      <c r="B47" s="25">
        <v>342.3</v>
      </c>
      <c r="C47" s="20" t="s">
        <v>132</v>
      </c>
      <c r="D47" s="47">
        <v>1265</v>
      </c>
      <c r="E47" s="47">
        <v>7427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8692</v>
      </c>
      <c r="P47" s="48">
        <f t="shared" si="7"/>
        <v>0.55016140262041902</v>
      </c>
      <c r="Q47" s="9"/>
    </row>
    <row r="48" spans="1:17">
      <c r="A48" s="12"/>
      <c r="B48" s="25">
        <v>342.6</v>
      </c>
      <c r="C48" s="20" t="s">
        <v>52</v>
      </c>
      <c r="D48" s="47">
        <v>0</v>
      </c>
      <c r="E48" s="47">
        <v>683895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683895</v>
      </c>
      <c r="P48" s="48">
        <f t="shared" si="7"/>
        <v>43.287233369200585</v>
      </c>
      <c r="Q48" s="9"/>
    </row>
    <row r="49" spans="1:17">
      <c r="A49" s="12"/>
      <c r="B49" s="25">
        <v>343.4</v>
      </c>
      <c r="C49" s="20" t="s">
        <v>53</v>
      </c>
      <c r="D49" s="47">
        <v>0</v>
      </c>
      <c r="E49" s="47">
        <v>51588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51588</v>
      </c>
      <c r="P49" s="48">
        <f t="shared" si="7"/>
        <v>3.2652699537945438</v>
      </c>
      <c r="Q49" s="9"/>
    </row>
    <row r="50" spans="1:17">
      <c r="A50" s="12"/>
      <c r="B50" s="25">
        <v>343.8</v>
      </c>
      <c r="C50" s="20" t="s">
        <v>208</v>
      </c>
      <c r="D50" s="47">
        <v>6800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6800</v>
      </c>
      <c r="P50" s="48">
        <f t="shared" si="7"/>
        <v>0.43040698778403697</v>
      </c>
      <c r="Q50" s="9"/>
    </row>
    <row r="51" spans="1:17">
      <c r="A51" s="12"/>
      <c r="B51" s="25">
        <v>346.4</v>
      </c>
      <c r="C51" s="20" t="s">
        <v>209</v>
      </c>
      <c r="D51" s="47">
        <v>0</v>
      </c>
      <c r="E51" s="47">
        <v>3975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3975</v>
      </c>
      <c r="P51" s="48">
        <f t="shared" si="7"/>
        <v>0.25159820241787456</v>
      </c>
      <c r="Q51" s="9"/>
    </row>
    <row r="52" spans="1:17">
      <c r="A52" s="12"/>
      <c r="B52" s="25">
        <v>347.1</v>
      </c>
      <c r="C52" s="20" t="s">
        <v>115</v>
      </c>
      <c r="D52" s="47">
        <v>1987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1987</v>
      </c>
      <c r="P52" s="48">
        <f t="shared" si="7"/>
        <v>0.12576745363630609</v>
      </c>
      <c r="Q52" s="9"/>
    </row>
    <row r="53" spans="1:17">
      <c r="A53" s="12"/>
      <c r="B53" s="25">
        <v>348.12</v>
      </c>
      <c r="C53" s="20" t="s">
        <v>152</v>
      </c>
      <c r="D53" s="47">
        <v>1677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66" si="10">SUM(D53:N53)</f>
        <v>1677</v>
      </c>
      <c r="P53" s="48">
        <f t="shared" si="7"/>
        <v>0.106145958604975</v>
      </c>
      <c r="Q53" s="9"/>
    </row>
    <row r="54" spans="1:17">
      <c r="A54" s="12"/>
      <c r="B54" s="25">
        <v>348.13</v>
      </c>
      <c r="C54" s="20" t="s">
        <v>153</v>
      </c>
      <c r="D54" s="47">
        <v>4137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4137</v>
      </c>
      <c r="P54" s="48">
        <f t="shared" si="7"/>
        <v>0.2618520159503766</v>
      </c>
      <c r="Q54" s="9"/>
    </row>
    <row r="55" spans="1:17">
      <c r="A55" s="12"/>
      <c r="B55" s="25">
        <v>348.22</v>
      </c>
      <c r="C55" s="20" t="s">
        <v>154</v>
      </c>
      <c r="D55" s="47">
        <v>3189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3189</v>
      </c>
      <c r="P55" s="48">
        <f t="shared" si="7"/>
        <v>0.20184821824166085</v>
      </c>
      <c r="Q55" s="9"/>
    </row>
    <row r="56" spans="1:17">
      <c r="A56" s="12"/>
      <c r="B56" s="25">
        <v>348.24</v>
      </c>
      <c r="C56" s="20" t="s">
        <v>155</v>
      </c>
      <c r="D56" s="47">
        <v>10929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10929</v>
      </c>
      <c r="P56" s="48">
        <f t="shared" si="7"/>
        <v>0.69175264257231472</v>
      </c>
      <c r="Q56" s="9"/>
    </row>
    <row r="57" spans="1:17">
      <c r="A57" s="12"/>
      <c r="B57" s="25">
        <v>348.31</v>
      </c>
      <c r="C57" s="20" t="s">
        <v>156</v>
      </c>
      <c r="D57" s="47">
        <v>42455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42455</v>
      </c>
      <c r="P57" s="48">
        <f t="shared" si="7"/>
        <v>2.6871953921134248</v>
      </c>
      <c r="Q57" s="9"/>
    </row>
    <row r="58" spans="1:17">
      <c r="A58" s="12"/>
      <c r="B58" s="25">
        <v>348.32</v>
      </c>
      <c r="C58" s="20" t="s">
        <v>157</v>
      </c>
      <c r="D58" s="47">
        <v>2673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2673</v>
      </c>
      <c r="P58" s="48">
        <f t="shared" si="7"/>
        <v>0.16918792328628393</v>
      </c>
      <c r="Q58" s="9"/>
    </row>
    <row r="59" spans="1:17">
      <c r="A59" s="12"/>
      <c r="B59" s="25">
        <v>348.41</v>
      </c>
      <c r="C59" s="20" t="s">
        <v>158</v>
      </c>
      <c r="D59" s="47">
        <v>24186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24186</v>
      </c>
      <c r="P59" s="48">
        <f t="shared" si="7"/>
        <v>1.5308563833153996</v>
      </c>
      <c r="Q59" s="9"/>
    </row>
    <row r="60" spans="1:17">
      <c r="A60" s="12"/>
      <c r="B60" s="25">
        <v>348.42</v>
      </c>
      <c r="C60" s="20" t="s">
        <v>159</v>
      </c>
      <c r="D60" s="47">
        <v>5642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5642</v>
      </c>
      <c r="P60" s="48">
        <f t="shared" si="7"/>
        <v>0.35711120957022596</v>
      </c>
      <c r="Q60" s="9"/>
    </row>
    <row r="61" spans="1:17">
      <c r="A61" s="12"/>
      <c r="B61" s="25">
        <v>348.52</v>
      </c>
      <c r="C61" s="20" t="s">
        <v>237</v>
      </c>
      <c r="D61" s="47">
        <v>3086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3086</v>
      </c>
      <c r="P61" s="48">
        <f t="shared" si="7"/>
        <v>0.19532881827963794</v>
      </c>
      <c r="Q61" s="9"/>
    </row>
    <row r="62" spans="1:17">
      <c r="A62" s="12"/>
      <c r="B62" s="25">
        <v>348.53</v>
      </c>
      <c r="C62" s="20" t="s">
        <v>238</v>
      </c>
      <c r="D62" s="47">
        <v>894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894</v>
      </c>
      <c r="P62" s="48">
        <f t="shared" si="7"/>
        <v>5.6585859864548387E-2</v>
      </c>
      <c r="Q62" s="9"/>
    </row>
    <row r="63" spans="1:17">
      <c r="A63" s="12"/>
      <c r="B63" s="25">
        <v>348.54</v>
      </c>
      <c r="C63" s="20" t="s">
        <v>239</v>
      </c>
      <c r="D63" s="47">
        <v>16648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16648</v>
      </c>
      <c r="P63" s="48">
        <f t="shared" si="7"/>
        <v>1.0537375783277423</v>
      </c>
      <c r="Q63" s="9"/>
    </row>
    <row r="64" spans="1:17">
      <c r="A64" s="12"/>
      <c r="B64" s="25">
        <v>348.62</v>
      </c>
      <c r="C64" s="20" t="s">
        <v>162</v>
      </c>
      <c r="D64" s="47">
        <v>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3</v>
      </c>
      <c r="P64" s="48">
        <f t="shared" si="7"/>
        <v>1.8988543578707514E-4</v>
      </c>
      <c r="Q64" s="9"/>
    </row>
    <row r="65" spans="1:17">
      <c r="A65" s="12"/>
      <c r="B65" s="25">
        <v>348.71</v>
      </c>
      <c r="C65" s="20" t="s">
        <v>163</v>
      </c>
      <c r="D65" s="47">
        <v>5950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5950</v>
      </c>
      <c r="P65" s="48">
        <f t="shared" si="7"/>
        <v>0.37660611431103236</v>
      </c>
      <c r="Q65" s="9"/>
    </row>
    <row r="66" spans="1:17">
      <c r="A66" s="12"/>
      <c r="B66" s="25">
        <v>348.72</v>
      </c>
      <c r="C66" s="20" t="s">
        <v>164</v>
      </c>
      <c r="D66" s="47">
        <v>224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224</v>
      </c>
      <c r="P66" s="48">
        <f t="shared" si="7"/>
        <v>1.4178112538768276E-2</v>
      </c>
      <c r="Q66" s="9"/>
    </row>
    <row r="67" spans="1:17">
      <c r="A67" s="12"/>
      <c r="B67" s="25">
        <v>348.92200000000003</v>
      </c>
      <c r="C67" s="20" t="s">
        <v>165</v>
      </c>
      <c r="D67" s="47">
        <v>1987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>SUM(D67:N67)</f>
        <v>1987</v>
      </c>
      <c r="P67" s="48">
        <f t="shared" si="7"/>
        <v>0.12576745363630609</v>
      </c>
      <c r="Q67" s="9"/>
    </row>
    <row r="68" spans="1:17">
      <c r="A68" s="12"/>
      <c r="B68" s="25">
        <v>348.93099999999998</v>
      </c>
      <c r="C68" s="20" t="s">
        <v>221</v>
      </c>
      <c r="D68" s="47">
        <v>1987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1987</v>
      </c>
      <c r="P68" s="48">
        <f t="shared" si="7"/>
        <v>0.12576745363630609</v>
      </c>
      <c r="Q68" s="9"/>
    </row>
    <row r="69" spans="1:17">
      <c r="A69" s="12"/>
      <c r="B69" s="25">
        <v>349</v>
      </c>
      <c r="C69" s="20" t="s">
        <v>240</v>
      </c>
      <c r="D69" s="47">
        <v>19983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9"/>
        <v>19983</v>
      </c>
      <c r="P69" s="48">
        <f t="shared" ref="P69:P82" si="11">(O69/P$84)</f>
        <v>1.2648268877777074</v>
      </c>
      <c r="Q69" s="9"/>
    </row>
    <row r="70" spans="1:17" ht="15.75">
      <c r="A70" s="29" t="s">
        <v>43</v>
      </c>
      <c r="B70" s="30"/>
      <c r="C70" s="31"/>
      <c r="D70" s="32">
        <f t="shared" ref="D70:N70" si="12">SUM(D71:D72)</f>
        <v>32187</v>
      </c>
      <c r="E70" s="32">
        <f t="shared" si="12"/>
        <v>4726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2"/>
        <v>0</v>
      </c>
      <c r="O70" s="32">
        <f t="shared" ref="O70:O82" si="13">SUM(D70:N70)</f>
        <v>36913</v>
      </c>
      <c r="P70" s="46">
        <f t="shared" si="11"/>
        <v>2.3364136970694349</v>
      </c>
      <c r="Q70" s="10"/>
    </row>
    <row r="71" spans="1:17">
      <c r="A71" s="13"/>
      <c r="B71" s="40">
        <v>351.1</v>
      </c>
      <c r="C71" s="21" t="s">
        <v>191</v>
      </c>
      <c r="D71" s="47">
        <v>30303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3"/>
        <v>30303</v>
      </c>
      <c r="P71" s="48">
        <f t="shared" si="11"/>
        <v>1.9180327868852458</v>
      </c>
      <c r="Q71" s="9"/>
    </row>
    <row r="72" spans="1:17">
      <c r="A72" s="13"/>
      <c r="B72" s="40">
        <v>351.5</v>
      </c>
      <c r="C72" s="21" t="s">
        <v>120</v>
      </c>
      <c r="D72" s="47">
        <v>1884</v>
      </c>
      <c r="E72" s="47">
        <v>4726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3"/>
        <v>6610</v>
      </c>
      <c r="P72" s="48">
        <f t="shared" si="11"/>
        <v>0.41838091018418888</v>
      </c>
      <c r="Q72" s="9"/>
    </row>
    <row r="73" spans="1:17" ht="15.75">
      <c r="A73" s="29" t="s">
        <v>4</v>
      </c>
      <c r="B73" s="30"/>
      <c r="C73" s="31"/>
      <c r="D73" s="32">
        <f t="shared" ref="D73:N73" si="14">SUM(D74:D79)</f>
        <v>275122</v>
      </c>
      <c r="E73" s="32">
        <f t="shared" si="14"/>
        <v>357721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7026973</v>
      </c>
      <c r="N73" s="32">
        <f t="shared" si="14"/>
        <v>0</v>
      </c>
      <c r="O73" s="32">
        <f t="shared" si="13"/>
        <v>7659816</v>
      </c>
      <c r="P73" s="46">
        <f t="shared" si="11"/>
        <v>484.82916640293689</v>
      </c>
      <c r="Q73" s="10"/>
    </row>
    <row r="74" spans="1:17">
      <c r="A74" s="12"/>
      <c r="B74" s="25">
        <v>361.1</v>
      </c>
      <c r="C74" s="20" t="s">
        <v>73</v>
      </c>
      <c r="D74" s="47">
        <v>1656</v>
      </c>
      <c r="E74" s="47">
        <v>5227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3"/>
        <v>6883</v>
      </c>
      <c r="P74" s="48">
        <f t="shared" si="11"/>
        <v>0.43566048484081271</v>
      </c>
      <c r="Q74" s="9"/>
    </row>
    <row r="75" spans="1:17">
      <c r="A75" s="12"/>
      <c r="B75" s="25">
        <v>362</v>
      </c>
      <c r="C75" s="20" t="s">
        <v>74</v>
      </c>
      <c r="D75" s="47">
        <v>12000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3"/>
        <v>12000</v>
      </c>
      <c r="P75" s="48">
        <f t="shared" si="11"/>
        <v>0.75954174314830047</v>
      </c>
      <c r="Q75" s="9"/>
    </row>
    <row r="76" spans="1:17">
      <c r="A76" s="12"/>
      <c r="B76" s="25">
        <v>365</v>
      </c>
      <c r="C76" s="20" t="s">
        <v>172</v>
      </c>
      <c r="D76" s="47">
        <v>0</v>
      </c>
      <c r="E76" s="47">
        <v>28758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3"/>
        <v>28758</v>
      </c>
      <c r="P76" s="48">
        <f t="shared" si="11"/>
        <v>1.8202417874549022</v>
      </c>
      <c r="Q76" s="9"/>
    </row>
    <row r="77" spans="1:17">
      <c r="A77" s="12"/>
      <c r="B77" s="25">
        <v>366</v>
      </c>
      <c r="C77" s="20" t="s">
        <v>75</v>
      </c>
      <c r="D77" s="47">
        <v>0</v>
      </c>
      <c r="E77" s="47">
        <v>9464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3"/>
        <v>9464</v>
      </c>
      <c r="P77" s="48">
        <f t="shared" si="11"/>
        <v>0.59902525476295965</v>
      </c>
      <c r="Q77" s="9"/>
    </row>
    <row r="78" spans="1:17">
      <c r="A78" s="12"/>
      <c r="B78" s="25">
        <v>369.3</v>
      </c>
      <c r="C78" s="20" t="s">
        <v>76</v>
      </c>
      <c r="D78" s="47">
        <v>0</v>
      </c>
      <c r="E78" s="47">
        <v>19500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3"/>
        <v>19500</v>
      </c>
      <c r="P78" s="48">
        <f t="shared" si="11"/>
        <v>1.2342553326159884</v>
      </c>
      <c r="Q78" s="9"/>
    </row>
    <row r="79" spans="1:17">
      <c r="A79" s="12"/>
      <c r="B79" s="25">
        <v>369.9</v>
      </c>
      <c r="C79" s="20" t="s">
        <v>77</v>
      </c>
      <c r="D79" s="47">
        <v>261466</v>
      </c>
      <c r="E79" s="47">
        <v>294772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7026973</v>
      </c>
      <c r="N79" s="47">
        <v>0</v>
      </c>
      <c r="O79" s="47">
        <f t="shared" si="13"/>
        <v>7583211</v>
      </c>
      <c r="P79" s="48">
        <f t="shared" si="11"/>
        <v>479.98044180011391</v>
      </c>
      <c r="Q79" s="9"/>
    </row>
    <row r="80" spans="1:17" ht="15.75">
      <c r="A80" s="29" t="s">
        <v>44</v>
      </c>
      <c r="B80" s="30"/>
      <c r="C80" s="31"/>
      <c r="D80" s="32">
        <f t="shared" ref="D80:N80" si="15">SUM(D81:D81)</f>
        <v>3333</v>
      </c>
      <c r="E80" s="32">
        <f t="shared" si="15"/>
        <v>452082</v>
      </c>
      <c r="F80" s="32">
        <f t="shared" si="15"/>
        <v>0</v>
      </c>
      <c r="G80" s="32">
        <f t="shared" si="15"/>
        <v>0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5"/>
        <v>0</v>
      </c>
      <c r="O80" s="32">
        <f t="shared" si="13"/>
        <v>455415</v>
      </c>
      <c r="P80" s="46">
        <f t="shared" si="11"/>
        <v>28.825558579656942</v>
      </c>
      <c r="Q80" s="9"/>
    </row>
    <row r="81" spans="1:120" ht="15.75" thickBot="1">
      <c r="A81" s="12"/>
      <c r="B81" s="25">
        <v>381</v>
      </c>
      <c r="C81" s="20" t="s">
        <v>78</v>
      </c>
      <c r="D81" s="47">
        <v>3333</v>
      </c>
      <c r="E81" s="47">
        <v>452082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455415</v>
      </c>
      <c r="P81" s="48">
        <f t="shared" si="11"/>
        <v>28.825558579656942</v>
      </c>
      <c r="Q81" s="9"/>
    </row>
    <row r="82" spans="1:120" ht="16.5" thickBot="1">
      <c r="A82" s="14" t="s">
        <v>56</v>
      </c>
      <c r="B82" s="23"/>
      <c r="C82" s="22"/>
      <c r="D82" s="15">
        <f t="shared" ref="D82:N82" si="16">SUM(D5,D11,D15,D38,D70,D73,D80)</f>
        <v>7750679</v>
      </c>
      <c r="E82" s="15">
        <f t="shared" si="16"/>
        <v>5484420</v>
      </c>
      <c r="F82" s="15">
        <f t="shared" si="16"/>
        <v>0</v>
      </c>
      <c r="G82" s="15">
        <f t="shared" si="16"/>
        <v>0</v>
      </c>
      <c r="H82" s="15">
        <f t="shared" si="16"/>
        <v>0</v>
      </c>
      <c r="I82" s="15">
        <f t="shared" si="16"/>
        <v>0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7026973</v>
      </c>
      <c r="N82" s="15">
        <f t="shared" si="16"/>
        <v>0</v>
      </c>
      <c r="O82" s="15">
        <f t="shared" si="13"/>
        <v>20262072</v>
      </c>
      <c r="P82" s="38">
        <f t="shared" si="11"/>
        <v>1282.4907905563643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52" t="s">
        <v>222</v>
      </c>
      <c r="N84" s="52"/>
      <c r="O84" s="52"/>
      <c r="P84" s="44">
        <v>15799</v>
      </c>
    </row>
    <row r="85" spans="1:120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</row>
    <row r="86" spans="1:120" ht="15.75" customHeight="1" thickBot="1">
      <c r="A86" s="56" t="s">
        <v>101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3164829</v>
      </c>
      <c r="E5" s="27">
        <f t="shared" si="0"/>
        <v>548077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3712906</v>
      </c>
      <c r="O5" s="33">
        <f t="shared" ref="O5:O36" si="2">(N5/O$86)</f>
        <v>240.94133679428941</v>
      </c>
      <c r="P5" s="6"/>
    </row>
    <row r="6" spans="1:133">
      <c r="A6" s="12"/>
      <c r="B6" s="25">
        <v>311</v>
      </c>
      <c r="C6" s="20" t="s">
        <v>3</v>
      </c>
      <c r="D6" s="47">
        <v>2439083</v>
      </c>
      <c r="E6" s="47">
        <v>123128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2562211</v>
      </c>
      <c r="O6" s="48">
        <f t="shared" si="2"/>
        <v>166.2693705386113</v>
      </c>
      <c r="P6" s="9"/>
    </row>
    <row r="7" spans="1:133">
      <c r="A7" s="12"/>
      <c r="B7" s="25">
        <v>312.10000000000002</v>
      </c>
      <c r="C7" s="20" t="s">
        <v>11</v>
      </c>
      <c r="D7" s="47">
        <v>194747</v>
      </c>
      <c r="E7" s="47">
        <v>424949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619696</v>
      </c>
      <c r="O7" s="48">
        <f t="shared" si="2"/>
        <v>40.213887086307594</v>
      </c>
      <c r="P7" s="9"/>
    </row>
    <row r="8" spans="1:133">
      <c r="A8" s="12"/>
      <c r="B8" s="25">
        <v>312.60000000000002</v>
      </c>
      <c r="C8" s="20" t="s">
        <v>15</v>
      </c>
      <c r="D8" s="47">
        <v>485275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485275</v>
      </c>
      <c r="O8" s="48">
        <f t="shared" si="2"/>
        <v>31.490914990266059</v>
      </c>
      <c r="P8" s="9"/>
    </row>
    <row r="9" spans="1:133">
      <c r="A9" s="12"/>
      <c r="B9" s="25">
        <v>315</v>
      </c>
      <c r="C9" s="20" t="s">
        <v>136</v>
      </c>
      <c r="D9" s="47">
        <v>45724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45724</v>
      </c>
      <c r="O9" s="48">
        <f t="shared" si="2"/>
        <v>2.9671641791044778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SUM(D11:D13)</f>
        <v>75112</v>
      </c>
      <c r="E10" s="32">
        <f t="shared" si="3"/>
        <v>500844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575956</v>
      </c>
      <c r="O10" s="46">
        <f t="shared" si="2"/>
        <v>37.375470473718366</v>
      </c>
      <c r="P10" s="10"/>
    </row>
    <row r="11" spans="1:133">
      <c r="A11" s="12"/>
      <c r="B11" s="25">
        <v>322</v>
      </c>
      <c r="C11" s="20" t="s">
        <v>0</v>
      </c>
      <c r="D11" s="47">
        <v>69049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69049</v>
      </c>
      <c r="O11" s="48">
        <f t="shared" si="2"/>
        <v>4.4807916937053864</v>
      </c>
      <c r="P11" s="9"/>
    </row>
    <row r="12" spans="1:133">
      <c r="A12" s="12"/>
      <c r="B12" s="25">
        <v>325.2</v>
      </c>
      <c r="C12" s="20" t="s">
        <v>126</v>
      </c>
      <c r="D12" s="47">
        <v>0</v>
      </c>
      <c r="E12" s="47">
        <v>498099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498099</v>
      </c>
      <c r="O12" s="48">
        <f t="shared" si="2"/>
        <v>32.323101881894871</v>
      </c>
      <c r="P12" s="9"/>
    </row>
    <row r="13" spans="1:133">
      <c r="A13" s="12"/>
      <c r="B13" s="25">
        <v>329</v>
      </c>
      <c r="C13" s="20" t="s">
        <v>18</v>
      </c>
      <c r="D13" s="47">
        <v>6063</v>
      </c>
      <c r="E13" s="47">
        <v>2745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8808</v>
      </c>
      <c r="O13" s="48">
        <f t="shared" si="2"/>
        <v>0.57157689811810508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SUM(D15:D39)</f>
        <v>5277419</v>
      </c>
      <c r="E14" s="32">
        <f t="shared" si="4"/>
        <v>3211185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8488604</v>
      </c>
      <c r="O14" s="46">
        <f t="shared" si="2"/>
        <v>550.8503569110967</v>
      </c>
      <c r="P14" s="10"/>
    </row>
    <row r="15" spans="1:133">
      <c r="A15" s="12"/>
      <c r="B15" s="25">
        <v>331.1</v>
      </c>
      <c r="C15" s="20" t="s">
        <v>127</v>
      </c>
      <c r="D15" s="47">
        <v>2072429</v>
      </c>
      <c r="E15" s="47">
        <v>50267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2122696</v>
      </c>
      <c r="O15" s="48">
        <f t="shared" si="2"/>
        <v>137.74795587280985</v>
      </c>
      <c r="P15" s="9"/>
    </row>
    <row r="16" spans="1:133">
      <c r="A16" s="12"/>
      <c r="B16" s="25">
        <v>331.2</v>
      </c>
      <c r="C16" s="20" t="s">
        <v>19</v>
      </c>
      <c r="D16" s="47">
        <v>0</v>
      </c>
      <c r="E16" s="47">
        <v>50410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50410</v>
      </c>
      <c r="O16" s="48">
        <f t="shared" si="2"/>
        <v>3.2712524334847504</v>
      </c>
      <c r="P16" s="9"/>
    </row>
    <row r="17" spans="1:16">
      <c r="A17" s="12"/>
      <c r="B17" s="25">
        <v>331.5</v>
      </c>
      <c r="C17" s="20" t="s">
        <v>128</v>
      </c>
      <c r="D17" s="47">
        <v>0</v>
      </c>
      <c r="E17" s="47">
        <v>14397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5">SUM(D17:M17)</f>
        <v>14397</v>
      </c>
      <c r="O17" s="48">
        <f t="shared" si="2"/>
        <v>0.93426346528228421</v>
      </c>
      <c r="P17" s="9"/>
    </row>
    <row r="18" spans="1:16">
      <c r="A18" s="12"/>
      <c r="B18" s="25">
        <v>331.65</v>
      </c>
      <c r="C18" s="20" t="s">
        <v>23</v>
      </c>
      <c r="D18" s="47">
        <v>130950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130950</v>
      </c>
      <c r="O18" s="48">
        <f t="shared" si="2"/>
        <v>8.4977287475665158</v>
      </c>
      <c r="P18" s="9"/>
    </row>
    <row r="19" spans="1:16">
      <c r="A19" s="12"/>
      <c r="B19" s="25">
        <v>331.7</v>
      </c>
      <c r="C19" s="20" t="s">
        <v>180</v>
      </c>
      <c r="D19" s="47">
        <v>10606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10606</v>
      </c>
      <c r="O19" s="48">
        <f t="shared" si="2"/>
        <v>0.68825438027255026</v>
      </c>
      <c r="P19" s="9"/>
    </row>
    <row r="20" spans="1:16">
      <c r="A20" s="12"/>
      <c r="B20" s="25">
        <v>331.9</v>
      </c>
      <c r="C20" s="20" t="s">
        <v>105</v>
      </c>
      <c r="D20" s="47">
        <v>0</v>
      </c>
      <c r="E20" s="47">
        <v>83051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83051</v>
      </c>
      <c r="O20" s="48">
        <f t="shared" si="2"/>
        <v>5.389422452952628</v>
      </c>
      <c r="P20" s="9"/>
    </row>
    <row r="21" spans="1:16">
      <c r="A21" s="12"/>
      <c r="B21" s="25">
        <v>334.1</v>
      </c>
      <c r="C21" s="20" t="s">
        <v>106</v>
      </c>
      <c r="D21" s="47">
        <v>9000</v>
      </c>
      <c r="E21" s="47">
        <v>331123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340123</v>
      </c>
      <c r="O21" s="48">
        <f t="shared" si="2"/>
        <v>22.071576898118106</v>
      </c>
      <c r="P21" s="9"/>
    </row>
    <row r="22" spans="1:16">
      <c r="A22" s="12"/>
      <c r="B22" s="25">
        <v>334.2</v>
      </c>
      <c r="C22" s="20" t="s">
        <v>21</v>
      </c>
      <c r="D22" s="47">
        <v>0</v>
      </c>
      <c r="E22" s="47">
        <v>32799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32799</v>
      </c>
      <c r="O22" s="48">
        <f t="shared" si="2"/>
        <v>2.1284231018818947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1088518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6">SUM(D23:M23)</f>
        <v>1088518</v>
      </c>
      <c r="O23" s="48">
        <f t="shared" si="2"/>
        <v>70.637118754055805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318032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318032</v>
      </c>
      <c r="O24" s="48">
        <f t="shared" si="2"/>
        <v>20.638027255029201</v>
      </c>
      <c r="P24" s="9"/>
    </row>
    <row r="25" spans="1:16">
      <c r="A25" s="12"/>
      <c r="B25" s="25">
        <v>334.7</v>
      </c>
      <c r="C25" s="20" t="s">
        <v>27</v>
      </c>
      <c r="D25" s="47">
        <v>96629</v>
      </c>
      <c r="E25" s="47">
        <v>92594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189223</v>
      </c>
      <c r="O25" s="48">
        <f t="shared" si="2"/>
        <v>12.279234263465282</v>
      </c>
      <c r="P25" s="9"/>
    </row>
    <row r="26" spans="1:16">
      <c r="A26" s="12"/>
      <c r="B26" s="25">
        <v>334.82</v>
      </c>
      <c r="C26" s="20" t="s">
        <v>108</v>
      </c>
      <c r="D26" s="47">
        <v>271247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271247</v>
      </c>
      <c r="O26" s="48">
        <f t="shared" si="2"/>
        <v>17.6020116807268</v>
      </c>
      <c r="P26" s="9"/>
    </row>
    <row r="27" spans="1:16">
      <c r="A27" s="12"/>
      <c r="B27" s="25">
        <v>335.12</v>
      </c>
      <c r="C27" s="20" t="s">
        <v>138</v>
      </c>
      <c r="D27" s="47">
        <v>237648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237648</v>
      </c>
      <c r="O27" s="48">
        <f t="shared" si="2"/>
        <v>15.421674237508112</v>
      </c>
      <c r="P27" s="9"/>
    </row>
    <row r="28" spans="1:16">
      <c r="A28" s="12"/>
      <c r="B28" s="25">
        <v>335.13</v>
      </c>
      <c r="C28" s="20" t="s">
        <v>139</v>
      </c>
      <c r="D28" s="47">
        <v>20944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20944</v>
      </c>
      <c r="O28" s="48">
        <f t="shared" si="2"/>
        <v>1.3591174561972745</v>
      </c>
      <c r="P28" s="9"/>
    </row>
    <row r="29" spans="1:16">
      <c r="A29" s="12"/>
      <c r="B29" s="25">
        <v>335.14</v>
      </c>
      <c r="C29" s="20" t="s">
        <v>140</v>
      </c>
      <c r="D29" s="47">
        <v>5293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5293</v>
      </c>
      <c r="O29" s="48">
        <f t="shared" si="2"/>
        <v>0.34347826086956523</v>
      </c>
      <c r="P29" s="9"/>
    </row>
    <row r="30" spans="1:16">
      <c r="A30" s="12"/>
      <c r="B30" s="25">
        <v>335.15</v>
      </c>
      <c r="C30" s="20" t="s">
        <v>175</v>
      </c>
      <c r="D30" s="47">
        <v>531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531</v>
      </c>
      <c r="O30" s="48">
        <f t="shared" si="2"/>
        <v>3.4458144062297212E-2</v>
      </c>
      <c r="P30" s="9"/>
    </row>
    <row r="31" spans="1:16">
      <c r="A31" s="12"/>
      <c r="B31" s="25">
        <v>335.16</v>
      </c>
      <c r="C31" s="20" t="s">
        <v>141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223250</v>
      </c>
      <c r="O31" s="48">
        <f t="shared" si="2"/>
        <v>14.487345879299156</v>
      </c>
      <c r="P31" s="9"/>
    </row>
    <row r="32" spans="1:16">
      <c r="A32" s="12"/>
      <c r="B32" s="25">
        <v>335.18</v>
      </c>
      <c r="C32" s="20" t="s">
        <v>142</v>
      </c>
      <c r="D32" s="47">
        <v>878192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878192</v>
      </c>
      <c r="O32" s="48">
        <f t="shared" si="2"/>
        <v>56.988449059052563</v>
      </c>
      <c r="P32" s="9"/>
    </row>
    <row r="33" spans="1:16">
      <c r="A33" s="12"/>
      <c r="B33" s="25">
        <v>335.19</v>
      </c>
      <c r="C33" s="20" t="s">
        <v>143</v>
      </c>
      <c r="D33" s="47">
        <v>70582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70582</v>
      </c>
      <c r="O33" s="48">
        <f t="shared" si="2"/>
        <v>4.5802725502920181</v>
      </c>
      <c r="P33" s="9"/>
    </row>
    <row r="34" spans="1:16">
      <c r="A34" s="12"/>
      <c r="B34" s="25">
        <v>335.22</v>
      </c>
      <c r="C34" s="20" t="s">
        <v>94</v>
      </c>
      <c r="D34" s="47">
        <v>0</v>
      </c>
      <c r="E34" s="47">
        <v>150339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150339</v>
      </c>
      <c r="O34" s="48">
        <f t="shared" si="2"/>
        <v>9.755937702790396</v>
      </c>
      <c r="P34" s="9"/>
    </row>
    <row r="35" spans="1:16">
      <c r="A35" s="12"/>
      <c r="B35" s="25">
        <v>335.29</v>
      </c>
      <c r="C35" s="20" t="s">
        <v>206</v>
      </c>
      <c r="D35" s="47">
        <v>1250118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1250118</v>
      </c>
      <c r="O35" s="48">
        <f t="shared" si="2"/>
        <v>81.123815704088258</v>
      </c>
      <c r="P35" s="9"/>
    </row>
    <row r="36" spans="1:16">
      <c r="A36" s="12"/>
      <c r="B36" s="25">
        <v>335.42</v>
      </c>
      <c r="C36" s="20" t="s">
        <v>110</v>
      </c>
      <c r="D36" s="47">
        <v>0</v>
      </c>
      <c r="E36" s="47">
        <v>66722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66722</v>
      </c>
      <c r="O36" s="48">
        <f t="shared" si="2"/>
        <v>4.3297858533419857</v>
      </c>
      <c r="P36" s="9"/>
    </row>
    <row r="37" spans="1:16">
      <c r="A37" s="12"/>
      <c r="B37" s="25">
        <v>335.49</v>
      </c>
      <c r="C37" s="20" t="s">
        <v>111</v>
      </c>
      <c r="D37" s="47">
        <v>0</v>
      </c>
      <c r="E37" s="47">
        <v>411257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411257</v>
      </c>
      <c r="O37" s="48">
        <f t="shared" ref="O37:O68" si="7">(N37/O$86)</f>
        <v>26.68767034393251</v>
      </c>
      <c r="P37" s="9"/>
    </row>
    <row r="38" spans="1:16">
      <c r="A38" s="12"/>
      <c r="B38" s="25">
        <v>337.2</v>
      </c>
      <c r="C38" s="20" t="s">
        <v>36</v>
      </c>
      <c r="D38" s="47">
        <v>0</v>
      </c>
      <c r="E38" s="47">
        <v>203357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203357</v>
      </c>
      <c r="O38" s="48">
        <f t="shared" si="7"/>
        <v>13.196430889033095</v>
      </c>
      <c r="P38" s="9"/>
    </row>
    <row r="39" spans="1:16">
      <c r="A39" s="12"/>
      <c r="B39" s="25">
        <v>338</v>
      </c>
      <c r="C39" s="20" t="s">
        <v>89</v>
      </c>
      <c r="D39" s="47">
        <v>0</v>
      </c>
      <c r="E39" s="47">
        <v>318319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318319</v>
      </c>
      <c r="O39" s="48">
        <f t="shared" si="7"/>
        <v>20.656651524983776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SUM(D41:D69)</f>
        <v>476518</v>
      </c>
      <c r="E40" s="32">
        <f t="shared" si="8"/>
        <v>605471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1081989</v>
      </c>
      <c r="O40" s="46">
        <f t="shared" si="7"/>
        <v>70.213432835820896</v>
      </c>
      <c r="P40" s="10"/>
    </row>
    <row r="41" spans="1:16">
      <c r="A41" s="12"/>
      <c r="B41" s="25">
        <v>341.1</v>
      </c>
      <c r="C41" s="20" t="s">
        <v>145</v>
      </c>
      <c r="D41" s="47">
        <v>25369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25369</v>
      </c>
      <c r="O41" s="48">
        <f t="shared" si="7"/>
        <v>1.646268656716418</v>
      </c>
      <c r="P41" s="9"/>
    </row>
    <row r="42" spans="1:16">
      <c r="A42" s="12"/>
      <c r="B42" s="25">
        <v>341.3</v>
      </c>
      <c r="C42" s="20" t="s">
        <v>207</v>
      </c>
      <c r="D42" s="47">
        <v>2416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9" si="9">SUM(D42:M42)</f>
        <v>2416</v>
      </c>
      <c r="O42" s="48">
        <f t="shared" si="7"/>
        <v>0.15678131083711874</v>
      </c>
      <c r="P42" s="9"/>
    </row>
    <row r="43" spans="1:16">
      <c r="A43" s="12"/>
      <c r="B43" s="25">
        <v>341.51</v>
      </c>
      <c r="C43" s="20" t="s">
        <v>147</v>
      </c>
      <c r="D43" s="47">
        <v>3190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3190</v>
      </c>
      <c r="O43" s="48">
        <f t="shared" si="7"/>
        <v>0.20700843608046723</v>
      </c>
      <c r="P43" s="9"/>
    </row>
    <row r="44" spans="1:16">
      <c r="A44" s="12"/>
      <c r="B44" s="25">
        <v>341.54</v>
      </c>
      <c r="C44" s="20" t="s">
        <v>149</v>
      </c>
      <c r="D44" s="47">
        <v>0</v>
      </c>
      <c r="E44" s="47">
        <v>14777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14777</v>
      </c>
      <c r="O44" s="48">
        <f t="shared" si="7"/>
        <v>0.95892277741726151</v>
      </c>
      <c r="P44" s="9"/>
    </row>
    <row r="45" spans="1:16">
      <c r="A45" s="12"/>
      <c r="B45" s="25">
        <v>341.8</v>
      </c>
      <c r="C45" s="20" t="s">
        <v>150</v>
      </c>
      <c r="D45" s="47">
        <v>239013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239013</v>
      </c>
      <c r="O45" s="48">
        <f t="shared" si="7"/>
        <v>15.510253082414017</v>
      </c>
      <c r="P45" s="9"/>
    </row>
    <row r="46" spans="1:16">
      <c r="A46" s="12"/>
      <c r="B46" s="25">
        <v>341.9</v>
      </c>
      <c r="C46" s="20" t="s">
        <v>202</v>
      </c>
      <c r="D46" s="47">
        <v>10767</v>
      </c>
      <c r="E46" s="47">
        <v>910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11677</v>
      </c>
      <c r="O46" s="48">
        <f t="shared" si="7"/>
        <v>0.75775470473718365</v>
      </c>
      <c r="P46" s="9"/>
    </row>
    <row r="47" spans="1:16">
      <c r="A47" s="12"/>
      <c r="B47" s="25">
        <v>342.1</v>
      </c>
      <c r="C47" s="20" t="s">
        <v>50</v>
      </c>
      <c r="D47" s="47">
        <v>50000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50000</v>
      </c>
      <c r="O47" s="48">
        <f t="shared" si="7"/>
        <v>3.2446463335496429</v>
      </c>
      <c r="P47" s="9"/>
    </row>
    <row r="48" spans="1:16">
      <c r="A48" s="12"/>
      <c r="B48" s="25">
        <v>342.3</v>
      </c>
      <c r="C48" s="20" t="s">
        <v>132</v>
      </c>
      <c r="D48" s="47">
        <v>792</v>
      </c>
      <c r="E48" s="47">
        <v>5989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6781</v>
      </c>
      <c r="O48" s="48">
        <f t="shared" si="7"/>
        <v>0.44003893575600261</v>
      </c>
      <c r="P48" s="9"/>
    </row>
    <row r="49" spans="1:16">
      <c r="A49" s="12"/>
      <c r="B49" s="25">
        <v>342.6</v>
      </c>
      <c r="C49" s="20" t="s">
        <v>52</v>
      </c>
      <c r="D49" s="47">
        <v>0</v>
      </c>
      <c r="E49" s="47">
        <v>503863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503863</v>
      </c>
      <c r="O49" s="48">
        <f t="shared" si="7"/>
        <v>32.697144711226478</v>
      </c>
      <c r="P49" s="9"/>
    </row>
    <row r="50" spans="1:16">
      <c r="A50" s="12"/>
      <c r="B50" s="25">
        <v>343.4</v>
      </c>
      <c r="C50" s="20" t="s">
        <v>53</v>
      </c>
      <c r="D50" s="47">
        <v>0</v>
      </c>
      <c r="E50" s="47">
        <v>73018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73018</v>
      </c>
      <c r="O50" s="48">
        <f t="shared" si="7"/>
        <v>4.7383517196625569</v>
      </c>
      <c r="P50" s="9"/>
    </row>
    <row r="51" spans="1:16">
      <c r="A51" s="12"/>
      <c r="B51" s="25">
        <v>343.8</v>
      </c>
      <c r="C51" s="20" t="s">
        <v>208</v>
      </c>
      <c r="D51" s="47">
        <v>12900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12900</v>
      </c>
      <c r="O51" s="48">
        <f t="shared" si="7"/>
        <v>0.83711875405580793</v>
      </c>
      <c r="P51" s="9"/>
    </row>
    <row r="52" spans="1:16">
      <c r="A52" s="12"/>
      <c r="B52" s="25">
        <v>346.4</v>
      </c>
      <c r="C52" s="20" t="s">
        <v>209</v>
      </c>
      <c r="D52" s="47">
        <v>0</v>
      </c>
      <c r="E52" s="47">
        <v>2914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2914</v>
      </c>
      <c r="O52" s="48">
        <f t="shared" si="7"/>
        <v>0.18909798831927319</v>
      </c>
      <c r="P52" s="9"/>
    </row>
    <row r="53" spans="1:16">
      <c r="A53" s="12"/>
      <c r="B53" s="25">
        <v>348.12</v>
      </c>
      <c r="C53" s="20" t="s">
        <v>152</v>
      </c>
      <c r="D53" s="47">
        <v>867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5" si="10">SUM(D53:M53)</f>
        <v>867</v>
      </c>
      <c r="O53" s="48">
        <f t="shared" si="7"/>
        <v>5.6262167423750814E-2</v>
      </c>
      <c r="P53" s="9"/>
    </row>
    <row r="54" spans="1:16">
      <c r="A54" s="12"/>
      <c r="B54" s="25">
        <v>348.13</v>
      </c>
      <c r="C54" s="20" t="s">
        <v>153</v>
      </c>
      <c r="D54" s="47">
        <v>4277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4277</v>
      </c>
      <c r="O54" s="48">
        <f t="shared" si="7"/>
        <v>0.2775470473718365</v>
      </c>
      <c r="P54" s="9"/>
    </row>
    <row r="55" spans="1:16">
      <c r="A55" s="12"/>
      <c r="B55" s="25">
        <v>348.22</v>
      </c>
      <c r="C55" s="20" t="s">
        <v>154</v>
      </c>
      <c r="D55" s="47">
        <v>2224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2224</v>
      </c>
      <c r="O55" s="48">
        <f t="shared" si="7"/>
        <v>0.14432186891628812</v>
      </c>
      <c r="P55" s="9"/>
    </row>
    <row r="56" spans="1:16">
      <c r="A56" s="12"/>
      <c r="B56" s="25">
        <v>348.24</v>
      </c>
      <c r="C56" s="20" t="s">
        <v>155</v>
      </c>
      <c r="D56" s="47">
        <v>5744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5744</v>
      </c>
      <c r="O56" s="48">
        <f t="shared" si="7"/>
        <v>0.37274497079818297</v>
      </c>
      <c r="P56" s="9"/>
    </row>
    <row r="57" spans="1:16">
      <c r="A57" s="12"/>
      <c r="B57" s="25">
        <v>348.31</v>
      </c>
      <c r="C57" s="20" t="s">
        <v>156</v>
      </c>
      <c r="D57" s="47">
        <v>40290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40290</v>
      </c>
      <c r="O57" s="48">
        <f t="shared" si="7"/>
        <v>2.6145360155743025</v>
      </c>
      <c r="P57" s="9"/>
    </row>
    <row r="58" spans="1:16">
      <c r="A58" s="12"/>
      <c r="B58" s="25">
        <v>348.32</v>
      </c>
      <c r="C58" s="20" t="s">
        <v>157</v>
      </c>
      <c r="D58" s="47">
        <v>2538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2538</v>
      </c>
      <c r="O58" s="48">
        <f t="shared" si="7"/>
        <v>0.16469824789097989</v>
      </c>
      <c r="P58" s="9"/>
    </row>
    <row r="59" spans="1:16">
      <c r="A59" s="12"/>
      <c r="B59" s="25">
        <v>348.41</v>
      </c>
      <c r="C59" s="20" t="s">
        <v>158</v>
      </c>
      <c r="D59" s="47">
        <v>24580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24580</v>
      </c>
      <c r="O59" s="48">
        <f t="shared" si="7"/>
        <v>1.5950681375730045</v>
      </c>
      <c r="P59" s="9"/>
    </row>
    <row r="60" spans="1:16">
      <c r="A60" s="12"/>
      <c r="B60" s="25">
        <v>348.42</v>
      </c>
      <c r="C60" s="20" t="s">
        <v>159</v>
      </c>
      <c r="D60" s="47">
        <v>3785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3785</v>
      </c>
      <c r="O60" s="48">
        <f t="shared" si="7"/>
        <v>0.24561972744970798</v>
      </c>
      <c r="P60" s="9"/>
    </row>
    <row r="61" spans="1:16">
      <c r="A61" s="12"/>
      <c r="B61" s="25">
        <v>348.52</v>
      </c>
      <c r="C61" s="20" t="s">
        <v>160</v>
      </c>
      <c r="D61" s="47">
        <v>3149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3149</v>
      </c>
      <c r="O61" s="48">
        <f t="shared" si="7"/>
        <v>0.20434782608695654</v>
      </c>
      <c r="P61" s="9"/>
    </row>
    <row r="62" spans="1:16">
      <c r="A62" s="12"/>
      <c r="B62" s="25">
        <v>348.53</v>
      </c>
      <c r="C62" s="20" t="s">
        <v>161</v>
      </c>
      <c r="D62" s="47">
        <v>12659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12659</v>
      </c>
      <c r="O62" s="48">
        <f t="shared" si="7"/>
        <v>0.82147955872809864</v>
      </c>
      <c r="P62" s="9"/>
    </row>
    <row r="63" spans="1:16">
      <c r="A63" s="12"/>
      <c r="B63" s="25">
        <v>348.62</v>
      </c>
      <c r="C63" s="20" t="s">
        <v>162</v>
      </c>
      <c r="D63" s="47">
        <v>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</v>
      </c>
      <c r="O63" s="48">
        <f t="shared" si="7"/>
        <v>1.2978585334198572E-4</v>
      </c>
      <c r="P63" s="9"/>
    </row>
    <row r="64" spans="1:16">
      <c r="A64" s="12"/>
      <c r="B64" s="25">
        <v>348.71</v>
      </c>
      <c r="C64" s="20" t="s">
        <v>163</v>
      </c>
      <c r="D64" s="47">
        <v>4405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4405</v>
      </c>
      <c r="O64" s="48">
        <f t="shared" si="7"/>
        <v>0.28585334198572354</v>
      </c>
      <c r="P64" s="9"/>
    </row>
    <row r="65" spans="1:16">
      <c r="A65" s="12"/>
      <c r="B65" s="25">
        <v>348.72</v>
      </c>
      <c r="C65" s="20" t="s">
        <v>164</v>
      </c>
      <c r="D65" s="47">
        <v>200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200</v>
      </c>
      <c r="O65" s="48">
        <f t="shared" si="7"/>
        <v>1.2978585334198572E-2</v>
      </c>
      <c r="P65" s="9"/>
    </row>
    <row r="66" spans="1:16">
      <c r="A66" s="12"/>
      <c r="B66" s="25">
        <v>348.87</v>
      </c>
      <c r="C66" s="20" t="s">
        <v>210</v>
      </c>
      <c r="D66" s="47">
        <v>0</v>
      </c>
      <c r="E66" s="47">
        <v>4000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4000</v>
      </c>
      <c r="O66" s="48">
        <f t="shared" si="7"/>
        <v>0.25957170668397145</v>
      </c>
      <c r="P66" s="9"/>
    </row>
    <row r="67" spans="1:16">
      <c r="A67" s="12"/>
      <c r="B67" s="25">
        <v>348.92200000000003</v>
      </c>
      <c r="C67" s="20" t="s">
        <v>165</v>
      </c>
      <c r="D67" s="47">
        <v>5196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5196</v>
      </c>
      <c r="O67" s="48">
        <f t="shared" si="7"/>
        <v>0.33718364698247894</v>
      </c>
      <c r="P67" s="9"/>
    </row>
    <row r="68" spans="1:16">
      <c r="A68" s="12"/>
      <c r="B68" s="25">
        <v>348.99</v>
      </c>
      <c r="C68" s="20" t="s">
        <v>211</v>
      </c>
      <c r="D68" s="47">
        <v>3203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3203</v>
      </c>
      <c r="O68" s="48">
        <f t="shared" si="7"/>
        <v>0.20785204412719013</v>
      </c>
      <c r="P68" s="9"/>
    </row>
    <row r="69" spans="1:16">
      <c r="A69" s="12"/>
      <c r="B69" s="25">
        <v>349</v>
      </c>
      <c r="C69" s="20" t="s">
        <v>1</v>
      </c>
      <c r="D69" s="47">
        <v>18952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18952</v>
      </c>
      <c r="O69" s="48">
        <f t="shared" ref="O69:O84" si="11">(N69/O$86)</f>
        <v>1.2298507462686568</v>
      </c>
      <c r="P69" s="9"/>
    </row>
    <row r="70" spans="1:16" ht="15.75">
      <c r="A70" s="29" t="s">
        <v>43</v>
      </c>
      <c r="B70" s="30"/>
      <c r="C70" s="31"/>
      <c r="D70" s="32">
        <f t="shared" ref="D70:M70" si="12">SUM(D71:D73)</f>
        <v>29330</v>
      </c>
      <c r="E70" s="32">
        <f t="shared" si="12"/>
        <v>137608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84" si="13">SUM(D70:M70)</f>
        <v>166938</v>
      </c>
      <c r="O70" s="46">
        <f t="shared" si="11"/>
        <v>10.833095392602207</v>
      </c>
      <c r="P70" s="10"/>
    </row>
    <row r="71" spans="1:16">
      <c r="A71" s="13"/>
      <c r="B71" s="40">
        <v>351.1</v>
      </c>
      <c r="C71" s="21" t="s">
        <v>191</v>
      </c>
      <c r="D71" s="47">
        <v>27650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27650</v>
      </c>
      <c r="O71" s="48">
        <f t="shared" si="11"/>
        <v>1.7942894224529526</v>
      </c>
      <c r="P71" s="9"/>
    </row>
    <row r="72" spans="1:16">
      <c r="A72" s="13"/>
      <c r="B72" s="40">
        <v>351.5</v>
      </c>
      <c r="C72" s="21" t="s">
        <v>120</v>
      </c>
      <c r="D72" s="47">
        <v>1680</v>
      </c>
      <c r="E72" s="47">
        <v>4361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6041</v>
      </c>
      <c r="O72" s="48">
        <f t="shared" si="11"/>
        <v>0.39201817001946787</v>
      </c>
      <c r="P72" s="9"/>
    </row>
    <row r="73" spans="1:16">
      <c r="A73" s="13"/>
      <c r="B73" s="40">
        <v>358.2</v>
      </c>
      <c r="C73" s="21" t="s">
        <v>169</v>
      </c>
      <c r="D73" s="47">
        <v>0</v>
      </c>
      <c r="E73" s="47">
        <v>133247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133247</v>
      </c>
      <c r="O73" s="48">
        <f t="shared" si="11"/>
        <v>8.6467878001297862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SUM(D75:D80)</f>
        <v>99205</v>
      </c>
      <c r="E74" s="32">
        <f t="shared" si="14"/>
        <v>101804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0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si="13"/>
        <v>201009</v>
      </c>
      <c r="O74" s="46">
        <f t="shared" si="11"/>
        <v>13.044062297209605</v>
      </c>
      <c r="P74" s="10"/>
    </row>
    <row r="75" spans="1:16">
      <c r="A75" s="12"/>
      <c r="B75" s="25">
        <v>361.1</v>
      </c>
      <c r="C75" s="20" t="s">
        <v>73</v>
      </c>
      <c r="D75" s="47">
        <v>4829</v>
      </c>
      <c r="E75" s="47">
        <v>2316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7145</v>
      </c>
      <c r="O75" s="48">
        <f t="shared" si="11"/>
        <v>0.46365996106424401</v>
      </c>
      <c r="P75" s="9"/>
    </row>
    <row r="76" spans="1:16">
      <c r="A76" s="12"/>
      <c r="B76" s="25">
        <v>361.3</v>
      </c>
      <c r="C76" s="20" t="s">
        <v>170</v>
      </c>
      <c r="D76" s="47">
        <v>0</v>
      </c>
      <c r="E76" s="47">
        <v>27334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27334</v>
      </c>
      <c r="O76" s="48">
        <f t="shared" si="11"/>
        <v>1.7737832576249188</v>
      </c>
      <c r="P76" s="9"/>
    </row>
    <row r="77" spans="1:16">
      <c r="A77" s="12"/>
      <c r="B77" s="25">
        <v>362</v>
      </c>
      <c r="C77" s="20" t="s">
        <v>74</v>
      </c>
      <c r="D77" s="47">
        <v>12025</v>
      </c>
      <c r="E77" s="47">
        <v>19560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31585</v>
      </c>
      <c r="O77" s="48">
        <f t="shared" si="11"/>
        <v>2.0496430889033097</v>
      </c>
      <c r="P77" s="9"/>
    </row>
    <row r="78" spans="1:16">
      <c r="A78" s="12"/>
      <c r="B78" s="25">
        <v>365</v>
      </c>
      <c r="C78" s="20" t="s">
        <v>172</v>
      </c>
      <c r="D78" s="47">
        <v>0</v>
      </c>
      <c r="E78" s="47">
        <v>15338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15338</v>
      </c>
      <c r="O78" s="48">
        <f t="shared" si="11"/>
        <v>0.9953277092796885</v>
      </c>
      <c r="P78" s="9"/>
    </row>
    <row r="79" spans="1:16">
      <c r="A79" s="12"/>
      <c r="B79" s="25">
        <v>366</v>
      </c>
      <c r="C79" s="20" t="s">
        <v>75</v>
      </c>
      <c r="D79" s="47">
        <v>38</v>
      </c>
      <c r="E79" s="47">
        <v>12273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12311</v>
      </c>
      <c r="O79" s="48">
        <f t="shared" si="11"/>
        <v>0.79889682024659314</v>
      </c>
      <c r="P79" s="9"/>
    </row>
    <row r="80" spans="1:16">
      <c r="A80" s="12"/>
      <c r="B80" s="25">
        <v>369.9</v>
      </c>
      <c r="C80" s="20" t="s">
        <v>77</v>
      </c>
      <c r="D80" s="47">
        <v>82313</v>
      </c>
      <c r="E80" s="47">
        <v>24983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107296</v>
      </c>
      <c r="O80" s="48">
        <f t="shared" si="11"/>
        <v>6.9627514600908498</v>
      </c>
      <c r="P80" s="9"/>
    </row>
    <row r="81" spans="1:119" ht="15.75">
      <c r="A81" s="29" t="s">
        <v>44</v>
      </c>
      <c r="B81" s="30"/>
      <c r="C81" s="31"/>
      <c r="D81" s="32">
        <f t="shared" ref="D81:M81" si="15">SUM(D82:D83)</f>
        <v>12600</v>
      </c>
      <c r="E81" s="32">
        <f t="shared" si="15"/>
        <v>1212412</v>
      </c>
      <c r="F81" s="32">
        <f t="shared" si="15"/>
        <v>0</v>
      </c>
      <c r="G81" s="32">
        <f t="shared" si="15"/>
        <v>0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3"/>
        <v>1225012</v>
      </c>
      <c r="O81" s="46">
        <f t="shared" si="11"/>
        <v>79.494613887086302</v>
      </c>
      <c r="P81" s="9"/>
    </row>
    <row r="82" spans="1:119">
      <c r="A82" s="12"/>
      <c r="B82" s="25">
        <v>381</v>
      </c>
      <c r="C82" s="20" t="s">
        <v>78</v>
      </c>
      <c r="D82" s="47">
        <v>12600</v>
      </c>
      <c r="E82" s="47">
        <v>1069963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1082563</v>
      </c>
      <c r="O82" s="48">
        <f t="shared" si="11"/>
        <v>70.250681375730039</v>
      </c>
      <c r="P82" s="9"/>
    </row>
    <row r="83" spans="1:119" ht="15.75" thickBot="1">
      <c r="A83" s="12"/>
      <c r="B83" s="25">
        <v>384</v>
      </c>
      <c r="C83" s="20" t="s">
        <v>79</v>
      </c>
      <c r="D83" s="47">
        <v>0</v>
      </c>
      <c r="E83" s="47">
        <v>142449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142449</v>
      </c>
      <c r="O83" s="48">
        <f t="shared" si="11"/>
        <v>9.2439325113562614</v>
      </c>
      <c r="P83" s="9"/>
    </row>
    <row r="84" spans="1:119" ht="16.5" thickBot="1">
      <c r="A84" s="14" t="s">
        <v>56</v>
      </c>
      <c r="B84" s="23"/>
      <c r="C84" s="22"/>
      <c r="D84" s="15">
        <f t="shared" ref="D84:M84" si="16">SUM(D5,D10,D14,D40,D70,D74,D81)</f>
        <v>9135013</v>
      </c>
      <c r="E84" s="15">
        <f t="shared" si="16"/>
        <v>6317401</v>
      </c>
      <c r="F84" s="15">
        <f t="shared" si="16"/>
        <v>0</v>
      </c>
      <c r="G84" s="15">
        <f t="shared" si="16"/>
        <v>0</v>
      </c>
      <c r="H84" s="15">
        <f t="shared" si="16"/>
        <v>0</v>
      </c>
      <c r="I84" s="15">
        <f t="shared" si="16"/>
        <v>0</v>
      </c>
      <c r="J84" s="15">
        <f t="shared" si="16"/>
        <v>0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 t="shared" si="13"/>
        <v>15452414</v>
      </c>
      <c r="O84" s="38">
        <f t="shared" si="11"/>
        <v>1002.7523685918235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52" t="s">
        <v>218</v>
      </c>
      <c r="M86" s="52"/>
      <c r="N86" s="52"/>
      <c r="O86" s="44">
        <v>15410</v>
      </c>
    </row>
    <row r="87" spans="1:119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1:119" ht="15.75" customHeight="1" thickBot="1">
      <c r="A88" s="56" t="s">
        <v>101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2928063</v>
      </c>
      <c r="E5" s="27">
        <f t="shared" si="0"/>
        <v>553856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3481919</v>
      </c>
      <c r="O5" s="33">
        <f t="shared" ref="O5:O36" si="2">(N5/O$87)</f>
        <v>224.56749435665915</v>
      </c>
      <c r="P5" s="6"/>
    </row>
    <row r="6" spans="1:133">
      <c r="A6" s="12"/>
      <c r="B6" s="25">
        <v>311</v>
      </c>
      <c r="C6" s="20" t="s">
        <v>3</v>
      </c>
      <c r="D6" s="47">
        <v>2246506</v>
      </c>
      <c r="E6" s="47">
        <v>116387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2362893</v>
      </c>
      <c r="O6" s="48">
        <f t="shared" si="2"/>
        <v>152.39554982263786</v>
      </c>
      <c r="P6" s="9"/>
    </row>
    <row r="7" spans="1:133">
      <c r="A7" s="12"/>
      <c r="B7" s="25">
        <v>312.10000000000002</v>
      </c>
      <c r="C7" s="20" t="s">
        <v>11</v>
      </c>
      <c r="D7" s="47">
        <v>178281</v>
      </c>
      <c r="E7" s="47">
        <v>437469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615750</v>
      </c>
      <c r="O7" s="48">
        <f t="shared" si="2"/>
        <v>39.712995807803935</v>
      </c>
      <c r="P7" s="9"/>
    </row>
    <row r="8" spans="1:133">
      <c r="A8" s="12"/>
      <c r="B8" s="25">
        <v>312.60000000000002</v>
      </c>
      <c r="C8" s="20" t="s">
        <v>15</v>
      </c>
      <c r="D8" s="47">
        <v>462459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462459</v>
      </c>
      <c r="O8" s="48">
        <f t="shared" si="2"/>
        <v>29.826443082876491</v>
      </c>
      <c r="P8" s="9"/>
    </row>
    <row r="9" spans="1:133">
      <c r="A9" s="12"/>
      <c r="B9" s="25">
        <v>315</v>
      </c>
      <c r="C9" s="20" t="s">
        <v>136</v>
      </c>
      <c r="D9" s="47">
        <v>40817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40817</v>
      </c>
      <c r="O9" s="48">
        <f t="shared" si="2"/>
        <v>2.6325056433408576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SUM(D11:D13)</f>
        <v>68291</v>
      </c>
      <c r="E10" s="32">
        <f t="shared" si="3"/>
        <v>631048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699339</v>
      </c>
      <c r="O10" s="46">
        <f t="shared" si="2"/>
        <v>45.104095453079651</v>
      </c>
      <c r="P10" s="10"/>
    </row>
    <row r="11" spans="1:133">
      <c r="A11" s="12"/>
      <c r="B11" s="25">
        <v>322</v>
      </c>
      <c r="C11" s="20" t="s">
        <v>0</v>
      </c>
      <c r="D11" s="47">
        <v>62208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62208</v>
      </c>
      <c r="O11" s="48">
        <f t="shared" si="2"/>
        <v>4.012125120928733</v>
      </c>
      <c r="P11" s="9"/>
    </row>
    <row r="12" spans="1:133">
      <c r="A12" s="12"/>
      <c r="B12" s="25">
        <v>325.2</v>
      </c>
      <c r="C12" s="20" t="s">
        <v>126</v>
      </c>
      <c r="D12" s="47">
        <v>0</v>
      </c>
      <c r="E12" s="47">
        <v>629048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629048</v>
      </c>
      <c r="O12" s="48">
        <f t="shared" si="2"/>
        <v>40.570654627539504</v>
      </c>
      <c r="P12" s="9"/>
    </row>
    <row r="13" spans="1:133">
      <c r="A13" s="12"/>
      <c r="B13" s="25">
        <v>329</v>
      </c>
      <c r="C13" s="20" t="s">
        <v>18</v>
      </c>
      <c r="D13" s="47">
        <v>6083</v>
      </c>
      <c r="E13" s="47">
        <v>2000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8083</v>
      </c>
      <c r="O13" s="48">
        <f t="shared" si="2"/>
        <v>0.52131570461141563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SUM(D15:D40)</f>
        <v>3522384</v>
      </c>
      <c r="E14" s="32">
        <f t="shared" si="4"/>
        <v>4369835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7892219</v>
      </c>
      <c r="O14" s="46">
        <f t="shared" si="2"/>
        <v>509.01122218639148</v>
      </c>
      <c r="P14" s="10"/>
    </row>
    <row r="15" spans="1:133">
      <c r="A15" s="12"/>
      <c r="B15" s="25">
        <v>331.1</v>
      </c>
      <c r="C15" s="20" t="s">
        <v>127</v>
      </c>
      <c r="D15" s="47">
        <v>0</v>
      </c>
      <c r="E15" s="47">
        <v>40204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40204</v>
      </c>
      <c r="O15" s="48">
        <f t="shared" si="2"/>
        <v>2.5929700096742985</v>
      </c>
      <c r="P15" s="9"/>
    </row>
    <row r="16" spans="1:133">
      <c r="A16" s="12"/>
      <c r="B16" s="25">
        <v>331.2</v>
      </c>
      <c r="C16" s="20" t="s">
        <v>19</v>
      </c>
      <c r="D16" s="47">
        <v>0</v>
      </c>
      <c r="E16" s="47">
        <v>51349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51349</v>
      </c>
      <c r="O16" s="48">
        <f t="shared" si="2"/>
        <v>3.3117703966462431</v>
      </c>
      <c r="P16" s="9"/>
    </row>
    <row r="17" spans="1:16">
      <c r="A17" s="12"/>
      <c r="B17" s="25">
        <v>331.65</v>
      </c>
      <c r="C17" s="20" t="s">
        <v>23</v>
      </c>
      <c r="D17" s="47">
        <v>117544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117544</v>
      </c>
      <c r="O17" s="48">
        <f t="shared" si="2"/>
        <v>7.5810383747178332</v>
      </c>
      <c r="P17" s="9"/>
    </row>
    <row r="18" spans="1:16">
      <c r="A18" s="12"/>
      <c r="B18" s="25">
        <v>331.7</v>
      </c>
      <c r="C18" s="20" t="s">
        <v>180</v>
      </c>
      <c r="D18" s="47">
        <v>103951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103951</v>
      </c>
      <c r="O18" s="48">
        <f t="shared" si="2"/>
        <v>6.7043534343760074</v>
      </c>
      <c r="P18" s="9"/>
    </row>
    <row r="19" spans="1:16">
      <c r="A19" s="12"/>
      <c r="B19" s="25">
        <v>334.1</v>
      </c>
      <c r="C19" s="20" t="s">
        <v>106</v>
      </c>
      <c r="D19" s="47">
        <v>0</v>
      </c>
      <c r="E19" s="47">
        <v>198288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198288</v>
      </c>
      <c r="O19" s="48">
        <f t="shared" si="2"/>
        <v>12.788648822960335</v>
      </c>
      <c r="P19" s="9"/>
    </row>
    <row r="20" spans="1:16">
      <c r="A20" s="12"/>
      <c r="B20" s="25">
        <v>334.2</v>
      </c>
      <c r="C20" s="20" t="s">
        <v>21</v>
      </c>
      <c r="D20" s="47">
        <v>0</v>
      </c>
      <c r="E20" s="47">
        <v>162563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162563</v>
      </c>
      <c r="O20" s="48">
        <f t="shared" si="2"/>
        <v>10.484553369880684</v>
      </c>
      <c r="P20" s="9"/>
    </row>
    <row r="21" spans="1:16">
      <c r="A21" s="12"/>
      <c r="B21" s="25">
        <v>334.49</v>
      </c>
      <c r="C21" s="20" t="s">
        <v>25</v>
      </c>
      <c r="D21" s="47">
        <v>0</v>
      </c>
      <c r="E21" s="47">
        <v>2323400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8" si="5">SUM(D21:M21)</f>
        <v>2323400</v>
      </c>
      <c r="O21" s="48">
        <f t="shared" si="2"/>
        <v>149.84843598839083</v>
      </c>
      <c r="P21" s="9"/>
    </row>
    <row r="22" spans="1:16">
      <c r="A22" s="12"/>
      <c r="B22" s="25">
        <v>334.5</v>
      </c>
      <c r="C22" s="20" t="s">
        <v>26</v>
      </c>
      <c r="D22" s="47">
        <v>0</v>
      </c>
      <c r="E22" s="47">
        <v>467834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467834</v>
      </c>
      <c r="O22" s="48">
        <f t="shared" si="2"/>
        <v>30.173105449854887</v>
      </c>
      <c r="P22" s="9"/>
    </row>
    <row r="23" spans="1:16">
      <c r="A23" s="12"/>
      <c r="B23" s="25">
        <v>334.69</v>
      </c>
      <c r="C23" s="20" t="s">
        <v>186</v>
      </c>
      <c r="D23" s="47">
        <v>0</v>
      </c>
      <c r="E23" s="47">
        <v>50000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50000</v>
      </c>
      <c r="O23" s="48">
        <f t="shared" si="2"/>
        <v>3.2247662044501775</v>
      </c>
      <c r="P23" s="9"/>
    </row>
    <row r="24" spans="1:16">
      <c r="A24" s="12"/>
      <c r="B24" s="25">
        <v>334.7</v>
      </c>
      <c r="C24" s="20" t="s">
        <v>27</v>
      </c>
      <c r="D24" s="47">
        <v>182556</v>
      </c>
      <c r="E24" s="47">
        <v>90679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273235</v>
      </c>
      <c r="O24" s="48">
        <f t="shared" si="2"/>
        <v>17.622379877458883</v>
      </c>
      <c r="P24" s="9"/>
    </row>
    <row r="25" spans="1:16">
      <c r="A25" s="12"/>
      <c r="B25" s="25">
        <v>334.82</v>
      </c>
      <c r="C25" s="20" t="s">
        <v>108</v>
      </c>
      <c r="D25" s="47">
        <v>290916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290916</v>
      </c>
      <c r="O25" s="48">
        <f t="shared" si="2"/>
        <v>18.762721702676554</v>
      </c>
      <c r="P25" s="9"/>
    </row>
    <row r="26" spans="1:16">
      <c r="A26" s="12"/>
      <c r="B26" s="25">
        <v>334.89</v>
      </c>
      <c r="C26" s="20" t="s">
        <v>109</v>
      </c>
      <c r="D26" s="47">
        <v>43027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43027</v>
      </c>
      <c r="O26" s="48">
        <f t="shared" si="2"/>
        <v>2.7750403095775558</v>
      </c>
      <c r="P26" s="9"/>
    </row>
    <row r="27" spans="1:16">
      <c r="A27" s="12"/>
      <c r="B27" s="25">
        <v>335.12</v>
      </c>
      <c r="C27" s="20" t="s">
        <v>138</v>
      </c>
      <c r="D27" s="47">
        <v>237666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237666</v>
      </c>
      <c r="O27" s="48">
        <f t="shared" si="2"/>
        <v>15.328345694937116</v>
      </c>
      <c r="P27" s="9"/>
    </row>
    <row r="28" spans="1:16">
      <c r="A28" s="12"/>
      <c r="B28" s="25">
        <v>335.13</v>
      </c>
      <c r="C28" s="20" t="s">
        <v>139</v>
      </c>
      <c r="D28" s="47">
        <v>18034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18034</v>
      </c>
      <c r="O28" s="48">
        <f t="shared" si="2"/>
        <v>1.1631086746210899</v>
      </c>
      <c r="P28" s="9"/>
    </row>
    <row r="29" spans="1:16">
      <c r="A29" s="12"/>
      <c r="B29" s="25">
        <v>335.14</v>
      </c>
      <c r="C29" s="20" t="s">
        <v>140</v>
      </c>
      <c r="D29" s="47">
        <v>5026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5026</v>
      </c>
      <c r="O29" s="48">
        <f t="shared" si="2"/>
        <v>0.32415349887133182</v>
      </c>
      <c r="P29" s="9"/>
    </row>
    <row r="30" spans="1:16">
      <c r="A30" s="12"/>
      <c r="B30" s="25">
        <v>335.15</v>
      </c>
      <c r="C30" s="20" t="s">
        <v>175</v>
      </c>
      <c r="D30" s="47">
        <v>1280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1280</v>
      </c>
      <c r="O30" s="48">
        <f t="shared" si="2"/>
        <v>8.2554014833924536E-2</v>
      </c>
      <c r="P30" s="9"/>
    </row>
    <row r="31" spans="1:16">
      <c r="A31" s="12"/>
      <c r="B31" s="25">
        <v>335.16</v>
      </c>
      <c r="C31" s="20" t="s">
        <v>141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14.398581102870041</v>
      </c>
      <c r="P31" s="9"/>
    </row>
    <row r="32" spans="1:16">
      <c r="A32" s="12"/>
      <c r="B32" s="25">
        <v>335.17</v>
      </c>
      <c r="C32" s="20" t="s">
        <v>205</v>
      </c>
      <c r="D32" s="47">
        <v>577472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577472</v>
      </c>
      <c r="O32" s="48">
        <f t="shared" si="2"/>
        <v>37.244243792325058</v>
      </c>
      <c r="P32" s="9"/>
    </row>
    <row r="33" spans="1:16">
      <c r="A33" s="12"/>
      <c r="B33" s="25">
        <v>335.18</v>
      </c>
      <c r="C33" s="20" t="s">
        <v>142</v>
      </c>
      <c r="D33" s="47">
        <v>297173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297173</v>
      </c>
      <c r="O33" s="48">
        <f t="shared" si="2"/>
        <v>19.16626894550145</v>
      </c>
      <c r="P33" s="9"/>
    </row>
    <row r="34" spans="1:16">
      <c r="A34" s="12"/>
      <c r="B34" s="25">
        <v>335.19</v>
      </c>
      <c r="C34" s="20" t="s">
        <v>143</v>
      </c>
      <c r="D34" s="47">
        <v>69895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69895</v>
      </c>
      <c r="O34" s="48">
        <f t="shared" si="2"/>
        <v>4.5079006772009027</v>
      </c>
      <c r="P34" s="9"/>
    </row>
    <row r="35" spans="1:16">
      <c r="A35" s="12"/>
      <c r="B35" s="25">
        <v>335.22</v>
      </c>
      <c r="C35" s="20" t="s">
        <v>94</v>
      </c>
      <c r="D35" s="47">
        <v>0</v>
      </c>
      <c r="E35" s="47">
        <v>126690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126690</v>
      </c>
      <c r="O35" s="48">
        <f t="shared" si="2"/>
        <v>8.1709126088358595</v>
      </c>
      <c r="P35" s="9"/>
    </row>
    <row r="36" spans="1:16">
      <c r="A36" s="12"/>
      <c r="B36" s="25">
        <v>335.29</v>
      </c>
      <c r="C36" s="20" t="s">
        <v>206</v>
      </c>
      <c r="D36" s="47">
        <v>1354594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1354594</v>
      </c>
      <c r="O36" s="48">
        <f t="shared" si="2"/>
        <v>87.364979039019673</v>
      </c>
      <c r="P36" s="9"/>
    </row>
    <row r="37" spans="1:16">
      <c r="A37" s="12"/>
      <c r="B37" s="25">
        <v>335.42</v>
      </c>
      <c r="C37" s="20" t="s">
        <v>110</v>
      </c>
      <c r="D37" s="47">
        <v>0</v>
      </c>
      <c r="E37" s="47">
        <v>75005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75005</v>
      </c>
      <c r="O37" s="48">
        <f t="shared" ref="O37:O68" si="6">(N37/O$87)</f>
        <v>4.8374717832957108</v>
      </c>
      <c r="P37" s="9"/>
    </row>
    <row r="38" spans="1:16">
      <c r="A38" s="12"/>
      <c r="B38" s="25">
        <v>335.49</v>
      </c>
      <c r="C38" s="20" t="s">
        <v>111</v>
      </c>
      <c r="D38" s="47">
        <v>0</v>
      </c>
      <c r="E38" s="47">
        <v>462307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462307</v>
      </c>
      <c r="O38" s="48">
        <f t="shared" si="6"/>
        <v>29.816639793614964</v>
      </c>
      <c r="P38" s="9"/>
    </row>
    <row r="39" spans="1:16">
      <c r="A39" s="12"/>
      <c r="B39" s="25">
        <v>337.2</v>
      </c>
      <c r="C39" s="20" t="s">
        <v>36</v>
      </c>
      <c r="D39" s="47">
        <v>0</v>
      </c>
      <c r="E39" s="47">
        <v>121516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121516</v>
      </c>
      <c r="O39" s="48">
        <f t="shared" si="6"/>
        <v>7.8372138019993551</v>
      </c>
      <c r="P39" s="9"/>
    </row>
    <row r="40" spans="1:16">
      <c r="A40" s="12"/>
      <c r="B40" s="25">
        <v>338</v>
      </c>
      <c r="C40" s="20" t="s">
        <v>89</v>
      </c>
      <c r="D40" s="47">
        <v>0</v>
      </c>
      <c r="E40" s="47">
        <v>200000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200000</v>
      </c>
      <c r="O40" s="48">
        <f t="shared" si="6"/>
        <v>12.89906481780071</v>
      </c>
      <c r="P40" s="9"/>
    </row>
    <row r="41" spans="1:16" ht="15.75">
      <c r="A41" s="29" t="s">
        <v>42</v>
      </c>
      <c r="B41" s="30"/>
      <c r="C41" s="31"/>
      <c r="D41" s="32">
        <f t="shared" ref="D41:M41" si="7">SUM(D42:D70)</f>
        <v>549029</v>
      </c>
      <c r="E41" s="32">
        <f t="shared" si="7"/>
        <v>655027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1204056</v>
      </c>
      <c r="O41" s="46">
        <f t="shared" si="6"/>
        <v>77.65598194130925</v>
      </c>
      <c r="P41" s="10"/>
    </row>
    <row r="42" spans="1:16">
      <c r="A42" s="12"/>
      <c r="B42" s="25">
        <v>341.1</v>
      </c>
      <c r="C42" s="20" t="s">
        <v>145</v>
      </c>
      <c r="D42" s="47">
        <v>24489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24489</v>
      </c>
      <c r="O42" s="48">
        <f t="shared" si="6"/>
        <v>1.5794259916156079</v>
      </c>
      <c r="P42" s="9"/>
    </row>
    <row r="43" spans="1:16">
      <c r="A43" s="12"/>
      <c r="B43" s="25">
        <v>341.3</v>
      </c>
      <c r="C43" s="20" t="s">
        <v>207</v>
      </c>
      <c r="D43" s="47">
        <v>3097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0" si="8">SUM(D43:M43)</f>
        <v>3097</v>
      </c>
      <c r="O43" s="48">
        <f t="shared" si="6"/>
        <v>0.199742018703644</v>
      </c>
      <c r="P43" s="9"/>
    </row>
    <row r="44" spans="1:16">
      <c r="A44" s="12"/>
      <c r="B44" s="25">
        <v>341.51</v>
      </c>
      <c r="C44" s="20" t="s">
        <v>147</v>
      </c>
      <c r="D44" s="47">
        <v>4465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4465</v>
      </c>
      <c r="O44" s="48">
        <f t="shared" si="6"/>
        <v>0.28797162205740084</v>
      </c>
      <c r="P44" s="9"/>
    </row>
    <row r="45" spans="1:16">
      <c r="A45" s="12"/>
      <c r="B45" s="25">
        <v>341.52</v>
      </c>
      <c r="C45" s="20" t="s">
        <v>148</v>
      </c>
      <c r="D45" s="47">
        <v>24426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24426</v>
      </c>
      <c r="O45" s="48">
        <f t="shared" si="6"/>
        <v>1.5753627861980006</v>
      </c>
      <c r="P45" s="9"/>
    </row>
    <row r="46" spans="1:16">
      <c r="A46" s="12"/>
      <c r="B46" s="25">
        <v>341.54</v>
      </c>
      <c r="C46" s="20" t="s">
        <v>149</v>
      </c>
      <c r="D46" s="47">
        <v>0</v>
      </c>
      <c r="E46" s="47">
        <v>14260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14260</v>
      </c>
      <c r="O46" s="48">
        <f t="shared" si="6"/>
        <v>0.91970332150919054</v>
      </c>
      <c r="P46" s="9"/>
    </row>
    <row r="47" spans="1:16">
      <c r="A47" s="12"/>
      <c r="B47" s="25">
        <v>341.8</v>
      </c>
      <c r="C47" s="20" t="s">
        <v>150</v>
      </c>
      <c r="D47" s="47">
        <v>243626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243626</v>
      </c>
      <c r="O47" s="48">
        <f t="shared" si="6"/>
        <v>15.712737826507578</v>
      </c>
      <c r="P47" s="9"/>
    </row>
    <row r="48" spans="1:16">
      <c r="A48" s="12"/>
      <c r="B48" s="25">
        <v>341.9</v>
      </c>
      <c r="C48" s="20" t="s">
        <v>202</v>
      </c>
      <c r="D48" s="47">
        <v>12620</v>
      </c>
      <c r="E48" s="47">
        <v>620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13240</v>
      </c>
      <c r="O48" s="48">
        <f t="shared" si="6"/>
        <v>0.85391809093840698</v>
      </c>
      <c r="P48" s="9"/>
    </row>
    <row r="49" spans="1:16">
      <c r="A49" s="12"/>
      <c r="B49" s="25">
        <v>342.1</v>
      </c>
      <c r="C49" s="20" t="s">
        <v>50</v>
      </c>
      <c r="D49" s="47">
        <v>50000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50000</v>
      </c>
      <c r="O49" s="48">
        <f t="shared" si="6"/>
        <v>3.2247662044501775</v>
      </c>
      <c r="P49" s="9"/>
    </row>
    <row r="50" spans="1:16">
      <c r="A50" s="12"/>
      <c r="B50" s="25">
        <v>342.3</v>
      </c>
      <c r="C50" s="20" t="s">
        <v>132</v>
      </c>
      <c r="D50" s="47">
        <v>1508</v>
      </c>
      <c r="E50" s="47">
        <v>3054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4562</v>
      </c>
      <c r="O50" s="48">
        <f t="shared" si="6"/>
        <v>0.2942276684940342</v>
      </c>
      <c r="P50" s="9"/>
    </row>
    <row r="51" spans="1:16">
      <c r="A51" s="12"/>
      <c r="B51" s="25">
        <v>342.6</v>
      </c>
      <c r="C51" s="20" t="s">
        <v>52</v>
      </c>
      <c r="D51" s="47">
        <v>0</v>
      </c>
      <c r="E51" s="47">
        <v>545542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545542</v>
      </c>
      <c r="O51" s="48">
        <f t="shared" si="6"/>
        <v>35.18490809416317</v>
      </c>
      <c r="P51" s="9"/>
    </row>
    <row r="52" spans="1:16">
      <c r="A52" s="12"/>
      <c r="B52" s="25">
        <v>343.4</v>
      </c>
      <c r="C52" s="20" t="s">
        <v>53</v>
      </c>
      <c r="D52" s="47">
        <v>0</v>
      </c>
      <c r="E52" s="47">
        <v>89378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89378</v>
      </c>
      <c r="O52" s="48">
        <f t="shared" si="6"/>
        <v>5.7644630764269591</v>
      </c>
      <c r="P52" s="9"/>
    </row>
    <row r="53" spans="1:16">
      <c r="A53" s="12"/>
      <c r="B53" s="25">
        <v>343.8</v>
      </c>
      <c r="C53" s="20" t="s">
        <v>208</v>
      </c>
      <c r="D53" s="47">
        <v>9812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9812</v>
      </c>
      <c r="O53" s="48">
        <f t="shared" si="6"/>
        <v>0.63282811996130284</v>
      </c>
      <c r="P53" s="9"/>
    </row>
    <row r="54" spans="1:16">
      <c r="A54" s="12"/>
      <c r="B54" s="25">
        <v>346.4</v>
      </c>
      <c r="C54" s="20" t="s">
        <v>209</v>
      </c>
      <c r="D54" s="47">
        <v>0</v>
      </c>
      <c r="E54" s="47">
        <v>2173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2173</v>
      </c>
      <c r="O54" s="48">
        <f t="shared" si="6"/>
        <v>0.14014833924540471</v>
      </c>
      <c r="P54" s="9"/>
    </row>
    <row r="55" spans="1:16">
      <c r="A55" s="12"/>
      <c r="B55" s="25">
        <v>348.12</v>
      </c>
      <c r="C55" s="20" t="s">
        <v>152</v>
      </c>
      <c r="D55" s="47">
        <v>4447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7" si="9">SUM(D55:M55)</f>
        <v>4447</v>
      </c>
      <c r="O55" s="48">
        <f t="shared" si="6"/>
        <v>0.28681070622379878</v>
      </c>
      <c r="P55" s="9"/>
    </row>
    <row r="56" spans="1:16">
      <c r="A56" s="12"/>
      <c r="B56" s="25">
        <v>348.13</v>
      </c>
      <c r="C56" s="20" t="s">
        <v>153</v>
      </c>
      <c r="D56" s="47">
        <v>4983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4983</v>
      </c>
      <c r="O56" s="48">
        <f t="shared" si="6"/>
        <v>0.32138019993550465</v>
      </c>
      <c r="P56" s="9"/>
    </row>
    <row r="57" spans="1:16">
      <c r="A57" s="12"/>
      <c r="B57" s="25">
        <v>348.22</v>
      </c>
      <c r="C57" s="20" t="s">
        <v>154</v>
      </c>
      <c r="D57" s="47">
        <v>3665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3665</v>
      </c>
      <c r="O57" s="48">
        <f t="shared" si="6"/>
        <v>0.236375362786198</v>
      </c>
      <c r="P57" s="9"/>
    </row>
    <row r="58" spans="1:16">
      <c r="A58" s="12"/>
      <c r="B58" s="25">
        <v>348.24</v>
      </c>
      <c r="C58" s="20" t="s">
        <v>155</v>
      </c>
      <c r="D58" s="47">
        <v>9711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9711</v>
      </c>
      <c r="O58" s="48">
        <f t="shared" si="6"/>
        <v>0.62631409222831347</v>
      </c>
      <c r="P58" s="9"/>
    </row>
    <row r="59" spans="1:16">
      <c r="A59" s="12"/>
      <c r="B59" s="25">
        <v>348.31</v>
      </c>
      <c r="C59" s="20" t="s">
        <v>156</v>
      </c>
      <c r="D59" s="47">
        <v>51435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51435</v>
      </c>
      <c r="O59" s="48">
        <f t="shared" si="6"/>
        <v>3.3173169945178973</v>
      </c>
      <c r="P59" s="9"/>
    </row>
    <row r="60" spans="1:16">
      <c r="A60" s="12"/>
      <c r="B60" s="25">
        <v>348.32</v>
      </c>
      <c r="C60" s="20" t="s">
        <v>157</v>
      </c>
      <c r="D60" s="47">
        <v>2899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2899</v>
      </c>
      <c r="O60" s="48">
        <f t="shared" si="6"/>
        <v>0.18697194453402127</v>
      </c>
      <c r="P60" s="9"/>
    </row>
    <row r="61" spans="1:16">
      <c r="A61" s="12"/>
      <c r="B61" s="25">
        <v>348.41</v>
      </c>
      <c r="C61" s="20" t="s">
        <v>158</v>
      </c>
      <c r="D61" s="47">
        <v>29931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29931</v>
      </c>
      <c r="O61" s="48">
        <f t="shared" si="6"/>
        <v>1.9304095453079653</v>
      </c>
      <c r="P61" s="9"/>
    </row>
    <row r="62" spans="1:16">
      <c r="A62" s="12"/>
      <c r="B62" s="25">
        <v>348.42</v>
      </c>
      <c r="C62" s="20" t="s">
        <v>159</v>
      </c>
      <c r="D62" s="47">
        <v>2651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2651</v>
      </c>
      <c r="O62" s="48">
        <f t="shared" si="6"/>
        <v>0.17097710415994841</v>
      </c>
      <c r="P62" s="9"/>
    </row>
    <row r="63" spans="1:16">
      <c r="A63" s="12"/>
      <c r="B63" s="25">
        <v>348.52</v>
      </c>
      <c r="C63" s="20" t="s">
        <v>160</v>
      </c>
      <c r="D63" s="47">
        <v>4225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4225</v>
      </c>
      <c r="O63" s="48">
        <f t="shared" si="6"/>
        <v>0.27249274427603998</v>
      </c>
      <c r="P63" s="9"/>
    </row>
    <row r="64" spans="1:16">
      <c r="A64" s="12"/>
      <c r="B64" s="25">
        <v>348.53</v>
      </c>
      <c r="C64" s="20" t="s">
        <v>161</v>
      </c>
      <c r="D64" s="47">
        <v>16014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16014</v>
      </c>
      <c r="O64" s="48">
        <f t="shared" si="6"/>
        <v>1.0328281199613027</v>
      </c>
      <c r="P64" s="9"/>
    </row>
    <row r="65" spans="1:16">
      <c r="A65" s="12"/>
      <c r="B65" s="25">
        <v>348.62</v>
      </c>
      <c r="C65" s="20" t="s">
        <v>162</v>
      </c>
      <c r="D65" s="47">
        <v>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</v>
      </c>
      <c r="O65" s="48">
        <f t="shared" si="6"/>
        <v>6.4495324089003543E-5</v>
      </c>
      <c r="P65" s="9"/>
    </row>
    <row r="66" spans="1:16">
      <c r="A66" s="12"/>
      <c r="B66" s="25">
        <v>348.71</v>
      </c>
      <c r="C66" s="20" t="s">
        <v>163</v>
      </c>
      <c r="D66" s="47">
        <v>7035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7035</v>
      </c>
      <c r="O66" s="48">
        <f t="shared" si="6"/>
        <v>0.45372460496613998</v>
      </c>
      <c r="P66" s="9"/>
    </row>
    <row r="67" spans="1:16">
      <c r="A67" s="12"/>
      <c r="B67" s="25">
        <v>348.72</v>
      </c>
      <c r="C67" s="20" t="s">
        <v>164</v>
      </c>
      <c r="D67" s="47">
        <v>222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222</v>
      </c>
      <c r="O67" s="48">
        <f t="shared" si="6"/>
        <v>1.4317961947758787E-2</v>
      </c>
      <c r="P67" s="9"/>
    </row>
    <row r="68" spans="1:16">
      <c r="A68" s="12"/>
      <c r="B68" s="25">
        <v>348.92200000000003</v>
      </c>
      <c r="C68" s="20" t="s">
        <v>165</v>
      </c>
      <c r="D68" s="47">
        <v>6213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6213</v>
      </c>
      <c r="O68" s="48">
        <f t="shared" si="6"/>
        <v>0.40070944856497903</v>
      </c>
      <c r="P68" s="9"/>
    </row>
    <row r="69" spans="1:16">
      <c r="A69" s="12"/>
      <c r="B69" s="25">
        <v>348.99</v>
      </c>
      <c r="C69" s="20" t="s">
        <v>211</v>
      </c>
      <c r="D69" s="47">
        <v>3541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3541</v>
      </c>
      <c r="O69" s="48">
        <f t="shared" ref="O69:O85" si="10">(N69/O$87)</f>
        <v>0.22837794259916155</v>
      </c>
      <c r="P69" s="9"/>
    </row>
    <row r="70" spans="1:16">
      <c r="A70" s="12"/>
      <c r="B70" s="25">
        <v>349</v>
      </c>
      <c r="C70" s="20" t="s">
        <v>1</v>
      </c>
      <c r="D70" s="47">
        <v>28013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28013</v>
      </c>
      <c r="O70" s="48">
        <f t="shared" si="10"/>
        <v>1.8067075137052564</v>
      </c>
      <c r="P70" s="9"/>
    </row>
    <row r="71" spans="1:16" ht="15.75">
      <c r="A71" s="29" t="s">
        <v>43</v>
      </c>
      <c r="B71" s="30"/>
      <c r="C71" s="31"/>
      <c r="D71" s="32">
        <f t="shared" ref="D71:M71" si="11">SUM(D72:D74)</f>
        <v>35105</v>
      </c>
      <c r="E71" s="32">
        <f t="shared" si="11"/>
        <v>12993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ref="N71:N76" si="12">SUM(D71:M71)</f>
        <v>48098</v>
      </c>
      <c r="O71" s="46">
        <f t="shared" si="10"/>
        <v>3.1020960980328924</v>
      </c>
      <c r="P71" s="10"/>
    </row>
    <row r="72" spans="1:16">
      <c r="A72" s="13"/>
      <c r="B72" s="40">
        <v>351.1</v>
      </c>
      <c r="C72" s="21" t="s">
        <v>191</v>
      </c>
      <c r="D72" s="47">
        <v>32870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32870</v>
      </c>
      <c r="O72" s="48">
        <f t="shared" si="10"/>
        <v>2.1199613028055464</v>
      </c>
      <c r="P72" s="9"/>
    </row>
    <row r="73" spans="1:16">
      <c r="A73" s="13"/>
      <c r="B73" s="40">
        <v>351.5</v>
      </c>
      <c r="C73" s="21" t="s">
        <v>120</v>
      </c>
      <c r="D73" s="47">
        <v>2235</v>
      </c>
      <c r="E73" s="47">
        <v>5680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7915</v>
      </c>
      <c r="O73" s="48">
        <f t="shared" si="10"/>
        <v>0.51048049016446306</v>
      </c>
      <c r="P73" s="9"/>
    </row>
    <row r="74" spans="1:16">
      <c r="A74" s="13"/>
      <c r="B74" s="40">
        <v>358.2</v>
      </c>
      <c r="C74" s="21" t="s">
        <v>169</v>
      </c>
      <c r="D74" s="47">
        <v>0</v>
      </c>
      <c r="E74" s="47">
        <v>7313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7313</v>
      </c>
      <c r="O74" s="48">
        <f t="shared" si="10"/>
        <v>0.47165430506288292</v>
      </c>
      <c r="P74" s="9"/>
    </row>
    <row r="75" spans="1:16" ht="15.75">
      <c r="A75" s="29" t="s">
        <v>4</v>
      </c>
      <c r="B75" s="30"/>
      <c r="C75" s="31"/>
      <c r="D75" s="32">
        <f t="shared" ref="D75:M75" si="13">SUM(D76:D82)</f>
        <v>96005</v>
      </c>
      <c r="E75" s="32">
        <f t="shared" si="13"/>
        <v>112355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2"/>
        <v>208360</v>
      </c>
      <c r="O75" s="46">
        <f t="shared" si="10"/>
        <v>13.438245727184778</v>
      </c>
      <c r="P75" s="10"/>
    </row>
    <row r="76" spans="1:16">
      <c r="A76" s="12"/>
      <c r="B76" s="25">
        <v>361.1</v>
      </c>
      <c r="C76" s="20" t="s">
        <v>73</v>
      </c>
      <c r="D76" s="47">
        <v>21506</v>
      </c>
      <c r="E76" s="47">
        <v>403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21909</v>
      </c>
      <c r="O76" s="48">
        <f t="shared" si="10"/>
        <v>1.4130280554659786</v>
      </c>
      <c r="P76" s="9"/>
    </row>
    <row r="77" spans="1:16">
      <c r="A77" s="12"/>
      <c r="B77" s="25">
        <v>361.3</v>
      </c>
      <c r="C77" s="20" t="s">
        <v>170</v>
      </c>
      <c r="D77" s="47">
        <v>0</v>
      </c>
      <c r="E77" s="47">
        <v>30861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2" si="14">SUM(D77:M77)</f>
        <v>30861</v>
      </c>
      <c r="O77" s="48">
        <f t="shared" si="10"/>
        <v>1.9903901967107385</v>
      </c>
      <c r="P77" s="9"/>
    </row>
    <row r="78" spans="1:16">
      <c r="A78" s="12"/>
      <c r="B78" s="25">
        <v>362</v>
      </c>
      <c r="C78" s="20" t="s">
        <v>74</v>
      </c>
      <c r="D78" s="47">
        <v>12025</v>
      </c>
      <c r="E78" s="47">
        <v>19920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31945</v>
      </c>
      <c r="O78" s="48">
        <f t="shared" si="10"/>
        <v>2.0603031280232185</v>
      </c>
      <c r="P78" s="9"/>
    </row>
    <row r="79" spans="1:16">
      <c r="A79" s="12"/>
      <c r="B79" s="25">
        <v>365</v>
      </c>
      <c r="C79" s="20" t="s">
        <v>172</v>
      </c>
      <c r="D79" s="47">
        <v>0</v>
      </c>
      <c r="E79" s="47">
        <v>20491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20491</v>
      </c>
      <c r="O79" s="48">
        <f t="shared" si="10"/>
        <v>1.3215736859077716</v>
      </c>
      <c r="P79" s="9"/>
    </row>
    <row r="80" spans="1:16">
      <c r="A80" s="12"/>
      <c r="B80" s="25">
        <v>366</v>
      </c>
      <c r="C80" s="20" t="s">
        <v>75</v>
      </c>
      <c r="D80" s="47">
        <v>0</v>
      </c>
      <c r="E80" s="47">
        <v>21672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21672</v>
      </c>
      <c r="O80" s="48">
        <f t="shared" si="10"/>
        <v>1.3977426636568848</v>
      </c>
      <c r="P80" s="9"/>
    </row>
    <row r="81" spans="1:119">
      <c r="A81" s="12"/>
      <c r="B81" s="25">
        <v>369.3</v>
      </c>
      <c r="C81" s="20" t="s">
        <v>76</v>
      </c>
      <c r="D81" s="47">
        <v>1000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1000</v>
      </c>
      <c r="O81" s="48">
        <f t="shared" si="10"/>
        <v>6.4495324089003547E-2</v>
      </c>
      <c r="P81" s="9"/>
    </row>
    <row r="82" spans="1:119">
      <c r="A82" s="12"/>
      <c r="B82" s="25">
        <v>369.9</v>
      </c>
      <c r="C82" s="20" t="s">
        <v>77</v>
      </c>
      <c r="D82" s="47">
        <v>61474</v>
      </c>
      <c r="E82" s="47">
        <v>19008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80482</v>
      </c>
      <c r="O82" s="48">
        <f t="shared" si="10"/>
        <v>5.1907126733311832</v>
      </c>
      <c r="P82" s="9"/>
    </row>
    <row r="83" spans="1:119" ht="15.75">
      <c r="A83" s="29" t="s">
        <v>44</v>
      </c>
      <c r="B83" s="30"/>
      <c r="C83" s="31"/>
      <c r="D83" s="32">
        <f t="shared" ref="D83:M83" si="15">SUM(D84:D84)</f>
        <v>12600</v>
      </c>
      <c r="E83" s="32">
        <f t="shared" si="15"/>
        <v>1083606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1096206</v>
      </c>
      <c r="O83" s="46">
        <f t="shared" si="10"/>
        <v>70.700161238310216</v>
      </c>
      <c r="P83" s="9"/>
    </row>
    <row r="84" spans="1:119" ht="15.75" thickBot="1">
      <c r="A84" s="12"/>
      <c r="B84" s="25">
        <v>381</v>
      </c>
      <c r="C84" s="20" t="s">
        <v>78</v>
      </c>
      <c r="D84" s="47">
        <v>12600</v>
      </c>
      <c r="E84" s="47">
        <v>1083606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1096206</v>
      </c>
      <c r="O84" s="48">
        <f t="shared" si="10"/>
        <v>70.700161238310216</v>
      </c>
      <c r="P84" s="9"/>
    </row>
    <row r="85" spans="1:119" ht="16.5" thickBot="1">
      <c r="A85" s="14" t="s">
        <v>56</v>
      </c>
      <c r="B85" s="23"/>
      <c r="C85" s="22"/>
      <c r="D85" s="15">
        <f t="shared" ref="D85:M85" si="16">SUM(D5,D10,D14,D41,D71,D75,D83)</f>
        <v>7211477</v>
      </c>
      <c r="E85" s="15">
        <f t="shared" si="16"/>
        <v>7418720</v>
      </c>
      <c r="F85" s="15">
        <f t="shared" si="16"/>
        <v>0</v>
      </c>
      <c r="G85" s="15">
        <f t="shared" si="16"/>
        <v>0</v>
      </c>
      <c r="H85" s="15">
        <f t="shared" si="16"/>
        <v>0</v>
      </c>
      <c r="I85" s="15">
        <f t="shared" si="16"/>
        <v>0</v>
      </c>
      <c r="J85" s="15">
        <f t="shared" si="16"/>
        <v>0</v>
      </c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>SUM(D85:M85)</f>
        <v>14630197</v>
      </c>
      <c r="O85" s="38">
        <f t="shared" si="10"/>
        <v>943.57929700096747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52" t="s">
        <v>216</v>
      </c>
      <c r="M87" s="52"/>
      <c r="N87" s="52"/>
      <c r="O87" s="44">
        <v>15505</v>
      </c>
    </row>
    <row r="88" spans="1:119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19" ht="15.75" customHeight="1" thickBot="1">
      <c r="A89" s="56" t="s">
        <v>101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2849645</v>
      </c>
      <c r="E5" s="27">
        <f t="shared" si="0"/>
        <v>583816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3433461</v>
      </c>
      <c r="O5" s="33">
        <f t="shared" ref="O5:O36" si="2">(N5/O$90)</f>
        <v>216.39005483078085</v>
      </c>
      <c r="P5" s="6"/>
    </row>
    <row r="6" spans="1:133">
      <c r="A6" s="12"/>
      <c r="B6" s="25">
        <v>311</v>
      </c>
      <c r="C6" s="20" t="s">
        <v>3</v>
      </c>
      <c r="D6" s="47">
        <v>2156312</v>
      </c>
      <c r="E6" s="47">
        <v>111764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2268076</v>
      </c>
      <c r="O6" s="48">
        <f t="shared" si="2"/>
        <v>142.94296338312219</v>
      </c>
      <c r="P6" s="9"/>
    </row>
    <row r="7" spans="1:133">
      <c r="A7" s="12"/>
      <c r="B7" s="25">
        <v>312.10000000000002</v>
      </c>
      <c r="C7" s="20" t="s">
        <v>11</v>
      </c>
      <c r="D7" s="47">
        <v>178801</v>
      </c>
      <c r="E7" s="47">
        <v>387621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566422</v>
      </c>
      <c r="O7" s="48">
        <f t="shared" si="2"/>
        <v>35.698115585807024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84431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84431</v>
      </c>
      <c r="O8" s="48">
        <f t="shared" si="2"/>
        <v>5.3211697233251405</v>
      </c>
      <c r="P8" s="9"/>
    </row>
    <row r="9" spans="1:133">
      <c r="A9" s="12"/>
      <c r="B9" s="25">
        <v>312.60000000000002</v>
      </c>
      <c r="C9" s="20" t="s">
        <v>15</v>
      </c>
      <c r="D9" s="47">
        <v>456558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456558</v>
      </c>
      <c r="O9" s="48">
        <f t="shared" si="2"/>
        <v>28.774059368500662</v>
      </c>
      <c r="P9" s="9"/>
    </row>
    <row r="10" spans="1:133">
      <c r="A10" s="12"/>
      <c r="B10" s="25">
        <v>315</v>
      </c>
      <c r="C10" s="20" t="s">
        <v>136</v>
      </c>
      <c r="D10" s="47">
        <v>57974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57974</v>
      </c>
      <c r="O10" s="48">
        <f t="shared" si="2"/>
        <v>3.6537467700258399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74270</v>
      </c>
      <c r="E11" s="32">
        <f t="shared" si="3"/>
        <v>616143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690413</v>
      </c>
      <c r="O11" s="46">
        <f t="shared" si="2"/>
        <v>43.512510241381484</v>
      </c>
      <c r="P11" s="10"/>
    </row>
    <row r="12" spans="1:133">
      <c r="A12" s="12"/>
      <c r="B12" s="25">
        <v>322</v>
      </c>
      <c r="C12" s="20" t="s">
        <v>0</v>
      </c>
      <c r="D12" s="47">
        <v>68186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68186</v>
      </c>
      <c r="O12" s="48">
        <f t="shared" si="2"/>
        <v>4.2973466943971763</v>
      </c>
      <c r="P12" s="9"/>
    </row>
    <row r="13" spans="1:133">
      <c r="A13" s="12"/>
      <c r="B13" s="25">
        <v>325.2</v>
      </c>
      <c r="C13" s="20" t="s">
        <v>126</v>
      </c>
      <c r="D13" s="47">
        <v>0</v>
      </c>
      <c r="E13" s="47">
        <v>613705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613705</v>
      </c>
      <c r="O13" s="48">
        <f t="shared" si="2"/>
        <v>38.678073990042229</v>
      </c>
      <c r="P13" s="9"/>
    </row>
    <row r="14" spans="1:133">
      <c r="A14" s="12"/>
      <c r="B14" s="25">
        <v>329</v>
      </c>
      <c r="C14" s="20" t="s">
        <v>18</v>
      </c>
      <c r="D14" s="47">
        <v>6084</v>
      </c>
      <c r="E14" s="47">
        <v>2438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8522</v>
      </c>
      <c r="O14" s="48">
        <f t="shared" si="2"/>
        <v>0.53708955694208105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SUM(D16:D41)</f>
        <v>3529907</v>
      </c>
      <c r="E15" s="32">
        <f t="shared" si="4"/>
        <v>2429100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5959007</v>
      </c>
      <c r="O15" s="46">
        <f t="shared" si="2"/>
        <v>375.55977815592109</v>
      </c>
      <c r="P15" s="10"/>
    </row>
    <row r="16" spans="1:133">
      <c r="A16" s="12"/>
      <c r="B16" s="25">
        <v>331.1</v>
      </c>
      <c r="C16" s="20" t="s">
        <v>127</v>
      </c>
      <c r="D16" s="47">
        <v>0</v>
      </c>
      <c r="E16" s="47">
        <v>41083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41083</v>
      </c>
      <c r="O16" s="48">
        <f t="shared" si="2"/>
        <v>2.5892103107077582</v>
      </c>
      <c r="P16" s="9"/>
    </row>
    <row r="17" spans="1:16">
      <c r="A17" s="12"/>
      <c r="B17" s="25">
        <v>331.2</v>
      </c>
      <c r="C17" s="20" t="s">
        <v>19</v>
      </c>
      <c r="D17" s="47">
        <v>0</v>
      </c>
      <c r="E17" s="47">
        <v>61007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61007</v>
      </c>
      <c r="O17" s="48">
        <f t="shared" si="2"/>
        <v>3.8448982164240246</v>
      </c>
      <c r="P17" s="9"/>
    </row>
    <row r="18" spans="1:16">
      <c r="A18" s="12"/>
      <c r="B18" s="25">
        <v>331.5</v>
      </c>
      <c r="C18" s="20" t="s">
        <v>128</v>
      </c>
      <c r="D18" s="47">
        <v>0</v>
      </c>
      <c r="E18" s="47">
        <v>147156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147156</v>
      </c>
      <c r="O18" s="48">
        <f t="shared" si="2"/>
        <v>9.2743429759878993</v>
      </c>
      <c r="P18" s="9"/>
    </row>
    <row r="19" spans="1:16">
      <c r="A19" s="12"/>
      <c r="B19" s="25">
        <v>331.65</v>
      </c>
      <c r="C19" s="20" t="s">
        <v>23</v>
      </c>
      <c r="D19" s="47">
        <v>89352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89352</v>
      </c>
      <c r="O19" s="48">
        <f t="shared" si="2"/>
        <v>5.6313102665910382</v>
      </c>
      <c r="P19" s="9"/>
    </row>
    <row r="20" spans="1:16">
      <c r="A20" s="12"/>
      <c r="B20" s="25">
        <v>331.7</v>
      </c>
      <c r="C20" s="20" t="s">
        <v>180</v>
      </c>
      <c r="D20" s="47">
        <v>15168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15168</v>
      </c>
      <c r="O20" s="48">
        <f t="shared" si="2"/>
        <v>0.95594630364908295</v>
      </c>
      <c r="P20" s="9"/>
    </row>
    <row r="21" spans="1:16">
      <c r="A21" s="12"/>
      <c r="B21" s="25">
        <v>334.1</v>
      </c>
      <c r="C21" s="20" t="s">
        <v>106</v>
      </c>
      <c r="D21" s="47">
        <v>0</v>
      </c>
      <c r="E21" s="47">
        <v>205477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205477</v>
      </c>
      <c r="O21" s="48">
        <f t="shared" si="2"/>
        <v>12.949959034474066</v>
      </c>
      <c r="P21" s="9"/>
    </row>
    <row r="22" spans="1:16">
      <c r="A22" s="12"/>
      <c r="B22" s="25">
        <v>334.2</v>
      </c>
      <c r="C22" s="20" t="s">
        <v>21</v>
      </c>
      <c r="D22" s="47">
        <v>0</v>
      </c>
      <c r="E22" s="47">
        <v>52394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52394</v>
      </c>
      <c r="O22" s="48">
        <f t="shared" si="2"/>
        <v>3.3020734858511376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467251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467251</v>
      </c>
      <c r="O23" s="48">
        <f t="shared" si="2"/>
        <v>29.447973782063404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225506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225506</v>
      </c>
      <c r="O24" s="48">
        <f t="shared" si="2"/>
        <v>14.212264448225877</v>
      </c>
      <c r="P24" s="9"/>
    </row>
    <row r="25" spans="1:16">
      <c r="A25" s="12"/>
      <c r="B25" s="25">
        <v>334.7</v>
      </c>
      <c r="C25" s="20" t="s">
        <v>27</v>
      </c>
      <c r="D25" s="47">
        <v>288318</v>
      </c>
      <c r="E25" s="47">
        <v>93321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381639</v>
      </c>
      <c r="O25" s="48">
        <f t="shared" si="2"/>
        <v>24.05237284930989</v>
      </c>
      <c r="P25" s="9"/>
    </row>
    <row r="26" spans="1:16">
      <c r="A26" s="12"/>
      <c r="B26" s="25">
        <v>334.82</v>
      </c>
      <c r="C26" s="20" t="s">
        <v>108</v>
      </c>
      <c r="D26" s="47">
        <v>279692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279692</v>
      </c>
      <c r="O26" s="48">
        <f t="shared" si="2"/>
        <v>17.627276737883658</v>
      </c>
      <c r="P26" s="9"/>
    </row>
    <row r="27" spans="1:16">
      <c r="A27" s="12"/>
      <c r="B27" s="25">
        <v>334.89</v>
      </c>
      <c r="C27" s="20" t="s">
        <v>109</v>
      </c>
      <c r="D27" s="47">
        <v>64654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64654</v>
      </c>
      <c r="O27" s="48">
        <f t="shared" si="2"/>
        <v>4.0747463288586374</v>
      </c>
      <c r="P27" s="9"/>
    </row>
    <row r="28" spans="1:16">
      <c r="A28" s="12"/>
      <c r="B28" s="25">
        <v>335.12</v>
      </c>
      <c r="C28" s="20" t="s">
        <v>138</v>
      </c>
      <c r="D28" s="47">
        <v>268529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268529</v>
      </c>
      <c r="O28" s="48">
        <f t="shared" si="2"/>
        <v>16.923741097876096</v>
      </c>
      <c r="P28" s="9"/>
    </row>
    <row r="29" spans="1:16">
      <c r="A29" s="12"/>
      <c r="B29" s="25">
        <v>335.13</v>
      </c>
      <c r="C29" s="20" t="s">
        <v>139</v>
      </c>
      <c r="D29" s="47">
        <v>14898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14898</v>
      </c>
      <c r="O29" s="48">
        <f t="shared" si="2"/>
        <v>0.93892985441482324</v>
      </c>
      <c r="P29" s="9"/>
    </row>
    <row r="30" spans="1:16">
      <c r="A30" s="12"/>
      <c r="B30" s="25">
        <v>335.14</v>
      </c>
      <c r="C30" s="20" t="s">
        <v>140</v>
      </c>
      <c r="D30" s="47">
        <v>5050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5050</v>
      </c>
      <c r="O30" s="48">
        <f t="shared" si="2"/>
        <v>0.31827062456671079</v>
      </c>
      <c r="P30" s="9"/>
    </row>
    <row r="31" spans="1:16">
      <c r="A31" s="12"/>
      <c r="B31" s="25">
        <v>335.15</v>
      </c>
      <c r="C31" s="20" t="s">
        <v>175</v>
      </c>
      <c r="D31" s="47">
        <v>746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746</v>
      </c>
      <c r="O31" s="48">
        <f t="shared" si="2"/>
        <v>4.7015818995399257E-2</v>
      </c>
      <c r="P31" s="9"/>
    </row>
    <row r="32" spans="1:16">
      <c r="A32" s="12"/>
      <c r="B32" s="25">
        <v>335.16</v>
      </c>
      <c r="C32" s="20" t="s">
        <v>141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14.070082561290729</v>
      </c>
      <c r="P32" s="9"/>
    </row>
    <row r="33" spans="1:16">
      <c r="A33" s="12"/>
      <c r="B33" s="25">
        <v>335.17</v>
      </c>
      <c r="C33" s="20" t="s">
        <v>205</v>
      </c>
      <c r="D33" s="47">
        <v>569681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569681</v>
      </c>
      <c r="O33" s="48">
        <f t="shared" si="2"/>
        <v>35.903510430453139</v>
      </c>
      <c r="P33" s="9"/>
    </row>
    <row r="34" spans="1:16">
      <c r="A34" s="12"/>
      <c r="B34" s="25">
        <v>335.18</v>
      </c>
      <c r="C34" s="20" t="s">
        <v>142</v>
      </c>
      <c r="D34" s="47">
        <v>282599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282599</v>
      </c>
      <c r="O34" s="48">
        <f t="shared" si="2"/>
        <v>17.810487174639189</v>
      </c>
      <c r="P34" s="9"/>
    </row>
    <row r="35" spans="1:16">
      <c r="A35" s="12"/>
      <c r="B35" s="25">
        <v>335.19</v>
      </c>
      <c r="C35" s="20" t="s">
        <v>143</v>
      </c>
      <c r="D35" s="47">
        <v>66515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66515</v>
      </c>
      <c r="O35" s="48">
        <f t="shared" si="2"/>
        <v>4.192033780802924</v>
      </c>
      <c r="P35" s="9"/>
    </row>
    <row r="36" spans="1:16">
      <c r="A36" s="12"/>
      <c r="B36" s="25">
        <v>335.22</v>
      </c>
      <c r="C36" s="20" t="s">
        <v>94</v>
      </c>
      <c r="D36" s="47">
        <v>0</v>
      </c>
      <c r="E36" s="47">
        <v>103945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103945</v>
      </c>
      <c r="O36" s="48">
        <f t="shared" si="2"/>
        <v>6.5510178357597528</v>
      </c>
      <c r="P36" s="9"/>
    </row>
    <row r="37" spans="1:16">
      <c r="A37" s="12"/>
      <c r="B37" s="25">
        <v>335.29</v>
      </c>
      <c r="C37" s="20" t="s">
        <v>206</v>
      </c>
      <c r="D37" s="47">
        <v>1361455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1361455</v>
      </c>
      <c r="O37" s="48">
        <f t="shared" ref="O37:O68" si="6">(N37/O$90)</f>
        <v>85.8041847860339</v>
      </c>
      <c r="P37" s="9"/>
    </row>
    <row r="38" spans="1:16">
      <c r="A38" s="12"/>
      <c r="B38" s="25">
        <v>335.42</v>
      </c>
      <c r="C38" s="20" t="s">
        <v>110</v>
      </c>
      <c r="D38" s="47">
        <v>0</v>
      </c>
      <c r="E38" s="47">
        <v>72708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72708</v>
      </c>
      <c r="O38" s="48">
        <f t="shared" si="6"/>
        <v>4.5823407071280018</v>
      </c>
      <c r="P38" s="9"/>
    </row>
    <row r="39" spans="1:16">
      <c r="A39" s="12"/>
      <c r="B39" s="25">
        <v>335.49</v>
      </c>
      <c r="C39" s="20" t="s">
        <v>111</v>
      </c>
      <c r="D39" s="47">
        <v>0</v>
      </c>
      <c r="E39" s="47">
        <v>452088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452088</v>
      </c>
      <c r="O39" s="48">
        <f t="shared" si="6"/>
        <v>28.492342597844583</v>
      </c>
      <c r="P39" s="9"/>
    </row>
    <row r="40" spans="1:16">
      <c r="A40" s="12"/>
      <c r="B40" s="25">
        <v>337.2</v>
      </c>
      <c r="C40" s="20" t="s">
        <v>36</v>
      </c>
      <c r="D40" s="47">
        <v>0</v>
      </c>
      <c r="E40" s="47">
        <v>177163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177163</v>
      </c>
      <c r="O40" s="48">
        <f t="shared" si="6"/>
        <v>11.16550072477469</v>
      </c>
      <c r="P40" s="9"/>
    </row>
    <row r="41" spans="1:16">
      <c r="A41" s="12"/>
      <c r="B41" s="25">
        <v>338</v>
      </c>
      <c r="C41" s="20" t="s">
        <v>89</v>
      </c>
      <c r="D41" s="47">
        <v>0</v>
      </c>
      <c r="E41" s="47">
        <v>330001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330001</v>
      </c>
      <c r="O41" s="48">
        <f t="shared" si="6"/>
        <v>20.797945421314679</v>
      </c>
      <c r="P41" s="9"/>
    </row>
    <row r="42" spans="1:16" ht="15.75">
      <c r="A42" s="29" t="s">
        <v>42</v>
      </c>
      <c r="B42" s="30"/>
      <c r="C42" s="31"/>
      <c r="D42" s="32">
        <f t="shared" ref="D42:M42" si="7">SUM(D43:D72)</f>
        <v>517763</v>
      </c>
      <c r="E42" s="32">
        <f t="shared" si="7"/>
        <v>650797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1168560</v>
      </c>
      <c r="O42" s="46">
        <f t="shared" si="6"/>
        <v>73.647192285876343</v>
      </c>
      <c r="P42" s="10"/>
    </row>
    <row r="43" spans="1:16">
      <c r="A43" s="12"/>
      <c r="B43" s="25">
        <v>341.1</v>
      </c>
      <c r="C43" s="20" t="s">
        <v>145</v>
      </c>
      <c r="D43" s="47">
        <v>25405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25405</v>
      </c>
      <c r="O43" s="48">
        <f t="shared" si="6"/>
        <v>1.6011218251717401</v>
      </c>
      <c r="P43" s="9"/>
    </row>
    <row r="44" spans="1:16">
      <c r="A44" s="12"/>
      <c r="B44" s="25">
        <v>341.3</v>
      </c>
      <c r="C44" s="20" t="s">
        <v>207</v>
      </c>
      <c r="D44" s="47">
        <v>2190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2" si="8">SUM(D44:M44)</f>
        <v>2190</v>
      </c>
      <c r="O44" s="48">
        <f t="shared" si="6"/>
        <v>0.13802231045566268</v>
      </c>
      <c r="P44" s="9"/>
    </row>
    <row r="45" spans="1:16">
      <c r="A45" s="12"/>
      <c r="B45" s="25">
        <v>341.51</v>
      </c>
      <c r="C45" s="20" t="s">
        <v>147</v>
      </c>
      <c r="D45" s="47">
        <v>4170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4170</v>
      </c>
      <c r="O45" s="48">
        <f t="shared" si="6"/>
        <v>0.26280960484023447</v>
      </c>
      <c r="P45" s="9"/>
    </row>
    <row r="46" spans="1:16">
      <c r="A46" s="12"/>
      <c r="B46" s="25">
        <v>341.52</v>
      </c>
      <c r="C46" s="20" t="s">
        <v>148</v>
      </c>
      <c r="D46" s="47">
        <v>22472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22472</v>
      </c>
      <c r="O46" s="48">
        <f t="shared" si="6"/>
        <v>1.4162727673788367</v>
      </c>
      <c r="P46" s="9"/>
    </row>
    <row r="47" spans="1:16">
      <c r="A47" s="12"/>
      <c r="B47" s="25">
        <v>341.54</v>
      </c>
      <c r="C47" s="20" t="s">
        <v>149</v>
      </c>
      <c r="D47" s="47">
        <v>0</v>
      </c>
      <c r="E47" s="47">
        <v>14822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14822</v>
      </c>
      <c r="O47" s="48">
        <f t="shared" si="6"/>
        <v>0.93414003907480936</v>
      </c>
      <c r="P47" s="9"/>
    </row>
    <row r="48" spans="1:16">
      <c r="A48" s="12"/>
      <c r="B48" s="25">
        <v>341.8</v>
      </c>
      <c r="C48" s="20" t="s">
        <v>150</v>
      </c>
      <c r="D48" s="47">
        <v>241465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241465</v>
      </c>
      <c r="O48" s="48">
        <f t="shared" si="6"/>
        <v>15.218062645742737</v>
      </c>
      <c r="P48" s="9"/>
    </row>
    <row r="49" spans="1:16">
      <c r="A49" s="12"/>
      <c r="B49" s="25">
        <v>341.9</v>
      </c>
      <c r="C49" s="20" t="s">
        <v>202</v>
      </c>
      <c r="D49" s="47">
        <v>17050</v>
      </c>
      <c r="E49" s="47">
        <v>700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17750</v>
      </c>
      <c r="O49" s="48">
        <f t="shared" si="6"/>
        <v>1.1186739774374488</v>
      </c>
      <c r="P49" s="9"/>
    </row>
    <row r="50" spans="1:16">
      <c r="A50" s="12"/>
      <c r="B50" s="25">
        <v>342.1</v>
      </c>
      <c r="C50" s="20" t="s">
        <v>50</v>
      </c>
      <c r="D50" s="47">
        <v>50000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50000</v>
      </c>
      <c r="O50" s="48">
        <f t="shared" si="6"/>
        <v>3.1511943026407008</v>
      </c>
      <c r="P50" s="9"/>
    </row>
    <row r="51" spans="1:16">
      <c r="A51" s="12"/>
      <c r="B51" s="25">
        <v>342.3</v>
      </c>
      <c r="C51" s="20" t="s">
        <v>132</v>
      </c>
      <c r="D51" s="47">
        <v>1358</v>
      </c>
      <c r="E51" s="47">
        <v>5783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7141</v>
      </c>
      <c r="O51" s="48">
        <f t="shared" si="6"/>
        <v>0.45005357030314491</v>
      </c>
      <c r="P51" s="9"/>
    </row>
    <row r="52" spans="1:16">
      <c r="A52" s="12"/>
      <c r="B52" s="25">
        <v>342.6</v>
      </c>
      <c r="C52" s="20" t="s">
        <v>52</v>
      </c>
      <c r="D52" s="47">
        <v>0</v>
      </c>
      <c r="E52" s="47">
        <v>529034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529034</v>
      </c>
      <c r="O52" s="48">
        <f t="shared" si="6"/>
        <v>33.34177853406441</v>
      </c>
      <c r="P52" s="9"/>
    </row>
    <row r="53" spans="1:16">
      <c r="A53" s="12"/>
      <c r="B53" s="25">
        <v>343.4</v>
      </c>
      <c r="C53" s="20" t="s">
        <v>53</v>
      </c>
      <c r="D53" s="47">
        <v>0</v>
      </c>
      <c r="E53" s="47">
        <v>97078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97078</v>
      </c>
      <c r="O53" s="48">
        <f t="shared" si="6"/>
        <v>6.1182328102350789</v>
      </c>
      <c r="P53" s="9"/>
    </row>
    <row r="54" spans="1:16">
      <c r="A54" s="12"/>
      <c r="B54" s="25">
        <v>343.8</v>
      </c>
      <c r="C54" s="20" t="s">
        <v>208</v>
      </c>
      <c r="D54" s="47">
        <v>4200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4200</v>
      </c>
      <c r="O54" s="48">
        <f t="shared" si="6"/>
        <v>0.26470032142181887</v>
      </c>
      <c r="P54" s="9"/>
    </row>
    <row r="55" spans="1:16">
      <c r="A55" s="12"/>
      <c r="B55" s="25">
        <v>346.4</v>
      </c>
      <c r="C55" s="20" t="s">
        <v>209</v>
      </c>
      <c r="D55" s="47">
        <v>0</v>
      </c>
      <c r="E55" s="47">
        <v>1380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1380</v>
      </c>
      <c r="O55" s="48">
        <f t="shared" si="6"/>
        <v>8.697296275288334E-2</v>
      </c>
      <c r="P55" s="9"/>
    </row>
    <row r="56" spans="1:16">
      <c r="A56" s="12"/>
      <c r="B56" s="25">
        <v>348.12</v>
      </c>
      <c r="C56" s="20" t="s">
        <v>152</v>
      </c>
      <c r="D56" s="47">
        <v>1845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8" si="9">SUM(D56:M56)</f>
        <v>1845</v>
      </c>
      <c r="O56" s="48">
        <f t="shared" si="6"/>
        <v>0.11627906976744186</v>
      </c>
      <c r="P56" s="9"/>
    </row>
    <row r="57" spans="1:16">
      <c r="A57" s="12"/>
      <c r="B57" s="25">
        <v>348.13</v>
      </c>
      <c r="C57" s="20" t="s">
        <v>153</v>
      </c>
      <c r="D57" s="47">
        <v>4644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4644</v>
      </c>
      <c r="O57" s="48">
        <f t="shared" si="6"/>
        <v>0.29268292682926828</v>
      </c>
      <c r="P57" s="9"/>
    </row>
    <row r="58" spans="1:16">
      <c r="A58" s="12"/>
      <c r="B58" s="25">
        <v>348.22</v>
      </c>
      <c r="C58" s="20" t="s">
        <v>154</v>
      </c>
      <c r="D58" s="47">
        <v>1550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1550</v>
      </c>
      <c r="O58" s="48">
        <f t="shared" si="6"/>
        <v>9.7687023381861721E-2</v>
      </c>
      <c r="P58" s="9"/>
    </row>
    <row r="59" spans="1:16">
      <c r="A59" s="12"/>
      <c r="B59" s="25">
        <v>348.24</v>
      </c>
      <c r="C59" s="20" t="s">
        <v>155</v>
      </c>
      <c r="D59" s="47">
        <v>5865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5865</v>
      </c>
      <c r="O59" s="48">
        <f t="shared" si="6"/>
        <v>0.36963509169975423</v>
      </c>
      <c r="P59" s="9"/>
    </row>
    <row r="60" spans="1:16">
      <c r="A60" s="12"/>
      <c r="B60" s="25">
        <v>348.31</v>
      </c>
      <c r="C60" s="20" t="s">
        <v>156</v>
      </c>
      <c r="D60" s="47">
        <v>39075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39075</v>
      </c>
      <c r="O60" s="48">
        <f t="shared" si="6"/>
        <v>2.4626583475137078</v>
      </c>
      <c r="P60" s="9"/>
    </row>
    <row r="61" spans="1:16">
      <c r="A61" s="12"/>
      <c r="B61" s="25">
        <v>348.32</v>
      </c>
      <c r="C61" s="20" t="s">
        <v>157</v>
      </c>
      <c r="D61" s="47">
        <v>1945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1945</v>
      </c>
      <c r="O61" s="48">
        <f t="shared" si="6"/>
        <v>0.12258145837272326</v>
      </c>
      <c r="P61" s="9"/>
    </row>
    <row r="62" spans="1:16">
      <c r="A62" s="12"/>
      <c r="B62" s="25">
        <v>348.41</v>
      </c>
      <c r="C62" s="20" t="s">
        <v>158</v>
      </c>
      <c r="D62" s="47">
        <v>22222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22222</v>
      </c>
      <c r="O62" s="48">
        <f t="shared" si="6"/>
        <v>1.400516795865633</v>
      </c>
      <c r="P62" s="9"/>
    </row>
    <row r="63" spans="1:16">
      <c r="A63" s="12"/>
      <c r="B63" s="25">
        <v>348.42</v>
      </c>
      <c r="C63" s="20" t="s">
        <v>159</v>
      </c>
      <c r="D63" s="47">
        <v>7118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7118</v>
      </c>
      <c r="O63" s="48">
        <f t="shared" si="6"/>
        <v>0.44860402092393015</v>
      </c>
      <c r="P63" s="9"/>
    </row>
    <row r="64" spans="1:16">
      <c r="A64" s="12"/>
      <c r="B64" s="25">
        <v>348.52</v>
      </c>
      <c r="C64" s="20" t="s">
        <v>160</v>
      </c>
      <c r="D64" s="47">
        <v>5158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5158</v>
      </c>
      <c r="O64" s="48">
        <f t="shared" si="6"/>
        <v>0.3250772042604147</v>
      </c>
      <c r="P64" s="9"/>
    </row>
    <row r="65" spans="1:16">
      <c r="A65" s="12"/>
      <c r="B65" s="25">
        <v>348.53</v>
      </c>
      <c r="C65" s="20" t="s">
        <v>161</v>
      </c>
      <c r="D65" s="47">
        <v>29765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29765</v>
      </c>
      <c r="O65" s="48">
        <f t="shared" si="6"/>
        <v>1.8759059683620092</v>
      </c>
      <c r="P65" s="9"/>
    </row>
    <row r="66" spans="1:16">
      <c r="A66" s="12"/>
      <c r="B66" s="25">
        <v>348.62</v>
      </c>
      <c r="C66" s="20" t="s">
        <v>162</v>
      </c>
      <c r="D66" s="47">
        <v>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</v>
      </c>
      <c r="O66" s="48">
        <f t="shared" si="6"/>
        <v>1.2604777210562803E-4</v>
      </c>
      <c r="P66" s="9"/>
    </row>
    <row r="67" spans="1:16">
      <c r="A67" s="12"/>
      <c r="B67" s="25">
        <v>348.71</v>
      </c>
      <c r="C67" s="20" t="s">
        <v>163</v>
      </c>
      <c r="D67" s="47">
        <v>7550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7550</v>
      </c>
      <c r="O67" s="48">
        <f t="shared" si="6"/>
        <v>0.47583033969874583</v>
      </c>
      <c r="P67" s="9"/>
    </row>
    <row r="68" spans="1:16">
      <c r="A68" s="12"/>
      <c r="B68" s="25">
        <v>348.72</v>
      </c>
      <c r="C68" s="20" t="s">
        <v>164</v>
      </c>
      <c r="D68" s="47">
        <v>257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257</v>
      </c>
      <c r="O68" s="48">
        <f t="shared" si="6"/>
        <v>1.6197138715573201E-2</v>
      </c>
      <c r="P68" s="9"/>
    </row>
    <row r="69" spans="1:16">
      <c r="A69" s="12"/>
      <c r="B69" s="25">
        <v>348.87</v>
      </c>
      <c r="C69" s="20" t="s">
        <v>210</v>
      </c>
      <c r="D69" s="47">
        <v>0</v>
      </c>
      <c r="E69" s="47">
        <v>2000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2000</v>
      </c>
      <c r="O69" s="48">
        <f t="shared" ref="O69:O88" si="10">(N69/O$90)</f>
        <v>0.12604777210562804</v>
      </c>
      <c r="P69" s="9"/>
    </row>
    <row r="70" spans="1:16">
      <c r="A70" s="12"/>
      <c r="B70" s="25">
        <v>348.92200000000003</v>
      </c>
      <c r="C70" s="20" t="s">
        <v>165</v>
      </c>
      <c r="D70" s="47">
        <v>3792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3792</v>
      </c>
      <c r="O70" s="48">
        <f t="shared" si="10"/>
        <v>0.23898657591227074</v>
      </c>
      <c r="P70" s="9"/>
    </row>
    <row r="71" spans="1:16">
      <c r="A71" s="12"/>
      <c r="B71" s="25">
        <v>348.99</v>
      </c>
      <c r="C71" s="20" t="s">
        <v>211</v>
      </c>
      <c r="D71" s="47">
        <v>3101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3101</v>
      </c>
      <c r="O71" s="48">
        <f t="shared" si="10"/>
        <v>0.19543707064977628</v>
      </c>
      <c r="P71" s="9"/>
    </row>
    <row r="72" spans="1:16">
      <c r="A72" s="12"/>
      <c r="B72" s="25">
        <v>349</v>
      </c>
      <c r="C72" s="20" t="s">
        <v>1</v>
      </c>
      <c r="D72" s="47">
        <v>15564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15564</v>
      </c>
      <c r="O72" s="48">
        <f t="shared" si="10"/>
        <v>0.98090376252599731</v>
      </c>
      <c r="P72" s="9"/>
    </row>
    <row r="73" spans="1:16" ht="15.75">
      <c r="A73" s="29" t="s">
        <v>43</v>
      </c>
      <c r="B73" s="30"/>
      <c r="C73" s="31"/>
      <c r="D73" s="32">
        <f t="shared" ref="D73:M73" si="11">SUM(D74:D76)</f>
        <v>47237</v>
      </c>
      <c r="E73" s="32">
        <f t="shared" si="11"/>
        <v>42387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 t="shared" ref="N73:N78" si="12">SUM(D73:M73)</f>
        <v>89624</v>
      </c>
      <c r="O73" s="46">
        <f t="shared" si="10"/>
        <v>5.6484527635974038</v>
      </c>
      <c r="P73" s="10"/>
    </row>
    <row r="74" spans="1:16">
      <c r="A74" s="13"/>
      <c r="B74" s="40">
        <v>351.1</v>
      </c>
      <c r="C74" s="21" t="s">
        <v>191</v>
      </c>
      <c r="D74" s="47">
        <v>43156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43156</v>
      </c>
      <c r="O74" s="48">
        <f t="shared" si="10"/>
        <v>2.7198588264952419</v>
      </c>
      <c r="P74" s="9"/>
    </row>
    <row r="75" spans="1:16">
      <c r="A75" s="13"/>
      <c r="B75" s="40">
        <v>351.5</v>
      </c>
      <c r="C75" s="21" t="s">
        <v>120</v>
      </c>
      <c r="D75" s="47">
        <v>4081</v>
      </c>
      <c r="E75" s="47">
        <v>10325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14406</v>
      </c>
      <c r="O75" s="48">
        <f t="shared" si="10"/>
        <v>0.90792210247683869</v>
      </c>
      <c r="P75" s="9"/>
    </row>
    <row r="76" spans="1:16">
      <c r="A76" s="13"/>
      <c r="B76" s="40">
        <v>358.2</v>
      </c>
      <c r="C76" s="21" t="s">
        <v>169</v>
      </c>
      <c r="D76" s="47">
        <v>0</v>
      </c>
      <c r="E76" s="47">
        <v>32062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32062</v>
      </c>
      <c r="O76" s="48">
        <f t="shared" si="10"/>
        <v>2.0206718346253232</v>
      </c>
      <c r="P76" s="9"/>
    </row>
    <row r="77" spans="1:16" ht="15.75">
      <c r="A77" s="29" t="s">
        <v>4</v>
      </c>
      <c r="B77" s="30"/>
      <c r="C77" s="31"/>
      <c r="D77" s="32">
        <f t="shared" ref="D77:M77" si="13">SUM(D78:D84)</f>
        <v>37874</v>
      </c>
      <c r="E77" s="32">
        <f t="shared" si="13"/>
        <v>121046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2"/>
        <v>158920</v>
      </c>
      <c r="O77" s="46">
        <f t="shared" si="10"/>
        <v>10.015755971513203</v>
      </c>
      <c r="P77" s="10"/>
    </row>
    <row r="78" spans="1:16">
      <c r="A78" s="12"/>
      <c r="B78" s="25">
        <v>361.1</v>
      </c>
      <c r="C78" s="20" t="s">
        <v>73</v>
      </c>
      <c r="D78" s="47">
        <v>16215</v>
      </c>
      <c r="E78" s="47">
        <v>-2460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13755</v>
      </c>
      <c r="O78" s="48">
        <f t="shared" si="10"/>
        <v>0.86689355265645685</v>
      </c>
      <c r="P78" s="9"/>
    </row>
    <row r="79" spans="1:16">
      <c r="A79" s="12"/>
      <c r="B79" s="25">
        <v>361.3</v>
      </c>
      <c r="C79" s="20" t="s">
        <v>170</v>
      </c>
      <c r="D79" s="47">
        <v>0</v>
      </c>
      <c r="E79" s="47">
        <v>3282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4" si="14">SUM(D79:M79)</f>
        <v>3282</v>
      </c>
      <c r="O79" s="48">
        <f t="shared" si="10"/>
        <v>0.20684439402533561</v>
      </c>
      <c r="P79" s="9"/>
    </row>
    <row r="80" spans="1:16">
      <c r="A80" s="12"/>
      <c r="B80" s="25">
        <v>362</v>
      </c>
      <c r="C80" s="20" t="s">
        <v>74</v>
      </c>
      <c r="D80" s="47">
        <v>12025</v>
      </c>
      <c r="E80" s="47">
        <v>18000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30025</v>
      </c>
      <c r="O80" s="48">
        <f t="shared" si="10"/>
        <v>1.8922921787357407</v>
      </c>
      <c r="P80" s="9"/>
    </row>
    <row r="81" spans="1:119">
      <c r="A81" s="12"/>
      <c r="B81" s="25">
        <v>365</v>
      </c>
      <c r="C81" s="20" t="s">
        <v>172</v>
      </c>
      <c r="D81" s="47">
        <v>0</v>
      </c>
      <c r="E81" s="47">
        <v>34139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34139</v>
      </c>
      <c r="O81" s="48">
        <f t="shared" si="10"/>
        <v>2.1515724459570178</v>
      </c>
      <c r="P81" s="9"/>
    </row>
    <row r="82" spans="1:119">
      <c r="A82" s="12"/>
      <c r="B82" s="25">
        <v>366</v>
      </c>
      <c r="C82" s="20" t="s">
        <v>75</v>
      </c>
      <c r="D82" s="47">
        <v>0</v>
      </c>
      <c r="E82" s="47">
        <v>20782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20782</v>
      </c>
      <c r="O82" s="48">
        <f t="shared" si="10"/>
        <v>1.3097623999495809</v>
      </c>
      <c r="P82" s="9"/>
    </row>
    <row r="83" spans="1:119">
      <c r="A83" s="12"/>
      <c r="B83" s="25">
        <v>369.3</v>
      </c>
      <c r="C83" s="20" t="s">
        <v>76</v>
      </c>
      <c r="D83" s="47">
        <v>0</v>
      </c>
      <c r="E83" s="47">
        <v>5112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5112</v>
      </c>
      <c r="O83" s="48">
        <f t="shared" si="10"/>
        <v>0.32217810550198528</v>
      </c>
      <c r="P83" s="9"/>
    </row>
    <row r="84" spans="1:119">
      <c r="A84" s="12"/>
      <c r="B84" s="25">
        <v>369.9</v>
      </c>
      <c r="C84" s="20" t="s">
        <v>77</v>
      </c>
      <c r="D84" s="47">
        <v>9634</v>
      </c>
      <c r="E84" s="47">
        <v>42191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51825</v>
      </c>
      <c r="O84" s="48">
        <f t="shared" si="10"/>
        <v>3.2662128946870865</v>
      </c>
      <c r="P84" s="9"/>
    </row>
    <row r="85" spans="1:119" ht="15.75">
      <c r="A85" s="29" t="s">
        <v>44</v>
      </c>
      <c r="B85" s="30"/>
      <c r="C85" s="31"/>
      <c r="D85" s="32">
        <f t="shared" ref="D85:M85" si="15">SUM(D86:D87)</f>
        <v>83402</v>
      </c>
      <c r="E85" s="32">
        <f t="shared" si="15"/>
        <v>1050620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>SUM(D85:M85)</f>
        <v>1134022</v>
      </c>
      <c r="O85" s="46">
        <f t="shared" si="10"/>
        <v>71.470473309384261</v>
      </c>
      <c r="P85" s="9"/>
    </row>
    <row r="86" spans="1:119">
      <c r="A86" s="12"/>
      <c r="B86" s="25">
        <v>381</v>
      </c>
      <c r="C86" s="20" t="s">
        <v>78</v>
      </c>
      <c r="D86" s="47">
        <v>83402</v>
      </c>
      <c r="E86" s="47">
        <v>753586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836988</v>
      </c>
      <c r="O86" s="48">
        <f t="shared" si="10"/>
        <v>52.750236339572695</v>
      </c>
      <c r="P86" s="9"/>
    </row>
    <row r="87" spans="1:119" ht="15.75" thickBot="1">
      <c r="A87" s="12"/>
      <c r="B87" s="25">
        <v>384</v>
      </c>
      <c r="C87" s="20" t="s">
        <v>79</v>
      </c>
      <c r="D87" s="47">
        <v>0</v>
      </c>
      <c r="E87" s="47">
        <v>297034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297034</v>
      </c>
      <c r="O87" s="48">
        <f t="shared" si="10"/>
        <v>18.720236969811559</v>
      </c>
      <c r="P87" s="9"/>
    </row>
    <row r="88" spans="1:119" ht="16.5" thickBot="1">
      <c r="A88" s="14" t="s">
        <v>56</v>
      </c>
      <c r="B88" s="23"/>
      <c r="C88" s="22"/>
      <c r="D88" s="15">
        <f t="shared" ref="D88:M88" si="16">SUM(D5,D11,D15,D42,D73,D77,D85)</f>
        <v>7140098</v>
      </c>
      <c r="E88" s="15">
        <f t="shared" si="16"/>
        <v>5493909</v>
      </c>
      <c r="F88" s="15">
        <f t="shared" si="16"/>
        <v>0</v>
      </c>
      <c r="G88" s="15">
        <f t="shared" si="16"/>
        <v>0</v>
      </c>
      <c r="H88" s="15">
        <f t="shared" si="16"/>
        <v>0</v>
      </c>
      <c r="I88" s="15">
        <f t="shared" si="16"/>
        <v>0</v>
      </c>
      <c r="J88" s="15">
        <f t="shared" si="16"/>
        <v>0</v>
      </c>
      <c r="K88" s="15">
        <f t="shared" si="16"/>
        <v>0</v>
      </c>
      <c r="L88" s="15">
        <f t="shared" si="16"/>
        <v>0</v>
      </c>
      <c r="M88" s="15">
        <f t="shared" si="16"/>
        <v>0</v>
      </c>
      <c r="N88" s="15">
        <f>SUM(D88:M88)</f>
        <v>12634007</v>
      </c>
      <c r="O88" s="38">
        <f t="shared" si="10"/>
        <v>796.24421755845469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52" t="s">
        <v>214</v>
      </c>
      <c r="M90" s="52"/>
      <c r="N90" s="52"/>
      <c r="O90" s="44">
        <v>15867</v>
      </c>
    </row>
    <row r="91" spans="1:119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1:119" ht="15.75" customHeight="1" thickBot="1">
      <c r="A92" s="56" t="s">
        <v>101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2826939</v>
      </c>
      <c r="E5" s="27">
        <f t="shared" si="0"/>
        <v>563017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3389956</v>
      </c>
      <c r="O5" s="33">
        <f t="shared" ref="O5:O36" si="2">(N5/O$93)</f>
        <v>212.57640935599173</v>
      </c>
      <c r="P5" s="6"/>
    </row>
    <row r="6" spans="1:133">
      <c r="A6" s="12"/>
      <c r="B6" s="25">
        <v>311</v>
      </c>
      <c r="C6" s="20" t="s">
        <v>3</v>
      </c>
      <c r="D6" s="47">
        <v>2150174</v>
      </c>
      <c r="E6" s="47">
        <v>110414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2260588</v>
      </c>
      <c r="O6" s="48">
        <f t="shared" si="2"/>
        <v>141.75631780272153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371659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371659</v>
      </c>
      <c r="O7" s="48">
        <f t="shared" si="2"/>
        <v>23.30588825484417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80944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80944</v>
      </c>
      <c r="O8" s="48">
        <f t="shared" si="2"/>
        <v>5.0758136326581802</v>
      </c>
      <c r="P8" s="9"/>
    </row>
    <row r="9" spans="1:133">
      <c r="A9" s="12"/>
      <c r="B9" s="25">
        <v>312.60000000000002</v>
      </c>
      <c r="C9" s="20" t="s">
        <v>15</v>
      </c>
      <c r="D9" s="47">
        <v>617888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617888</v>
      </c>
      <c r="O9" s="48">
        <f t="shared" si="2"/>
        <v>38.746347275349592</v>
      </c>
      <c r="P9" s="9"/>
    </row>
    <row r="10" spans="1:133">
      <c r="A10" s="12"/>
      <c r="B10" s="25">
        <v>315</v>
      </c>
      <c r="C10" s="20" t="s">
        <v>136</v>
      </c>
      <c r="D10" s="47">
        <v>58877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58877</v>
      </c>
      <c r="O10" s="48">
        <f t="shared" si="2"/>
        <v>3.6920423904182607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65618</v>
      </c>
      <c r="E11" s="32">
        <f t="shared" si="3"/>
        <v>600626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666244</v>
      </c>
      <c r="O11" s="46">
        <f t="shared" si="2"/>
        <v>41.778641750799522</v>
      </c>
      <c r="P11" s="10"/>
    </row>
    <row r="12" spans="1:133">
      <c r="A12" s="12"/>
      <c r="B12" s="25">
        <v>322</v>
      </c>
      <c r="C12" s="20" t="s">
        <v>0</v>
      </c>
      <c r="D12" s="47">
        <v>61195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61195</v>
      </c>
      <c r="O12" s="48">
        <f t="shared" si="2"/>
        <v>3.8373988838025963</v>
      </c>
      <c r="P12" s="9"/>
    </row>
    <row r="13" spans="1:133">
      <c r="A13" s="12"/>
      <c r="B13" s="25">
        <v>325.2</v>
      </c>
      <c r="C13" s="20" t="s">
        <v>126</v>
      </c>
      <c r="D13" s="47">
        <v>0</v>
      </c>
      <c r="E13" s="47">
        <v>599414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599414</v>
      </c>
      <c r="O13" s="48">
        <f t="shared" si="2"/>
        <v>37.587884868627327</v>
      </c>
      <c r="P13" s="9"/>
    </row>
    <row r="14" spans="1:133">
      <c r="A14" s="12"/>
      <c r="B14" s="25">
        <v>329</v>
      </c>
      <c r="C14" s="20" t="s">
        <v>18</v>
      </c>
      <c r="D14" s="47">
        <v>4423</v>
      </c>
      <c r="E14" s="47">
        <v>1212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5635</v>
      </c>
      <c r="O14" s="48">
        <f t="shared" si="2"/>
        <v>0.3533579983695993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SUM(D16:D43)</f>
        <v>3273964</v>
      </c>
      <c r="E15" s="32">
        <f t="shared" si="4"/>
        <v>3033954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6307918</v>
      </c>
      <c r="O15" s="46">
        <f t="shared" si="2"/>
        <v>395.55515143914215</v>
      </c>
      <c r="P15" s="10"/>
    </row>
    <row r="16" spans="1:133">
      <c r="A16" s="12"/>
      <c r="B16" s="25">
        <v>331.1</v>
      </c>
      <c r="C16" s="20" t="s">
        <v>127</v>
      </c>
      <c r="D16" s="47">
        <v>14553</v>
      </c>
      <c r="E16" s="47">
        <v>70908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85461</v>
      </c>
      <c r="O16" s="48">
        <f t="shared" si="2"/>
        <v>5.3590644008277417</v>
      </c>
      <c r="P16" s="9"/>
    </row>
    <row r="17" spans="1:16">
      <c r="A17" s="12"/>
      <c r="B17" s="25">
        <v>331.2</v>
      </c>
      <c r="C17" s="20" t="s">
        <v>19</v>
      </c>
      <c r="D17" s="47">
        <v>0</v>
      </c>
      <c r="E17" s="47">
        <v>70216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70216</v>
      </c>
      <c r="O17" s="48">
        <f t="shared" si="2"/>
        <v>4.4030852197905563</v>
      </c>
      <c r="P17" s="9"/>
    </row>
    <row r="18" spans="1:16">
      <c r="A18" s="12"/>
      <c r="B18" s="25">
        <v>331.49</v>
      </c>
      <c r="C18" s="20" t="s">
        <v>22</v>
      </c>
      <c r="D18" s="47">
        <v>0</v>
      </c>
      <c r="E18" s="47">
        <v>2574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2574</v>
      </c>
      <c r="O18" s="48">
        <f t="shared" si="2"/>
        <v>0.16140966953031918</v>
      </c>
      <c r="P18" s="9"/>
    </row>
    <row r="19" spans="1:16">
      <c r="A19" s="12"/>
      <c r="B19" s="25">
        <v>331.5</v>
      </c>
      <c r="C19" s="20" t="s">
        <v>128</v>
      </c>
      <c r="D19" s="47">
        <v>0</v>
      </c>
      <c r="E19" s="47">
        <v>74320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74320</v>
      </c>
      <c r="O19" s="48">
        <f t="shared" si="2"/>
        <v>4.6604376998808554</v>
      </c>
      <c r="P19" s="9"/>
    </row>
    <row r="20" spans="1:16">
      <c r="A20" s="12"/>
      <c r="B20" s="25">
        <v>331.65</v>
      </c>
      <c r="C20" s="20" t="s">
        <v>23</v>
      </c>
      <c r="D20" s="47">
        <v>129604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129604</v>
      </c>
      <c r="O20" s="48">
        <f t="shared" si="2"/>
        <v>8.1271712547814641</v>
      </c>
      <c r="P20" s="9"/>
    </row>
    <row r="21" spans="1:16">
      <c r="A21" s="12"/>
      <c r="B21" s="25">
        <v>331.7</v>
      </c>
      <c r="C21" s="20" t="s">
        <v>180</v>
      </c>
      <c r="D21" s="47">
        <v>1797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1797</v>
      </c>
      <c r="O21" s="48">
        <f t="shared" si="2"/>
        <v>0.11268577161848624</v>
      </c>
      <c r="P21" s="9"/>
    </row>
    <row r="22" spans="1:16">
      <c r="A22" s="12"/>
      <c r="B22" s="25">
        <v>334.1</v>
      </c>
      <c r="C22" s="20" t="s">
        <v>106</v>
      </c>
      <c r="D22" s="47">
        <v>0</v>
      </c>
      <c r="E22" s="47">
        <v>110810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110810</v>
      </c>
      <c r="O22" s="48">
        <f t="shared" si="2"/>
        <v>6.948642377876717</v>
      </c>
      <c r="P22" s="9"/>
    </row>
    <row r="23" spans="1:16">
      <c r="A23" s="12"/>
      <c r="B23" s="25">
        <v>334.2</v>
      </c>
      <c r="C23" s="20" t="s">
        <v>21</v>
      </c>
      <c r="D23" s="47">
        <v>0</v>
      </c>
      <c r="E23" s="47">
        <v>166100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166100</v>
      </c>
      <c r="O23" s="48">
        <f t="shared" si="2"/>
        <v>10.415752179093246</v>
      </c>
      <c r="P23" s="9"/>
    </row>
    <row r="24" spans="1:16">
      <c r="A24" s="12"/>
      <c r="B24" s="25">
        <v>334.49</v>
      </c>
      <c r="C24" s="20" t="s">
        <v>25</v>
      </c>
      <c r="D24" s="47">
        <v>0</v>
      </c>
      <c r="E24" s="47">
        <v>1023072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0" si="6">SUM(D24:M24)</f>
        <v>1023072</v>
      </c>
      <c r="O24" s="48">
        <f t="shared" si="2"/>
        <v>64.154511820405091</v>
      </c>
      <c r="P24" s="9"/>
    </row>
    <row r="25" spans="1:16">
      <c r="A25" s="12"/>
      <c r="B25" s="25">
        <v>334.5</v>
      </c>
      <c r="C25" s="20" t="s">
        <v>26</v>
      </c>
      <c r="D25" s="47">
        <v>0</v>
      </c>
      <c r="E25" s="47">
        <v>301940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301940</v>
      </c>
      <c r="O25" s="48">
        <f t="shared" si="2"/>
        <v>18.933968771555779</v>
      </c>
      <c r="P25" s="9"/>
    </row>
    <row r="26" spans="1:16">
      <c r="A26" s="12"/>
      <c r="B26" s="25">
        <v>334.7</v>
      </c>
      <c r="C26" s="20" t="s">
        <v>27</v>
      </c>
      <c r="D26" s="47">
        <v>50503</v>
      </c>
      <c r="E26" s="47">
        <v>87481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137984</v>
      </c>
      <c r="O26" s="48">
        <f t="shared" si="2"/>
        <v>8.6526619426851443</v>
      </c>
      <c r="P26" s="9"/>
    </row>
    <row r="27" spans="1:16">
      <c r="A27" s="12"/>
      <c r="B27" s="25">
        <v>334.82</v>
      </c>
      <c r="C27" s="20" t="s">
        <v>108</v>
      </c>
      <c r="D27" s="47">
        <v>269396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269396</v>
      </c>
      <c r="O27" s="48">
        <f t="shared" si="2"/>
        <v>16.893208753997616</v>
      </c>
      <c r="P27" s="9"/>
    </row>
    <row r="28" spans="1:16">
      <c r="A28" s="12"/>
      <c r="B28" s="25">
        <v>334.9</v>
      </c>
      <c r="C28" s="20" t="s">
        <v>28</v>
      </c>
      <c r="D28" s="47">
        <v>7826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7826</v>
      </c>
      <c r="O28" s="48">
        <f t="shared" si="2"/>
        <v>0.49075061140026338</v>
      </c>
      <c r="P28" s="9"/>
    </row>
    <row r="29" spans="1:16">
      <c r="A29" s="12"/>
      <c r="B29" s="25">
        <v>335.12</v>
      </c>
      <c r="C29" s="20" t="s">
        <v>138</v>
      </c>
      <c r="D29" s="47">
        <v>242232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242232</v>
      </c>
      <c r="O29" s="48">
        <f t="shared" si="2"/>
        <v>15.189816266382392</v>
      </c>
      <c r="P29" s="9"/>
    </row>
    <row r="30" spans="1:16">
      <c r="A30" s="12"/>
      <c r="B30" s="25">
        <v>335.13</v>
      </c>
      <c r="C30" s="20" t="s">
        <v>139</v>
      </c>
      <c r="D30" s="47">
        <v>13980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13980</v>
      </c>
      <c r="O30" s="48">
        <f t="shared" si="2"/>
        <v>0.87665391609707155</v>
      </c>
      <c r="P30" s="9"/>
    </row>
    <row r="31" spans="1:16">
      <c r="A31" s="12"/>
      <c r="B31" s="25">
        <v>335.14</v>
      </c>
      <c r="C31" s="20" t="s">
        <v>140</v>
      </c>
      <c r="D31" s="47">
        <v>8435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8435</v>
      </c>
      <c r="O31" s="48">
        <f t="shared" si="2"/>
        <v>0.52893961246629462</v>
      </c>
      <c r="P31" s="9"/>
    </row>
    <row r="32" spans="1:16">
      <c r="A32" s="12"/>
      <c r="B32" s="25">
        <v>335.15</v>
      </c>
      <c r="C32" s="20" t="s">
        <v>175</v>
      </c>
      <c r="D32" s="47">
        <v>413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413</v>
      </c>
      <c r="O32" s="48">
        <f t="shared" si="2"/>
        <v>2.5898288079262557E-2</v>
      </c>
      <c r="P32" s="9"/>
    </row>
    <row r="33" spans="1:16">
      <c r="A33" s="12"/>
      <c r="B33" s="25">
        <v>335.16</v>
      </c>
      <c r="C33" s="20" t="s">
        <v>141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223250</v>
      </c>
      <c r="O33" s="48">
        <f t="shared" si="2"/>
        <v>13.999498338245438</v>
      </c>
      <c r="P33" s="9"/>
    </row>
    <row r="34" spans="1:16">
      <c r="A34" s="12"/>
      <c r="B34" s="25">
        <v>335.17</v>
      </c>
      <c r="C34" s="20" t="s">
        <v>205</v>
      </c>
      <c r="D34" s="47">
        <v>546825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546825</v>
      </c>
      <c r="O34" s="48">
        <f t="shared" si="2"/>
        <v>34.29014861729479</v>
      </c>
      <c r="P34" s="9"/>
    </row>
    <row r="35" spans="1:16">
      <c r="A35" s="12"/>
      <c r="B35" s="25">
        <v>335.18</v>
      </c>
      <c r="C35" s="20" t="s">
        <v>142</v>
      </c>
      <c r="D35" s="47">
        <v>282955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282955</v>
      </c>
      <c r="O35" s="48">
        <f t="shared" si="2"/>
        <v>17.743462720260865</v>
      </c>
      <c r="P35" s="9"/>
    </row>
    <row r="36" spans="1:16">
      <c r="A36" s="12"/>
      <c r="B36" s="25">
        <v>335.19</v>
      </c>
      <c r="C36" s="20" t="s">
        <v>143</v>
      </c>
      <c r="D36" s="47">
        <v>56543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56543</v>
      </c>
      <c r="O36" s="48">
        <f t="shared" si="2"/>
        <v>3.5456825735248008</v>
      </c>
      <c r="P36" s="9"/>
    </row>
    <row r="37" spans="1:16">
      <c r="A37" s="12"/>
      <c r="B37" s="25">
        <v>335.22</v>
      </c>
      <c r="C37" s="20" t="s">
        <v>94</v>
      </c>
      <c r="D37" s="47">
        <v>0</v>
      </c>
      <c r="E37" s="47">
        <v>156993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156993</v>
      </c>
      <c r="O37" s="48">
        <f t="shared" ref="O37:O68" si="7">(N37/O$93)</f>
        <v>9.8446729792437448</v>
      </c>
      <c r="P37" s="9"/>
    </row>
    <row r="38" spans="1:16">
      <c r="A38" s="12"/>
      <c r="B38" s="25">
        <v>335.29</v>
      </c>
      <c r="C38" s="20" t="s">
        <v>206</v>
      </c>
      <c r="D38" s="47">
        <v>1425652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1425652</v>
      </c>
      <c r="O38" s="48">
        <f t="shared" si="7"/>
        <v>89.399385464350658</v>
      </c>
      <c r="P38" s="9"/>
    </row>
    <row r="39" spans="1:16">
      <c r="A39" s="12"/>
      <c r="B39" s="25">
        <v>335.42</v>
      </c>
      <c r="C39" s="20" t="s">
        <v>110</v>
      </c>
      <c r="D39" s="47">
        <v>0</v>
      </c>
      <c r="E39" s="47">
        <v>69581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69581</v>
      </c>
      <c r="O39" s="48">
        <f t="shared" si="7"/>
        <v>4.3632658180221986</v>
      </c>
      <c r="P39" s="9"/>
    </row>
    <row r="40" spans="1:16">
      <c r="A40" s="12"/>
      <c r="B40" s="25">
        <v>335.49</v>
      </c>
      <c r="C40" s="20" t="s">
        <v>111</v>
      </c>
      <c r="D40" s="47">
        <v>0</v>
      </c>
      <c r="E40" s="47">
        <v>432614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432614</v>
      </c>
      <c r="O40" s="48">
        <f t="shared" si="7"/>
        <v>27.128237286009909</v>
      </c>
      <c r="P40" s="9"/>
    </row>
    <row r="41" spans="1:16">
      <c r="A41" s="12"/>
      <c r="B41" s="25">
        <v>337.2</v>
      </c>
      <c r="C41" s="20" t="s">
        <v>36</v>
      </c>
      <c r="D41" s="47">
        <v>0</v>
      </c>
      <c r="E41" s="47">
        <v>46436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46436</v>
      </c>
      <c r="O41" s="48">
        <f t="shared" si="7"/>
        <v>2.9118956543550509</v>
      </c>
      <c r="P41" s="9"/>
    </row>
    <row r="42" spans="1:16">
      <c r="A42" s="12"/>
      <c r="B42" s="25">
        <v>337.3</v>
      </c>
      <c r="C42" s="20" t="s">
        <v>37</v>
      </c>
      <c r="D42" s="47">
        <v>0</v>
      </c>
      <c r="E42" s="47">
        <v>90909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90909</v>
      </c>
      <c r="O42" s="48">
        <f t="shared" si="7"/>
        <v>5.700696055684455</v>
      </c>
      <c r="P42" s="9"/>
    </row>
    <row r="43" spans="1:16">
      <c r="A43" s="12"/>
      <c r="B43" s="25">
        <v>338</v>
      </c>
      <c r="C43" s="20" t="s">
        <v>89</v>
      </c>
      <c r="D43" s="47">
        <v>0</v>
      </c>
      <c r="E43" s="47">
        <v>330000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330000</v>
      </c>
      <c r="O43" s="48">
        <f t="shared" si="7"/>
        <v>20.693547375681945</v>
      </c>
      <c r="P43" s="9"/>
    </row>
    <row r="44" spans="1:16" ht="15.75">
      <c r="A44" s="29" t="s">
        <v>42</v>
      </c>
      <c r="B44" s="30"/>
      <c r="C44" s="31"/>
      <c r="D44" s="32">
        <f t="shared" ref="D44:M44" si="8">SUM(D45:D75)</f>
        <v>499359</v>
      </c>
      <c r="E44" s="32">
        <f t="shared" si="8"/>
        <v>961933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1461292</v>
      </c>
      <c r="O44" s="46">
        <f t="shared" si="7"/>
        <v>91.634288580924306</v>
      </c>
      <c r="P44" s="10"/>
    </row>
    <row r="45" spans="1:16">
      <c r="A45" s="12"/>
      <c r="B45" s="25">
        <v>341.1</v>
      </c>
      <c r="C45" s="20" t="s">
        <v>145</v>
      </c>
      <c r="D45" s="47">
        <v>25298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25298</v>
      </c>
      <c r="O45" s="48">
        <f t="shared" si="7"/>
        <v>1.586379883363642</v>
      </c>
      <c r="P45" s="9"/>
    </row>
    <row r="46" spans="1:16">
      <c r="A46" s="12"/>
      <c r="B46" s="25">
        <v>341.3</v>
      </c>
      <c r="C46" s="20" t="s">
        <v>207</v>
      </c>
      <c r="D46" s="47">
        <v>2671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5" si="9">SUM(D46:M46)</f>
        <v>2671</v>
      </c>
      <c r="O46" s="48">
        <f t="shared" si="7"/>
        <v>0.16749231830438327</v>
      </c>
      <c r="P46" s="9"/>
    </row>
    <row r="47" spans="1:16">
      <c r="A47" s="12"/>
      <c r="B47" s="25">
        <v>341.51</v>
      </c>
      <c r="C47" s="20" t="s">
        <v>147</v>
      </c>
      <c r="D47" s="47">
        <v>4190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4190</v>
      </c>
      <c r="O47" s="48">
        <f t="shared" si="7"/>
        <v>0.26274534395184046</v>
      </c>
      <c r="P47" s="9"/>
    </row>
    <row r="48" spans="1:16">
      <c r="A48" s="12"/>
      <c r="B48" s="25">
        <v>341.52</v>
      </c>
      <c r="C48" s="20" t="s">
        <v>148</v>
      </c>
      <c r="D48" s="47">
        <v>20778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20778</v>
      </c>
      <c r="O48" s="48">
        <f t="shared" si="7"/>
        <v>1.3029409920361197</v>
      </c>
      <c r="P48" s="9"/>
    </row>
    <row r="49" spans="1:16">
      <c r="A49" s="12"/>
      <c r="B49" s="25">
        <v>341.54</v>
      </c>
      <c r="C49" s="20" t="s">
        <v>149</v>
      </c>
      <c r="D49" s="47">
        <v>0</v>
      </c>
      <c r="E49" s="47">
        <v>18977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18977</v>
      </c>
      <c r="O49" s="48">
        <f t="shared" si="7"/>
        <v>1.1900043895403525</v>
      </c>
      <c r="P49" s="9"/>
    </row>
    <row r="50" spans="1:16">
      <c r="A50" s="12"/>
      <c r="B50" s="25">
        <v>341.8</v>
      </c>
      <c r="C50" s="20" t="s">
        <v>150</v>
      </c>
      <c r="D50" s="47">
        <v>220106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220106</v>
      </c>
      <c r="O50" s="48">
        <f t="shared" si="7"/>
        <v>13.802345268702577</v>
      </c>
      <c r="P50" s="9"/>
    </row>
    <row r="51" spans="1:16">
      <c r="A51" s="12"/>
      <c r="B51" s="25">
        <v>341.9</v>
      </c>
      <c r="C51" s="20" t="s">
        <v>202</v>
      </c>
      <c r="D51" s="47">
        <v>13956</v>
      </c>
      <c r="E51" s="47">
        <v>5743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19699</v>
      </c>
      <c r="O51" s="48">
        <f t="shared" si="7"/>
        <v>1.2352793628895717</v>
      </c>
      <c r="P51" s="9"/>
    </row>
    <row r="52" spans="1:16">
      <c r="A52" s="12"/>
      <c r="B52" s="25">
        <v>342.1</v>
      </c>
      <c r="C52" s="20" t="s">
        <v>50</v>
      </c>
      <c r="D52" s="47">
        <v>50000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50000</v>
      </c>
      <c r="O52" s="48">
        <f t="shared" si="7"/>
        <v>3.1353859660124161</v>
      </c>
      <c r="P52" s="9"/>
    </row>
    <row r="53" spans="1:16">
      <c r="A53" s="12"/>
      <c r="B53" s="25">
        <v>342.2</v>
      </c>
      <c r="C53" s="20" t="s">
        <v>51</v>
      </c>
      <c r="D53" s="47">
        <v>20000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20000</v>
      </c>
      <c r="O53" s="48">
        <f t="shared" si="7"/>
        <v>1.2541543864049665</v>
      </c>
      <c r="P53" s="9"/>
    </row>
    <row r="54" spans="1:16">
      <c r="A54" s="12"/>
      <c r="B54" s="25">
        <v>342.3</v>
      </c>
      <c r="C54" s="20" t="s">
        <v>132</v>
      </c>
      <c r="D54" s="47">
        <v>863</v>
      </c>
      <c r="E54" s="47">
        <v>5257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6120</v>
      </c>
      <c r="O54" s="48">
        <f t="shared" si="7"/>
        <v>0.38377124223991971</v>
      </c>
      <c r="P54" s="9"/>
    </row>
    <row r="55" spans="1:16">
      <c r="A55" s="12"/>
      <c r="B55" s="25">
        <v>342.6</v>
      </c>
      <c r="C55" s="20" t="s">
        <v>52</v>
      </c>
      <c r="D55" s="47">
        <v>0</v>
      </c>
      <c r="E55" s="47">
        <v>840302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840302</v>
      </c>
      <c r="O55" s="48">
        <f t="shared" si="7"/>
        <v>52.693421960243306</v>
      </c>
      <c r="P55" s="9"/>
    </row>
    <row r="56" spans="1:16">
      <c r="A56" s="12"/>
      <c r="B56" s="25">
        <v>343.4</v>
      </c>
      <c r="C56" s="20" t="s">
        <v>53</v>
      </c>
      <c r="D56" s="47">
        <v>0</v>
      </c>
      <c r="E56" s="47">
        <v>81950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81950</v>
      </c>
      <c r="O56" s="48">
        <f t="shared" si="7"/>
        <v>5.1388975982943501</v>
      </c>
      <c r="P56" s="9"/>
    </row>
    <row r="57" spans="1:16">
      <c r="A57" s="12"/>
      <c r="B57" s="25">
        <v>343.8</v>
      </c>
      <c r="C57" s="20" t="s">
        <v>208</v>
      </c>
      <c r="D57" s="47">
        <v>9700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9700</v>
      </c>
      <c r="O57" s="48">
        <f t="shared" si="7"/>
        <v>0.60826487740640878</v>
      </c>
      <c r="P57" s="9"/>
    </row>
    <row r="58" spans="1:16">
      <c r="A58" s="12"/>
      <c r="B58" s="25">
        <v>346.4</v>
      </c>
      <c r="C58" s="20" t="s">
        <v>209</v>
      </c>
      <c r="D58" s="47">
        <v>0</v>
      </c>
      <c r="E58" s="47">
        <v>150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150</v>
      </c>
      <c r="O58" s="48">
        <f t="shared" si="7"/>
        <v>9.4061578980372488E-3</v>
      </c>
      <c r="P58" s="9"/>
    </row>
    <row r="59" spans="1:16">
      <c r="A59" s="12"/>
      <c r="B59" s="25">
        <v>348.12</v>
      </c>
      <c r="C59" s="20" t="s">
        <v>152</v>
      </c>
      <c r="D59" s="47">
        <v>3663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1" si="10">SUM(D59:M59)</f>
        <v>3663</v>
      </c>
      <c r="O59" s="48">
        <f t="shared" si="7"/>
        <v>0.22969837587006961</v>
      </c>
      <c r="P59" s="9"/>
    </row>
    <row r="60" spans="1:16">
      <c r="A60" s="12"/>
      <c r="B60" s="25">
        <v>348.13</v>
      </c>
      <c r="C60" s="20" t="s">
        <v>153</v>
      </c>
      <c r="D60" s="47">
        <v>4368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4368</v>
      </c>
      <c r="O60" s="48">
        <f t="shared" si="7"/>
        <v>0.27390731799084467</v>
      </c>
      <c r="P60" s="9"/>
    </row>
    <row r="61" spans="1:16">
      <c r="A61" s="12"/>
      <c r="B61" s="25">
        <v>348.22</v>
      </c>
      <c r="C61" s="20" t="s">
        <v>154</v>
      </c>
      <c r="D61" s="47">
        <v>1502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1502</v>
      </c>
      <c r="O61" s="48">
        <f t="shared" si="7"/>
        <v>9.4186994419012987E-2</v>
      </c>
      <c r="P61" s="9"/>
    </row>
    <row r="62" spans="1:16">
      <c r="A62" s="12"/>
      <c r="B62" s="25">
        <v>348.24</v>
      </c>
      <c r="C62" s="20" t="s">
        <v>155</v>
      </c>
      <c r="D62" s="47">
        <v>7330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7330</v>
      </c>
      <c r="O62" s="48">
        <f t="shared" si="7"/>
        <v>0.45964758261742023</v>
      </c>
      <c r="P62" s="9"/>
    </row>
    <row r="63" spans="1:16">
      <c r="A63" s="12"/>
      <c r="B63" s="25">
        <v>348.31</v>
      </c>
      <c r="C63" s="20" t="s">
        <v>156</v>
      </c>
      <c r="D63" s="47">
        <v>30930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30930</v>
      </c>
      <c r="O63" s="48">
        <f t="shared" si="7"/>
        <v>1.9395497585752806</v>
      </c>
      <c r="P63" s="9"/>
    </row>
    <row r="64" spans="1:16">
      <c r="A64" s="12"/>
      <c r="B64" s="25">
        <v>348.32</v>
      </c>
      <c r="C64" s="20" t="s">
        <v>157</v>
      </c>
      <c r="D64" s="47">
        <v>2168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2168</v>
      </c>
      <c r="O64" s="48">
        <f t="shared" si="7"/>
        <v>0.13595033548629837</v>
      </c>
      <c r="P64" s="9"/>
    </row>
    <row r="65" spans="1:16">
      <c r="A65" s="12"/>
      <c r="B65" s="25">
        <v>348.41</v>
      </c>
      <c r="C65" s="20" t="s">
        <v>158</v>
      </c>
      <c r="D65" s="47">
        <v>22559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22559</v>
      </c>
      <c r="O65" s="48">
        <f t="shared" si="7"/>
        <v>1.4146234401454818</v>
      </c>
      <c r="P65" s="9"/>
    </row>
    <row r="66" spans="1:16">
      <c r="A66" s="12"/>
      <c r="B66" s="25">
        <v>348.42</v>
      </c>
      <c r="C66" s="20" t="s">
        <v>159</v>
      </c>
      <c r="D66" s="47">
        <v>5711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5711</v>
      </c>
      <c r="O66" s="48">
        <f t="shared" si="7"/>
        <v>0.35812378503793818</v>
      </c>
      <c r="P66" s="9"/>
    </row>
    <row r="67" spans="1:16">
      <c r="A67" s="12"/>
      <c r="B67" s="25">
        <v>348.52</v>
      </c>
      <c r="C67" s="20" t="s">
        <v>160</v>
      </c>
      <c r="D67" s="47">
        <v>3759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3759</v>
      </c>
      <c r="O67" s="48">
        <f t="shared" si="7"/>
        <v>0.23571831692481343</v>
      </c>
      <c r="P67" s="9"/>
    </row>
    <row r="68" spans="1:16">
      <c r="A68" s="12"/>
      <c r="B68" s="25">
        <v>348.53</v>
      </c>
      <c r="C68" s="20" t="s">
        <v>161</v>
      </c>
      <c r="D68" s="47">
        <v>26000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26000</v>
      </c>
      <c r="O68" s="48">
        <f t="shared" si="7"/>
        <v>1.6304007023264564</v>
      </c>
      <c r="P68" s="9"/>
    </row>
    <row r="69" spans="1:16">
      <c r="A69" s="12"/>
      <c r="B69" s="25">
        <v>348.62</v>
      </c>
      <c r="C69" s="20" t="s">
        <v>162</v>
      </c>
      <c r="D69" s="47">
        <v>10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</v>
      </c>
      <c r="O69" s="48">
        <f t="shared" ref="O69:O91" si="11">(N69/O$93)</f>
        <v>6.2707719320248317E-4</v>
      </c>
      <c r="P69" s="9"/>
    </row>
    <row r="70" spans="1:16">
      <c r="A70" s="12"/>
      <c r="B70" s="25">
        <v>348.71</v>
      </c>
      <c r="C70" s="20" t="s">
        <v>163</v>
      </c>
      <c r="D70" s="47">
        <v>5455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5455</v>
      </c>
      <c r="O70" s="48">
        <f t="shared" si="11"/>
        <v>0.34207060889195462</v>
      </c>
      <c r="P70" s="9"/>
    </row>
    <row r="71" spans="1:16">
      <c r="A71" s="12"/>
      <c r="B71" s="25">
        <v>348.72</v>
      </c>
      <c r="C71" s="20" t="s">
        <v>164</v>
      </c>
      <c r="D71" s="47">
        <v>266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266</v>
      </c>
      <c r="O71" s="48">
        <f t="shared" si="11"/>
        <v>1.6680253339186053E-2</v>
      </c>
      <c r="P71" s="9"/>
    </row>
    <row r="72" spans="1:16">
      <c r="A72" s="12"/>
      <c r="B72" s="25">
        <v>348.87</v>
      </c>
      <c r="C72" s="20" t="s">
        <v>210</v>
      </c>
      <c r="D72" s="47">
        <v>0</v>
      </c>
      <c r="E72" s="47">
        <v>9554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9554</v>
      </c>
      <c r="O72" s="48">
        <f t="shared" si="11"/>
        <v>0.5991095503856525</v>
      </c>
      <c r="P72" s="9"/>
    </row>
    <row r="73" spans="1:16">
      <c r="A73" s="12"/>
      <c r="B73" s="25">
        <v>348.92200000000003</v>
      </c>
      <c r="C73" s="20" t="s">
        <v>165</v>
      </c>
      <c r="D73" s="47">
        <v>1993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1993</v>
      </c>
      <c r="O73" s="48">
        <f t="shared" si="11"/>
        <v>0.1249764846052549</v>
      </c>
      <c r="P73" s="9"/>
    </row>
    <row r="74" spans="1:16">
      <c r="A74" s="12"/>
      <c r="B74" s="25">
        <v>348.99</v>
      </c>
      <c r="C74" s="20" t="s">
        <v>211</v>
      </c>
      <c r="D74" s="47">
        <v>3420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3420</v>
      </c>
      <c r="O74" s="48">
        <f t="shared" si="11"/>
        <v>0.21446040007524927</v>
      </c>
      <c r="P74" s="9"/>
    </row>
    <row r="75" spans="1:16">
      <c r="A75" s="12"/>
      <c r="B75" s="25">
        <v>349</v>
      </c>
      <c r="C75" s="20" t="s">
        <v>1</v>
      </c>
      <c r="D75" s="47">
        <v>12663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12663</v>
      </c>
      <c r="O75" s="48">
        <f t="shared" si="11"/>
        <v>0.79406784975230449</v>
      </c>
      <c r="P75" s="9"/>
    </row>
    <row r="76" spans="1:16" ht="15.75">
      <c r="A76" s="29" t="s">
        <v>43</v>
      </c>
      <c r="B76" s="30"/>
      <c r="C76" s="31"/>
      <c r="D76" s="32">
        <f t="shared" ref="D76:M76" si="12">SUM(D77:D79)</f>
        <v>47769</v>
      </c>
      <c r="E76" s="32">
        <f t="shared" si="12"/>
        <v>20865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ref="N76:N81" si="13">SUM(D76:M76)</f>
        <v>68634</v>
      </c>
      <c r="O76" s="46">
        <f t="shared" si="11"/>
        <v>4.3038816078259234</v>
      </c>
      <c r="P76" s="10"/>
    </row>
    <row r="77" spans="1:16">
      <c r="A77" s="13"/>
      <c r="B77" s="40">
        <v>351.1</v>
      </c>
      <c r="C77" s="21" t="s">
        <v>191</v>
      </c>
      <c r="D77" s="47">
        <v>44234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44234</v>
      </c>
      <c r="O77" s="48">
        <f t="shared" si="11"/>
        <v>2.7738132564118643</v>
      </c>
      <c r="P77" s="9"/>
    </row>
    <row r="78" spans="1:16">
      <c r="A78" s="13"/>
      <c r="B78" s="40">
        <v>351.5</v>
      </c>
      <c r="C78" s="21" t="s">
        <v>120</v>
      </c>
      <c r="D78" s="47">
        <v>3535</v>
      </c>
      <c r="E78" s="47">
        <v>8204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11739</v>
      </c>
      <c r="O78" s="48">
        <f t="shared" si="11"/>
        <v>0.7361259171003951</v>
      </c>
      <c r="P78" s="9"/>
    </row>
    <row r="79" spans="1:16">
      <c r="A79" s="13"/>
      <c r="B79" s="40">
        <v>358.2</v>
      </c>
      <c r="C79" s="21" t="s">
        <v>169</v>
      </c>
      <c r="D79" s="47">
        <v>0</v>
      </c>
      <c r="E79" s="47">
        <v>12661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12661</v>
      </c>
      <c r="O79" s="48">
        <f t="shared" si="11"/>
        <v>0.79394243431366396</v>
      </c>
      <c r="P79" s="9"/>
    </row>
    <row r="80" spans="1:16" ht="15.75">
      <c r="A80" s="29" t="s">
        <v>4</v>
      </c>
      <c r="B80" s="30"/>
      <c r="C80" s="31"/>
      <c r="D80" s="32">
        <f t="shared" ref="D80:M80" si="14">SUM(D81:D87)</f>
        <v>89392</v>
      </c>
      <c r="E80" s="32">
        <f t="shared" si="14"/>
        <v>121893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211285</v>
      </c>
      <c r="O80" s="46">
        <f t="shared" si="11"/>
        <v>13.249200476578666</v>
      </c>
      <c r="P80" s="10"/>
    </row>
    <row r="81" spans="1:119">
      <c r="A81" s="12"/>
      <c r="B81" s="25">
        <v>361.1</v>
      </c>
      <c r="C81" s="20" t="s">
        <v>73</v>
      </c>
      <c r="D81" s="47">
        <v>5121</v>
      </c>
      <c r="E81" s="47">
        <v>327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5448</v>
      </c>
      <c r="O81" s="48">
        <f t="shared" si="11"/>
        <v>0.34163165485671287</v>
      </c>
      <c r="P81" s="9"/>
    </row>
    <row r="82" spans="1:119">
      <c r="A82" s="12"/>
      <c r="B82" s="25">
        <v>361.3</v>
      </c>
      <c r="C82" s="20" t="s">
        <v>170</v>
      </c>
      <c r="D82" s="47">
        <v>0</v>
      </c>
      <c r="E82" s="47">
        <v>5711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7" si="15">SUM(D82:M82)</f>
        <v>5711</v>
      </c>
      <c r="O82" s="48">
        <f t="shared" si="11"/>
        <v>0.35812378503793818</v>
      </c>
      <c r="P82" s="9"/>
    </row>
    <row r="83" spans="1:119">
      <c r="A83" s="12"/>
      <c r="B83" s="25">
        <v>362</v>
      </c>
      <c r="C83" s="20" t="s">
        <v>74</v>
      </c>
      <c r="D83" s="47">
        <v>12225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12225</v>
      </c>
      <c r="O83" s="48">
        <f t="shared" si="11"/>
        <v>0.76660186869003577</v>
      </c>
      <c r="P83" s="9"/>
    </row>
    <row r="84" spans="1:119">
      <c r="A84" s="12"/>
      <c r="B84" s="25">
        <v>365</v>
      </c>
      <c r="C84" s="20" t="s">
        <v>172</v>
      </c>
      <c r="D84" s="47">
        <v>0</v>
      </c>
      <c r="E84" s="47">
        <v>10329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10329</v>
      </c>
      <c r="O84" s="48">
        <f t="shared" si="11"/>
        <v>0.64770803285884493</v>
      </c>
      <c r="P84" s="9"/>
    </row>
    <row r="85" spans="1:119">
      <c r="A85" s="12"/>
      <c r="B85" s="25">
        <v>366</v>
      </c>
      <c r="C85" s="20" t="s">
        <v>75</v>
      </c>
      <c r="D85" s="47">
        <v>0</v>
      </c>
      <c r="E85" s="47">
        <v>54911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54911</v>
      </c>
      <c r="O85" s="48">
        <f t="shared" si="11"/>
        <v>3.4433435755941555</v>
      </c>
      <c r="P85" s="9"/>
    </row>
    <row r="86" spans="1:119">
      <c r="A86" s="12"/>
      <c r="B86" s="25">
        <v>369.3</v>
      </c>
      <c r="C86" s="20" t="s">
        <v>76</v>
      </c>
      <c r="D86" s="47">
        <v>61916</v>
      </c>
      <c r="E86" s="47">
        <v>20971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82887</v>
      </c>
      <c r="O86" s="48">
        <f t="shared" si="11"/>
        <v>5.1976547312974226</v>
      </c>
      <c r="P86" s="9"/>
    </row>
    <row r="87" spans="1:119">
      <c r="A87" s="12"/>
      <c r="B87" s="25">
        <v>369.9</v>
      </c>
      <c r="C87" s="20" t="s">
        <v>77</v>
      </c>
      <c r="D87" s="47">
        <v>10130</v>
      </c>
      <c r="E87" s="47">
        <v>29644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39774</v>
      </c>
      <c r="O87" s="48">
        <f t="shared" si="11"/>
        <v>2.494136828243557</v>
      </c>
      <c r="P87" s="9"/>
    </row>
    <row r="88" spans="1:119" ht="15.75">
      <c r="A88" s="29" t="s">
        <v>44</v>
      </c>
      <c r="B88" s="30"/>
      <c r="C88" s="31"/>
      <c r="D88" s="32">
        <f t="shared" ref="D88:M88" si="16">SUM(D89:D90)</f>
        <v>12600</v>
      </c>
      <c r="E88" s="32">
        <f t="shared" si="16"/>
        <v>931988</v>
      </c>
      <c r="F88" s="32">
        <f t="shared" si="16"/>
        <v>0</v>
      </c>
      <c r="G88" s="32">
        <f t="shared" si="16"/>
        <v>0</v>
      </c>
      <c r="H88" s="32">
        <f t="shared" si="16"/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>SUM(D88:M88)</f>
        <v>944588</v>
      </c>
      <c r="O88" s="46">
        <f t="shared" si="11"/>
        <v>59.232959177274722</v>
      </c>
      <c r="P88" s="9"/>
    </row>
    <row r="89" spans="1:119">
      <c r="A89" s="12"/>
      <c r="B89" s="25">
        <v>381</v>
      </c>
      <c r="C89" s="20" t="s">
        <v>78</v>
      </c>
      <c r="D89" s="47">
        <v>12600</v>
      </c>
      <c r="E89" s="47">
        <v>745982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758582</v>
      </c>
      <c r="O89" s="48">
        <f t="shared" si="11"/>
        <v>47.568947137392612</v>
      </c>
      <c r="P89" s="9"/>
    </row>
    <row r="90" spans="1:119" ht="15.75" thickBot="1">
      <c r="A90" s="12"/>
      <c r="B90" s="25">
        <v>384</v>
      </c>
      <c r="C90" s="20" t="s">
        <v>79</v>
      </c>
      <c r="D90" s="47">
        <v>0</v>
      </c>
      <c r="E90" s="47">
        <v>186006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186006</v>
      </c>
      <c r="O90" s="48">
        <f t="shared" si="11"/>
        <v>11.66401203988211</v>
      </c>
      <c r="P90" s="9"/>
    </row>
    <row r="91" spans="1:119" ht="16.5" thickBot="1">
      <c r="A91" s="14" t="s">
        <v>56</v>
      </c>
      <c r="B91" s="23"/>
      <c r="C91" s="22"/>
      <c r="D91" s="15">
        <f t="shared" ref="D91:M91" si="17">SUM(D5,D11,D15,D44,D76,D80,D88)</f>
        <v>6815641</v>
      </c>
      <c r="E91" s="15">
        <f t="shared" si="17"/>
        <v>6234276</v>
      </c>
      <c r="F91" s="15">
        <f t="shared" si="17"/>
        <v>0</v>
      </c>
      <c r="G91" s="15">
        <f t="shared" si="17"/>
        <v>0</v>
      </c>
      <c r="H91" s="15">
        <f t="shared" si="17"/>
        <v>0</v>
      </c>
      <c r="I91" s="15">
        <f t="shared" si="17"/>
        <v>0</v>
      </c>
      <c r="J91" s="15">
        <f t="shared" si="17"/>
        <v>0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>SUM(D91:M91)</f>
        <v>13049917</v>
      </c>
      <c r="O91" s="38">
        <f t="shared" si="11"/>
        <v>818.33053238853699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52" t="s">
        <v>212</v>
      </c>
      <c r="M93" s="52"/>
      <c r="N93" s="52"/>
      <c r="O93" s="44">
        <v>15947</v>
      </c>
    </row>
    <row r="94" spans="1:119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1:119" ht="15.75" customHeight="1" thickBot="1">
      <c r="A95" s="56" t="s">
        <v>101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8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2734164</v>
      </c>
      <c r="E5" s="27">
        <f t="shared" si="0"/>
        <v>989870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3724034</v>
      </c>
      <c r="O5" s="33">
        <f t="shared" ref="O5:O36" si="1">(N5/O$84)</f>
        <v>234.40762887895764</v>
      </c>
      <c r="P5" s="6"/>
    </row>
    <row r="6" spans="1:133">
      <c r="A6" s="12"/>
      <c r="B6" s="25">
        <v>311</v>
      </c>
      <c r="C6" s="20" t="s">
        <v>3</v>
      </c>
      <c r="D6" s="47">
        <v>2120615</v>
      </c>
      <c r="E6" s="47">
        <v>108884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2229499</v>
      </c>
      <c r="O6" s="48">
        <f t="shared" si="1"/>
        <v>140.33480203940329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269129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269129</v>
      </c>
      <c r="O7" s="48">
        <f t="shared" si="1"/>
        <v>16.940202681437654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70797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70797</v>
      </c>
      <c r="O8" s="48">
        <f t="shared" si="1"/>
        <v>4.4562850129036322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392118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392118</v>
      </c>
      <c r="O9" s="48">
        <f t="shared" si="1"/>
        <v>24.681689431610749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148942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148942</v>
      </c>
      <c r="O10" s="48">
        <f t="shared" si="1"/>
        <v>9.3750865487505504</v>
      </c>
      <c r="P10" s="9"/>
    </row>
    <row r="11" spans="1:133">
      <c r="A11" s="12"/>
      <c r="B11" s="25">
        <v>312.60000000000002</v>
      </c>
      <c r="C11" s="20" t="s">
        <v>15</v>
      </c>
      <c r="D11" s="47">
        <v>554818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554818</v>
      </c>
      <c r="O11" s="48">
        <f t="shared" si="1"/>
        <v>34.92276704223579</v>
      </c>
      <c r="P11" s="9"/>
    </row>
    <row r="12" spans="1:133">
      <c r="A12" s="12"/>
      <c r="B12" s="25">
        <v>315</v>
      </c>
      <c r="C12" s="20" t="s">
        <v>136</v>
      </c>
      <c r="D12" s="47">
        <v>58731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58731</v>
      </c>
      <c r="O12" s="48">
        <f t="shared" si="1"/>
        <v>3.6967961226159751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65627</v>
      </c>
      <c r="E13" s="32">
        <f t="shared" si="3"/>
        <v>479565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545192</v>
      </c>
      <c r="O13" s="46">
        <f t="shared" si="1"/>
        <v>34.316862843834585</v>
      </c>
      <c r="P13" s="10"/>
    </row>
    <row r="14" spans="1:133">
      <c r="A14" s="12"/>
      <c r="B14" s="25">
        <v>322</v>
      </c>
      <c r="C14" s="20" t="s">
        <v>0</v>
      </c>
      <c r="D14" s="47">
        <v>65627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65627</v>
      </c>
      <c r="O14" s="48">
        <f t="shared" si="1"/>
        <v>4.1308617108327566</v>
      </c>
      <c r="P14" s="9"/>
    </row>
    <row r="15" spans="1:133">
      <c r="A15" s="12"/>
      <c r="B15" s="25">
        <v>329</v>
      </c>
      <c r="C15" s="20" t="s">
        <v>18</v>
      </c>
      <c r="D15" s="47">
        <v>0</v>
      </c>
      <c r="E15" s="47">
        <v>479565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479565</v>
      </c>
      <c r="O15" s="48">
        <f t="shared" si="1"/>
        <v>30.186001133001824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SUM(D17:D38)</f>
        <v>3085961</v>
      </c>
      <c r="E16" s="32">
        <f t="shared" si="5"/>
        <v>2409623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5495584</v>
      </c>
      <c r="O16" s="46">
        <f t="shared" si="1"/>
        <v>345.917039088563</v>
      </c>
      <c r="P16" s="10"/>
    </row>
    <row r="17" spans="1:16">
      <c r="A17" s="12"/>
      <c r="B17" s="25">
        <v>331.1</v>
      </c>
      <c r="C17" s="20" t="s">
        <v>127</v>
      </c>
      <c r="D17" s="47">
        <v>18432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18432</v>
      </c>
      <c r="O17" s="48">
        <f t="shared" si="1"/>
        <v>1.1601938692012337</v>
      </c>
      <c r="P17" s="9"/>
    </row>
    <row r="18" spans="1:16">
      <c r="A18" s="12"/>
      <c r="B18" s="25">
        <v>331.2</v>
      </c>
      <c r="C18" s="20" t="s">
        <v>19</v>
      </c>
      <c r="D18" s="47">
        <v>0</v>
      </c>
      <c r="E18" s="47">
        <v>6186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6186</v>
      </c>
      <c r="O18" s="48">
        <f t="shared" si="1"/>
        <v>0.38937496065965882</v>
      </c>
      <c r="P18" s="9"/>
    </row>
    <row r="19" spans="1:16">
      <c r="A19" s="12"/>
      <c r="B19" s="25">
        <v>331.5</v>
      </c>
      <c r="C19" s="20" t="s">
        <v>128</v>
      </c>
      <c r="D19" s="47">
        <v>0</v>
      </c>
      <c r="E19" s="47">
        <v>231142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231142</v>
      </c>
      <c r="O19" s="48">
        <f t="shared" si="1"/>
        <v>14.549128218039908</v>
      </c>
      <c r="P19" s="9"/>
    </row>
    <row r="20" spans="1:16">
      <c r="A20" s="12"/>
      <c r="B20" s="25">
        <v>331.65</v>
      </c>
      <c r="C20" s="20" t="s">
        <v>23</v>
      </c>
      <c r="D20" s="47">
        <v>128814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128814</v>
      </c>
      <c r="O20" s="48">
        <f t="shared" si="1"/>
        <v>8.1081387297790641</v>
      </c>
      <c r="P20" s="9"/>
    </row>
    <row r="21" spans="1:16">
      <c r="A21" s="12"/>
      <c r="B21" s="25">
        <v>334.2</v>
      </c>
      <c r="C21" s="20" t="s">
        <v>21</v>
      </c>
      <c r="D21" s="47">
        <v>0</v>
      </c>
      <c r="E21" s="47">
        <v>318960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318960</v>
      </c>
      <c r="O21" s="48">
        <f t="shared" si="1"/>
        <v>20.076792345943225</v>
      </c>
      <c r="P21" s="9"/>
    </row>
    <row r="22" spans="1:16">
      <c r="A22" s="12"/>
      <c r="B22" s="25">
        <v>334.34</v>
      </c>
      <c r="C22" s="20" t="s">
        <v>24</v>
      </c>
      <c r="D22" s="47">
        <v>0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90909</v>
      </c>
      <c r="O22" s="48">
        <f t="shared" si="1"/>
        <v>5.7222257191414361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852619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6">SUM(D23:M23)</f>
        <v>852619</v>
      </c>
      <c r="O23" s="48">
        <f t="shared" si="1"/>
        <v>53.667715742430921</v>
      </c>
      <c r="P23" s="9"/>
    </row>
    <row r="24" spans="1:16">
      <c r="A24" s="12"/>
      <c r="B24" s="25">
        <v>334.7</v>
      </c>
      <c r="C24" s="20" t="s">
        <v>27</v>
      </c>
      <c r="D24" s="47">
        <v>0</v>
      </c>
      <c r="E24" s="47">
        <v>98511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98511</v>
      </c>
      <c r="O24" s="48">
        <f t="shared" si="1"/>
        <v>6.2007301567319191</v>
      </c>
      <c r="P24" s="9"/>
    </row>
    <row r="25" spans="1:16">
      <c r="A25" s="12"/>
      <c r="B25" s="25">
        <v>334.82</v>
      </c>
      <c r="C25" s="20" t="s">
        <v>108</v>
      </c>
      <c r="D25" s="47">
        <v>284662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284662</v>
      </c>
      <c r="O25" s="48">
        <f t="shared" si="1"/>
        <v>17.917920312204949</v>
      </c>
      <c r="P25" s="9"/>
    </row>
    <row r="26" spans="1:16">
      <c r="A26" s="12"/>
      <c r="B26" s="25">
        <v>334.9</v>
      </c>
      <c r="C26" s="20" t="s">
        <v>28</v>
      </c>
      <c r="D26" s="47">
        <v>0</v>
      </c>
      <c r="E26" s="47">
        <v>370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370</v>
      </c>
      <c r="O26" s="48">
        <f t="shared" si="1"/>
        <v>2.3289481966387613E-2</v>
      </c>
      <c r="P26" s="9"/>
    </row>
    <row r="27" spans="1:16">
      <c r="A27" s="12"/>
      <c r="B27" s="25">
        <v>335.12</v>
      </c>
      <c r="C27" s="20" t="s">
        <v>138</v>
      </c>
      <c r="D27" s="47">
        <v>228983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228983</v>
      </c>
      <c r="O27" s="48">
        <f t="shared" si="1"/>
        <v>14.413230943538743</v>
      </c>
      <c r="P27" s="9"/>
    </row>
    <row r="28" spans="1:16">
      <c r="A28" s="12"/>
      <c r="B28" s="25">
        <v>335.13</v>
      </c>
      <c r="C28" s="20" t="s">
        <v>139</v>
      </c>
      <c r="D28" s="47">
        <v>19917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19917</v>
      </c>
      <c r="O28" s="48">
        <f t="shared" si="1"/>
        <v>1.2536665197960597</v>
      </c>
      <c r="P28" s="9"/>
    </row>
    <row r="29" spans="1:16">
      <c r="A29" s="12"/>
      <c r="B29" s="25">
        <v>335.14</v>
      </c>
      <c r="C29" s="20" t="s">
        <v>140</v>
      </c>
      <c r="D29" s="47">
        <v>8830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8830</v>
      </c>
      <c r="O29" s="48">
        <f t="shared" si="1"/>
        <v>0.55580033990054767</v>
      </c>
      <c r="P29" s="9"/>
    </row>
    <row r="30" spans="1:16">
      <c r="A30" s="12"/>
      <c r="B30" s="25">
        <v>335.15</v>
      </c>
      <c r="C30" s="20" t="s">
        <v>175</v>
      </c>
      <c r="D30" s="47">
        <v>796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796</v>
      </c>
      <c r="O30" s="48">
        <f t="shared" si="1"/>
        <v>5.0103858500660917E-2</v>
      </c>
      <c r="P30" s="9"/>
    </row>
    <row r="31" spans="1:16">
      <c r="A31" s="12"/>
      <c r="B31" s="25">
        <v>335.16</v>
      </c>
      <c r="C31" s="20" t="s">
        <v>141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223250</v>
      </c>
      <c r="O31" s="48">
        <f t="shared" si="1"/>
        <v>14.052369862151444</v>
      </c>
      <c r="P31" s="9"/>
    </row>
    <row r="32" spans="1:16">
      <c r="A32" s="12"/>
      <c r="B32" s="25">
        <v>335.18</v>
      </c>
      <c r="C32" s="20" t="s">
        <v>142</v>
      </c>
      <c r="D32" s="47">
        <v>1832473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1832473</v>
      </c>
      <c r="O32" s="48">
        <f t="shared" si="1"/>
        <v>115.3441807767357</v>
      </c>
      <c r="P32" s="9"/>
    </row>
    <row r="33" spans="1:16">
      <c r="A33" s="12"/>
      <c r="B33" s="25">
        <v>335.19</v>
      </c>
      <c r="C33" s="20" t="s">
        <v>143</v>
      </c>
      <c r="D33" s="47">
        <v>332326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332326</v>
      </c>
      <c r="O33" s="48">
        <f t="shared" si="1"/>
        <v>20.918109145842514</v>
      </c>
      <c r="P33" s="9"/>
    </row>
    <row r="34" spans="1:16">
      <c r="A34" s="12"/>
      <c r="B34" s="25">
        <v>335.22</v>
      </c>
      <c r="C34" s="20" t="s">
        <v>94</v>
      </c>
      <c r="D34" s="47">
        <v>0</v>
      </c>
      <c r="E34" s="47">
        <v>107320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107320</v>
      </c>
      <c r="O34" s="48">
        <f t="shared" si="1"/>
        <v>6.7552086611695099</v>
      </c>
      <c r="P34" s="9"/>
    </row>
    <row r="35" spans="1:16">
      <c r="A35" s="12"/>
      <c r="B35" s="25">
        <v>335.5</v>
      </c>
      <c r="C35" s="20" t="s">
        <v>95</v>
      </c>
      <c r="D35" s="47">
        <v>0</v>
      </c>
      <c r="E35" s="47">
        <v>328687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328687</v>
      </c>
      <c r="O35" s="48">
        <f t="shared" si="1"/>
        <v>20.689053943475798</v>
      </c>
      <c r="P35" s="9"/>
    </row>
    <row r="36" spans="1:16">
      <c r="A36" s="12"/>
      <c r="B36" s="25">
        <v>337.2</v>
      </c>
      <c r="C36" s="20" t="s">
        <v>36</v>
      </c>
      <c r="D36" s="47">
        <v>0</v>
      </c>
      <c r="E36" s="47">
        <v>44919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44919</v>
      </c>
      <c r="O36" s="48">
        <f t="shared" si="1"/>
        <v>2.8274060552653113</v>
      </c>
      <c r="P36" s="9"/>
    </row>
    <row r="37" spans="1:16">
      <c r="A37" s="12"/>
      <c r="B37" s="25">
        <v>337.9</v>
      </c>
      <c r="C37" s="20" t="s">
        <v>197</v>
      </c>
      <c r="D37" s="47">
        <v>7478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7478</v>
      </c>
      <c r="O37" s="48">
        <f t="shared" ref="O37:O68" si="7">(N37/O$84)</f>
        <v>0.47069931390445019</v>
      </c>
      <c r="P37" s="9"/>
    </row>
    <row r="38" spans="1:16">
      <c r="A38" s="12"/>
      <c r="B38" s="25">
        <v>338</v>
      </c>
      <c r="C38" s="20" t="s">
        <v>89</v>
      </c>
      <c r="D38" s="47">
        <v>0</v>
      </c>
      <c r="E38" s="47">
        <v>330000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330000</v>
      </c>
      <c r="O38" s="48">
        <f t="shared" si="7"/>
        <v>20.771700132183547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SUM(D40:D66)</f>
        <v>539046</v>
      </c>
      <c r="E39" s="32">
        <f t="shared" si="8"/>
        <v>1443912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1982958</v>
      </c>
      <c r="O39" s="46">
        <f t="shared" si="7"/>
        <v>124.81639075974067</v>
      </c>
      <c r="P39" s="10"/>
    </row>
    <row r="40" spans="1:16">
      <c r="A40" s="12"/>
      <c r="B40" s="25">
        <v>341.1</v>
      </c>
      <c r="C40" s="20" t="s">
        <v>145</v>
      </c>
      <c r="D40" s="47">
        <v>22542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22542</v>
      </c>
      <c r="O40" s="48">
        <f t="shared" si="7"/>
        <v>1.4188959526657015</v>
      </c>
      <c r="P40" s="9"/>
    </row>
    <row r="41" spans="1:16">
      <c r="A41" s="12"/>
      <c r="B41" s="25">
        <v>341.16</v>
      </c>
      <c r="C41" s="20" t="s">
        <v>146</v>
      </c>
      <c r="D41" s="47">
        <v>0</v>
      </c>
      <c r="E41" s="47">
        <v>12845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6" si="9">SUM(D41:M41)</f>
        <v>12845</v>
      </c>
      <c r="O41" s="48">
        <f t="shared" si="7"/>
        <v>0.80852269150878076</v>
      </c>
      <c r="P41" s="9"/>
    </row>
    <row r="42" spans="1:16">
      <c r="A42" s="12"/>
      <c r="B42" s="25">
        <v>341.51</v>
      </c>
      <c r="C42" s="20" t="s">
        <v>147</v>
      </c>
      <c r="D42" s="47">
        <v>3879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3879</v>
      </c>
      <c r="O42" s="48">
        <f t="shared" si="7"/>
        <v>0.24416189337193933</v>
      </c>
      <c r="P42" s="9"/>
    </row>
    <row r="43" spans="1:16">
      <c r="A43" s="12"/>
      <c r="B43" s="25">
        <v>341.52</v>
      </c>
      <c r="C43" s="20" t="s">
        <v>148</v>
      </c>
      <c r="D43" s="47">
        <v>19554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19554</v>
      </c>
      <c r="O43" s="48">
        <f t="shared" si="7"/>
        <v>1.2308176496506578</v>
      </c>
      <c r="P43" s="9"/>
    </row>
    <row r="44" spans="1:16">
      <c r="A44" s="12"/>
      <c r="B44" s="25">
        <v>341.54</v>
      </c>
      <c r="C44" s="20" t="s">
        <v>149</v>
      </c>
      <c r="D44" s="47">
        <v>53943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53943</v>
      </c>
      <c r="O44" s="48">
        <f t="shared" si="7"/>
        <v>3.3954176370617488</v>
      </c>
      <c r="P44" s="9"/>
    </row>
    <row r="45" spans="1:16">
      <c r="A45" s="12"/>
      <c r="B45" s="25">
        <v>341.8</v>
      </c>
      <c r="C45" s="20" t="s">
        <v>150</v>
      </c>
      <c r="D45" s="47">
        <v>216411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216411</v>
      </c>
      <c r="O45" s="48">
        <f t="shared" si="7"/>
        <v>13.621892113048405</v>
      </c>
      <c r="P45" s="9"/>
    </row>
    <row r="46" spans="1:16">
      <c r="A46" s="12"/>
      <c r="B46" s="25">
        <v>341.9</v>
      </c>
      <c r="C46" s="20" t="s">
        <v>202</v>
      </c>
      <c r="D46" s="47">
        <v>10363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10363</v>
      </c>
      <c r="O46" s="48">
        <f t="shared" si="7"/>
        <v>0.65229432869641846</v>
      </c>
      <c r="P46" s="9"/>
    </row>
    <row r="47" spans="1:16">
      <c r="A47" s="12"/>
      <c r="B47" s="25">
        <v>342.1</v>
      </c>
      <c r="C47" s="20" t="s">
        <v>50</v>
      </c>
      <c r="D47" s="47">
        <v>50000</v>
      </c>
      <c r="E47" s="47">
        <v>8504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58504</v>
      </c>
      <c r="O47" s="48">
        <f t="shared" si="7"/>
        <v>3.6825077107068673</v>
      </c>
      <c r="P47" s="9"/>
    </row>
    <row r="48" spans="1:16">
      <c r="A48" s="12"/>
      <c r="B48" s="25">
        <v>342.2</v>
      </c>
      <c r="C48" s="20" t="s">
        <v>51</v>
      </c>
      <c r="D48" s="47">
        <v>20498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20498</v>
      </c>
      <c r="O48" s="48">
        <f t="shared" si="7"/>
        <v>1.2902373009378738</v>
      </c>
      <c r="P48" s="9"/>
    </row>
    <row r="49" spans="1:16">
      <c r="A49" s="12"/>
      <c r="B49" s="25">
        <v>342.3</v>
      </c>
      <c r="C49" s="20" t="s">
        <v>132</v>
      </c>
      <c r="D49" s="47">
        <v>1114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1114</v>
      </c>
      <c r="O49" s="48">
        <f t="shared" si="7"/>
        <v>7.0120224082583241E-2</v>
      </c>
      <c r="P49" s="9"/>
    </row>
    <row r="50" spans="1:16">
      <c r="A50" s="12"/>
      <c r="B50" s="25">
        <v>342.6</v>
      </c>
      <c r="C50" s="20" t="s">
        <v>52</v>
      </c>
      <c r="D50" s="47">
        <v>0</v>
      </c>
      <c r="E50" s="47">
        <v>1226958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1226958</v>
      </c>
      <c r="O50" s="48">
        <f t="shared" si="7"/>
        <v>77.230314093283823</v>
      </c>
      <c r="P50" s="9"/>
    </row>
    <row r="51" spans="1:16">
      <c r="A51" s="12"/>
      <c r="B51" s="25">
        <v>343.4</v>
      </c>
      <c r="C51" s="20" t="s">
        <v>53</v>
      </c>
      <c r="D51" s="47">
        <v>0</v>
      </c>
      <c r="E51" s="47">
        <v>193645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193645</v>
      </c>
      <c r="O51" s="48">
        <f t="shared" si="7"/>
        <v>12.188896582111161</v>
      </c>
      <c r="P51" s="9"/>
    </row>
    <row r="52" spans="1:16">
      <c r="A52" s="12"/>
      <c r="B52" s="25">
        <v>348.12</v>
      </c>
      <c r="C52" s="20" t="s">
        <v>152</v>
      </c>
      <c r="D52" s="47">
        <v>2476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4" si="10">SUM(D52:M52)</f>
        <v>2476</v>
      </c>
      <c r="O52" s="48">
        <f t="shared" si="7"/>
        <v>0.15585069553723169</v>
      </c>
      <c r="P52" s="9"/>
    </row>
    <row r="53" spans="1:16">
      <c r="A53" s="12"/>
      <c r="B53" s="25">
        <v>348.13</v>
      </c>
      <c r="C53" s="20" t="s">
        <v>153</v>
      </c>
      <c r="D53" s="47">
        <v>4758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4758</v>
      </c>
      <c r="O53" s="48">
        <f t="shared" si="7"/>
        <v>0.29949014917857369</v>
      </c>
      <c r="P53" s="9"/>
    </row>
    <row r="54" spans="1:16">
      <c r="A54" s="12"/>
      <c r="B54" s="25">
        <v>348.22</v>
      </c>
      <c r="C54" s="20" t="s">
        <v>154</v>
      </c>
      <c r="D54" s="47">
        <v>1373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1373</v>
      </c>
      <c r="O54" s="48">
        <f t="shared" si="7"/>
        <v>8.6422861459054576E-2</v>
      </c>
      <c r="P54" s="9"/>
    </row>
    <row r="55" spans="1:16">
      <c r="A55" s="12"/>
      <c r="B55" s="25">
        <v>348.24</v>
      </c>
      <c r="C55" s="20" t="s">
        <v>155</v>
      </c>
      <c r="D55" s="47">
        <v>6595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6595</v>
      </c>
      <c r="O55" s="48">
        <f t="shared" si="7"/>
        <v>0.4151192799143954</v>
      </c>
      <c r="P55" s="9"/>
    </row>
    <row r="56" spans="1:16">
      <c r="A56" s="12"/>
      <c r="B56" s="25">
        <v>348.31</v>
      </c>
      <c r="C56" s="20" t="s">
        <v>156</v>
      </c>
      <c r="D56" s="47">
        <v>25975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25975</v>
      </c>
      <c r="O56" s="48">
        <f t="shared" si="7"/>
        <v>1.6349845785862656</v>
      </c>
      <c r="P56" s="9"/>
    </row>
    <row r="57" spans="1:16">
      <c r="A57" s="12"/>
      <c r="B57" s="25">
        <v>348.32</v>
      </c>
      <c r="C57" s="20" t="s">
        <v>157</v>
      </c>
      <c r="D57" s="47">
        <v>578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578</v>
      </c>
      <c r="O57" s="48">
        <f t="shared" si="7"/>
        <v>3.6381947504248759E-2</v>
      </c>
      <c r="P57" s="9"/>
    </row>
    <row r="58" spans="1:16">
      <c r="A58" s="12"/>
      <c r="B58" s="25">
        <v>348.41</v>
      </c>
      <c r="C58" s="20" t="s">
        <v>158</v>
      </c>
      <c r="D58" s="47">
        <v>30324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30324</v>
      </c>
      <c r="O58" s="48">
        <f t="shared" si="7"/>
        <v>1.9087304085101027</v>
      </c>
      <c r="P58" s="9"/>
    </row>
    <row r="59" spans="1:16">
      <c r="A59" s="12"/>
      <c r="B59" s="25">
        <v>348.42</v>
      </c>
      <c r="C59" s="20" t="s">
        <v>159</v>
      </c>
      <c r="D59" s="47">
        <v>5163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5163</v>
      </c>
      <c r="O59" s="48">
        <f t="shared" si="7"/>
        <v>0.32498269024988985</v>
      </c>
      <c r="P59" s="9"/>
    </row>
    <row r="60" spans="1:16">
      <c r="A60" s="12"/>
      <c r="B60" s="25">
        <v>348.52</v>
      </c>
      <c r="C60" s="20" t="s">
        <v>160</v>
      </c>
      <c r="D60" s="47">
        <v>479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479</v>
      </c>
      <c r="O60" s="48">
        <f t="shared" si="7"/>
        <v>3.0150437464593692E-2</v>
      </c>
      <c r="P60" s="9"/>
    </row>
    <row r="61" spans="1:16">
      <c r="A61" s="12"/>
      <c r="B61" s="25">
        <v>348.53</v>
      </c>
      <c r="C61" s="20" t="s">
        <v>161</v>
      </c>
      <c r="D61" s="47">
        <v>2471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2471</v>
      </c>
      <c r="O61" s="48">
        <f t="shared" si="7"/>
        <v>0.1555359728079562</v>
      </c>
      <c r="P61" s="9"/>
    </row>
    <row r="62" spans="1:16">
      <c r="A62" s="12"/>
      <c r="B62" s="25">
        <v>348.62</v>
      </c>
      <c r="C62" s="20" t="s">
        <v>162</v>
      </c>
      <c r="D62" s="47">
        <v>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</v>
      </c>
      <c r="O62" s="48">
        <f t="shared" si="7"/>
        <v>9.4416818782652484E-4</v>
      </c>
      <c r="P62" s="9"/>
    </row>
    <row r="63" spans="1:16">
      <c r="A63" s="12"/>
      <c r="B63" s="25">
        <v>348.71</v>
      </c>
      <c r="C63" s="20" t="s">
        <v>163</v>
      </c>
      <c r="D63" s="47">
        <v>6320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6320</v>
      </c>
      <c r="O63" s="48">
        <f t="shared" si="7"/>
        <v>0.39780952980424245</v>
      </c>
      <c r="P63" s="9"/>
    </row>
    <row r="64" spans="1:16">
      <c r="A64" s="12"/>
      <c r="B64" s="25">
        <v>348.72</v>
      </c>
      <c r="C64" s="20" t="s">
        <v>164</v>
      </c>
      <c r="D64" s="47">
        <v>72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</v>
      </c>
      <c r="O64" s="48">
        <f t="shared" si="7"/>
        <v>4.5320073015673191E-3</v>
      </c>
      <c r="P64" s="9"/>
    </row>
    <row r="65" spans="1:16">
      <c r="A65" s="12"/>
      <c r="B65" s="25">
        <v>348.923</v>
      </c>
      <c r="C65" s="20" t="s">
        <v>166</v>
      </c>
      <c r="D65" s="47">
        <v>0</v>
      </c>
      <c r="E65" s="47">
        <v>1960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1960</v>
      </c>
      <c r="O65" s="48">
        <f t="shared" si="7"/>
        <v>0.12337130987599924</v>
      </c>
      <c r="P65" s="9"/>
    </row>
    <row r="66" spans="1:16">
      <c r="A66" s="12"/>
      <c r="B66" s="25">
        <v>349</v>
      </c>
      <c r="C66" s="20" t="s">
        <v>1</v>
      </c>
      <c r="D66" s="47">
        <v>54143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54143</v>
      </c>
      <c r="O66" s="48">
        <f t="shared" si="7"/>
        <v>3.4080065462327691</v>
      </c>
      <c r="P66" s="9"/>
    </row>
    <row r="67" spans="1:16" ht="15.75">
      <c r="A67" s="29" t="s">
        <v>43</v>
      </c>
      <c r="B67" s="30"/>
      <c r="C67" s="31"/>
      <c r="D67" s="32">
        <f t="shared" ref="D67:M67" si="11">SUM(D68:D70)</f>
        <v>0</v>
      </c>
      <c r="E67" s="32">
        <f t="shared" si="11"/>
        <v>60993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60993</v>
      </c>
      <c r="O67" s="46">
        <f t="shared" si="7"/>
        <v>3.8391766853402154</v>
      </c>
      <c r="P67" s="10"/>
    </row>
    <row r="68" spans="1:16">
      <c r="A68" s="13"/>
      <c r="B68" s="40">
        <v>351.8</v>
      </c>
      <c r="C68" s="21" t="s">
        <v>168</v>
      </c>
      <c r="D68" s="47">
        <v>0</v>
      </c>
      <c r="E68" s="47">
        <v>6825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6825</v>
      </c>
      <c r="O68" s="48">
        <f t="shared" si="7"/>
        <v>0.4295965254610688</v>
      </c>
      <c r="P68" s="9"/>
    </row>
    <row r="69" spans="1:16">
      <c r="A69" s="13"/>
      <c r="B69" s="40">
        <v>358.2</v>
      </c>
      <c r="C69" s="21" t="s">
        <v>169</v>
      </c>
      <c r="D69" s="47">
        <v>0</v>
      </c>
      <c r="E69" s="47">
        <v>32905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32905</v>
      </c>
      <c r="O69" s="48">
        <f t="shared" ref="O69:O82" si="13">(N69/O$84)</f>
        <v>2.0711902813621199</v>
      </c>
      <c r="P69" s="9"/>
    </row>
    <row r="70" spans="1:16">
      <c r="A70" s="13"/>
      <c r="B70" s="40">
        <v>359</v>
      </c>
      <c r="C70" s="21" t="s">
        <v>121</v>
      </c>
      <c r="D70" s="47">
        <v>0</v>
      </c>
      <c r="E70" s="47">
        <v>21263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21263</v>
      </c>
      <c r="O70" s="48">
        <f t="shared" si="13"/>
        <v>1.3383898785170265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SUM(D72:D78)</f>
        <v>44394</v>
      </c>
      <c r="E71" s="32">
        <f t="shared" si="14"/>
        <v>58614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2"/>
        <v>103008</v>
      </c>
      <c r="O71" s="46">
        <f t="shared" si="13"/>
        <v>6.4837917794423117</v>
      </c>
      <c r="P71" s="10"/>
    </row>
    <row r="72" spans="1:16">
      <c r="A72" s="12"/>
      <c r="B72" s="25">
        <v>361.1</v>
      </c>
      <c r="C72" s="20" t="s">
        <v>73</v>
      </c>
      <c r="D72" s="47">
        <v>3177</v>
      </c>
      <c r="E72" s="47">
        <v>333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3510</v>
      </c>
      <c r="O72" s="48">
        <f t="shared" si="13"/>
        <v>0.22093535595140681</v>
      </c>
      <c r="P72" s="9"/>
    </row>
    <row r="73" spans="1:16">
      <c r="A73" s="12"/>
      <c r="B73" s="25">
        <v>361.3</v>
      </c>
      <c r="C73" s="20" t="s">
        <v>170</v>
      </c>
      <c r="D73" s="47">
        <v>0</v>
      </c>
      <c r="E73" s="47">
        <v>7334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5">SUM(D73:M73)</f>
        <v>7334</v>
      </c>
      <c r="O73" s="48">
        <f t="shared" si="13"/>
        <v>0.46163529930131553</v>
      </c>
      <c r="P73" s="9"/>
    </row>
    <row r="74" spans="1:16">
      <c r="A74" s="12"/>
      <c r="B74" s="25">
        <v>362</v>
      </c>
      <c r="C74" s="20" t="s">
        <v>74</v>
      </c>
      <c r="D74" s="47">
        <v>12125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12125</v>
      </c>
      <c r="O74" s="48">
        <f t="shared" si="13"/>
        <v>0.76320261849310755</v>
      </c>
      <c r="P74" s="9"/>
    </row>
    <row r="75" spans="1:16">
      <c r="A75" s="12"/>
      <c r="B75" s="25">
        <v>364</v>
      </c>
      <c r="C75" s="20" t="s">
        <v>171</v>
      </c>
      <c r="D75" s="47">
        <v>1139</v>
      </c>
      <c r="E75" s="47">
        <v>5042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6181</v>
      </c>
      <c r="O75" s="48">
        <f t="shared" si="13"/>
        <v>0.38906023793038336</v>
      </c>
      <c r="P75" s="9"/>
    </row>
    <row r="76" spans="1:16">
      <c r="A76" s="12"/>
      <c r="B76" s="25">
        <v>365</v>
      </c>
      <c r="C76" s="20" t="s">
        <v>172</v>
      </c>
      <c r="D76" s="47">
        <v>4349</v>
      </c>
      <c r="E76" s="47">
        <v>7932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12281</v>
      </c>
      <c r="O76" s="48">
        <f t="shared" si="13"/>
        <v>0.77302196764650344</v>
      </c>
      <c r="P76" s="9"/>
    </row>
    <row r="77" spans="1:16">
      <c r="A77" s="12"/>
      <c r="B77" s="25">
        <v>366</v>
      </c>
      <c r="C77" s="20" t="s">
        <v>75</v>
      </c>
      <c r="D77" s="47">
        <v>1789</v>
      </c>
      <c r="E77" s="47">
        <v>5611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7400</v>
      </c>
      <c r="O77" s="48">
        <f t="shared" si="13"/>
        <v>0.46578963932775225</v>
      </c>
      <c r="P77" s="9"/>
    </row>
    <row r="78" spans="1:16">
      <c r="A78" s="12"/>
      <c r="B78" s="25">
        <v>369.9</v>
      </c>
      <c r="C78" s="20" t="s">
        <v>77</v>
      </c>
      <c r="D78" s="47">
        <v>21815</v>
      </c>
      <c r="E78" s="47">
        <v>32362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54177</v>
      </c>
      <c r="O78" s="48">
        <f t="shared" si="13"/>
        <v>3.4101466607918423</v>
      </c>
      <c r="P78" s="9"/>
    </row>
    <row r="79" spans="1:16" ht="15.75">
      <c r="A79" s="29" t="s">
        <v>44</v>
      </c>
      <c r="B79" s="30"/>
      <c r="C79" s="31"/>
      <c r="D79" s="32">
        <f t="shared" ref="D79:M79" si="16">SUM(D80:D81)</f>
        <v>208020</v>
      </c>
      <c r="E79" s="32">
        <f t="shared" si="16"/>
        <v>1455145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1663165</v>
      </c>
      <c r="O79" s="46">
        <f t="shared" si="13"/>
        <v>104.68716560710014</v>
      </c>
      <c r="P79" s="9"/>
    </row>
    <row r="80" spans="1:16">
      <c r="A80" s="12"/>
      <c r="B80" s="25">
        <v>381</v>
      </c>
      <c r="C80" s="20" t="s">
        <v>78</v>
      </c>
      <c r="D80" s="47">
        <v>98581</v>
      </c>
      <c r="E80" s="47">
        <v>1256743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1355324</v>
      </c>
      <c r="O80" s="48">
        <f t="shared" si="13"/>
        <v>85.310253666519799</v>
      </c>
      <c r="P80" s="9"/>
    </row>
    <row r="81" spans="1:119" ht="15.75" thickBot="1">
      <c r="A81" s="12"/>
      <c r="B81" s="25">
        <v>384</v>
      </c>
      <c r="C81" s="20" t="s">
        <v>79</v>
      </c>
      <c r="D81" s="47">
        <v>109439</v>
      </c>
      <c r="E81" s="47">
        <v>198402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307841</v>
      </c>
      <c r="O81" s="48">
        <f t="shared" si="13"/>
        <v>19.376911940580349</v>
      </c>
      <c r="P81" s="9"/>
    </row>
    <row r="82" spans="1:119" ht="16.5" thickBot="1">
      <c r="A82" s="14" t="s">
        <v>56</v>
      </c>
      <c r="B82" s="23"/>
      <c r="C82" s="22"/>
      <c r="D82" s="15">
        <f t="shared" ref="D82:M82" si="17">SUM(D5,D13,D16,D39,D67,D71,D79)</f>
        <v>6677212</v>
      </c>
      <c r="E82" s="15">
        <f t="shared" si="17"/>
        <v>6897722</v>
      </c>
      <c r="F82" s="15">
        <f t="shared" si="17"/>
        <v>0</v>
      </c>
      <c r="G82" s="15">
        <f t="shared" si="17"/>
        <v>0</v>
      </c>
      <c r="H82" s="15">
        <f t="shared" si="17"/>
        <v>0</v>
      </c>
      <c r="I82" s="15">
        <f t="shared" si="17"/>
        <v>0</v>
      </c>
      <c r="J82" s="15">
        <f t="shared" si="17"/>
        <v>0</v>
      </c>
      <c r="K82" s="15">
        <f t="shared" si="17"/>
        <v>0</v>
      </c>
      <c r="L82" s="15">
        <f t="shared" si="17"/>
        <v>0</v>
      </c>
      <c r="M82" s="15">
        <f t="shared" si="17"/>
        <v>0</v>
      </c>
      <c r="N82" s="15">
        <f>SUM(D82:M82)</f>
        <v>13574934</v>
      </c>
      <c r="O82" s="38">
        <f t="shared" si="13"/>
        <v>854.46805564297858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52" t="s">
        <v>203</v>
      </c>
      <c r="M84" s="52"/>
      <c r="N84" s="52"/>
      <c r="O84" s="44">
        <v>15887</v>
      </c>
    </row>
    <row r="85" spans="1:119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1:119" ht="15.75" customHeight="1" thickBot="1">
      <c r="A86" s="56" t="s">
        <v>101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2752495</v>
      </c>
      <c r="E5" s="27">
        <f t="shared" si="0"/>
        <v>966637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3719132</v>
      </c>
      <c r="O5" s="33">
        <f t="shared" ref="O5:O36" si="1">(N5/O$83)</f>
        <v>233.64317125266993</v>
      </c>
      <c r="P5" s="6"/>
    </row>
    <row r="6" spans="1:133">
      <c r="A6" s="12"/>
      <c r="B6" s="25">
        <v>311</v>
      </c>
      <c r="C6" s="20" t="s">
        <v>3</v>
      </c>
      <c r="D6" s="47">
        <v>2145852</v>
      </c>
      <c r="E6" s="47">
        <v>110145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2255997</v>
      </c>
      <c r="O6" s="48">
        <f t="shared" si="1"/>
        <v>141.7261590652092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260456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260456</v>
      </c>
      <c r="O7" s="48">
        <f t="shared" si="1"/>
        <v>16.362357080035181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69489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69489</v>
      </c>
      <c r="O8" s="48">
        <f t="shared" si="1"/>
        <v>4.3654353562005275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383278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383278</v>
      </c>
      <c r="O9" s="48">
        <f t="shared" si="1"/>
        <v>24.078276165347404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143269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143269</v>
      </c>
      <c r="O10" s="48">
        <f t="shared" si="1"/>
        <v>9.0004397537379059</v>
      </c>
      <c r="P10" s="9"/>
    </row>
    <row r="11" spans="1:133">
      <c r="A11" s="12"/>
      <c r="B11" s="25">
        <v>312.60000000000002</v>
      </c>
      <c r="C11" s="20" t="s">
        <v>15</v>
      </c>
      <c r="D11" s="47">
        <v>542031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542031</v>
      </c>
      <c r="O11" s="48">
        <f t="shared" si="1"/>
        <v>34.05145118733509</v>
      </c>
      <c r="P11" s="9"/>
    </row>
    <row r="12" spans="1:133">
      <c r="A12" s="12"/>
      <c r="B12" s="25">
        <v>315</v>
      </c>
      <c r="C12" s="20" t="s">
        <v>136</v>
      </c>
      <c r="D12" s="47">
        <v>64612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64612</v>
      </c>
      <c r="O12" s="48">
        <f t="shared" si="1"/>
        <v>4.0590526448046234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49643</v>
      </c>
      <c r="E13" s="32">
        <f t="shared" si="3"/>
        <v>477761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527404</v>
      </c>
      <c r="O13" s="46">
        <f t="shared" si="1"/>
        <v>33.132554340997615</v>
      </c>
      <c r="P13" s="10"/>
    </row>
    <row r="14" spans="1:133">
      <c r="A14" s="12"/>
      <c r="B14" s="25">
        <v>322</v>
      </c>
      <c r="C14" s="20" t="s">
        <v>0</v>
      </c>
      <c r="D14" s="47">
        <v>49643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49643</v>
      </c>
      <c r="O14" s="48">
        <f t="shared" si="1"/>
        <v>3.1186706872722705</v>
      </c>
      <c r="P14" s="9"/>
    </row>
    <row r="15" spans="1:133">
      <c r="A15" s="12"/>
      <c r="B15" s="25">
        <v>329</v>
      </c>
      <c r="C15" s="20" t="s">
        <v>18</v>
      </c>
      <c r="D15" s="47">
        <v>0</v>
      </c>
      <c r="E15" s="47">
        <v>477761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477761</v>
      </c>
      <c r="O15" s="48">
        <f t="shared" si="1"/>
        <v>30.013883653725344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SUM(D17:D39)</f>
        <v>2999941</v>
      </c>
      <c r="E16" s="32">
        <f t="shared" si="5"/>
        <v>1858901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4858842</v>
      </c>
      <c r="O16" s="46">
        <f t="shared" si="1"/>
        <v>305.24199019977385</v>
      </c>
      <c r="P16" s="10"/>
    </row>
    <row r="17" spans="1:16">
      <c r="A17" s="12"/>
      <c r="B17" s="25">
        <v>331.1</v>
      </c>
      <c r="C17" s="20" t="s">
        <v>127</v>
      </c>
      <c r="D17" s="47">
        <v>5416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5416</v>
      </c>
      <c r="O17" s="48">
        <f t="shared" si="1"/>
        <v>0.34024374921472544</v>
      </c>
      <c r="P17" s="9"/>
    </row>
    <row r="18" spans="1:16">
      <c r="A18" s="12"/>
      <c r="B18" s="25">
        <v>331.2</v>
      </c>
      <c r="C18" s="20" t="s">
        <v>19</v>
      </c>
      <c r="D18" s="47">
        <v>16164</v>
      </c>
      <c r="E18" s="47">
        <v>5351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21515</v>
      </c>
      <c r="O18" s="48">
        <f t="shared" si="1"/>
        <v>1.3516145244377433</v>
      </c>
      <c r="P18" s="9"/>
    </row>
    <row r="19" spans="1:16">
      <c r="A19" s="12"/>
      <c r="B19" s="25">
        <v>331.5</v>
      </c>
      <c r="C19" s="20" t="s">
        <v>128</v>
      </c>
      <c r="D19" s="47">
        <v>0</v>
      </c>
      <c r="E19" s="47">
        <v>218383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218383</v>
      </c>
      <c r="O19" s="48">
        <f t="shared" si="1"/>
        <v>13.719248649327804</v>
      </c>
      <c r="P19" s="9"/>
    </row>
    <row r="20" spans="1:16">
      <c r="A20" s="12"/>
      <c r="B20" s="25">
        <v>331.65</v>
      </c>
      <c r="C20" s="20" t="s">
        <v>23</v>
      </c>
      <c r="D20" s="47">
        <v>127817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127817</v>
      </c>
      <c r="O20" s="48">
        <f t="shared" si="1"/>
        <v>8.0297147882899864</v>
      </c>
      <c r="P20" s="9"/>
    </row>
    <row r="21" spans="1:16">
      <c r="A21" s="12"/>
      <c r="B21" s="25">
        <v>331.7</v>
      </c>
      <c r="C21" s="20" t="s">
        <v>180</v>
      </c>
      <c r="D21" s="47">
        <v>19656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19656</v>
      </c>
      <c r="O21" s="48">
        <f t="shared" si="1"/>
        <v>1.2348284960422165</v>
      </c>
      <c r="P21" s="9"/>
    </row>
    <row r="22" spans="1:16">
      <c r="A22" s="12"/>
      <c r="B22" s="25">
        <v>334.2</v>
      </c>
      <c r="C22" s="20" t="s">
        <v>21</v>
      </c>
      <c r="D22" s="47">
        <v>23906</v>
      </c>
      <c r="E22" s="47">
        <v>260811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284717</v>
      </c>
      <c r="O22" s="48">
        <f t="shared" si="1"/>
        <v>17.886480713657495</v>
      </c>
      <c r="P22" s="9"/>
    </row>
    <row r="23" spans="1:16">
      <c r="A23" s="12"/>
      <c r="B23" s="25">
        <v>334.34</v>
      </c>
      <c r="C23" s="20" t="s">
        <v>24</v>
      </c>
      <c r="D23" s="47">
        <v>0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90909</v>
      </c>
      <c r="O23" s="48">
        <f t="shared" si="1"/>
        <v>5.711081794195251</v>
      </c>
      <c r="P23" s="9"/>
    </row>
    <row r="24" spans="1:16">
      <c r="A24" s="12"/>
      <c r="B24" s="25">
        <v>334.49</v>
      </c>
      <c r="C24" s="20" t="s">
        <v>25</v>
      </c>
      <c r="D24" s="47">
        <v>0</v>
      </c>
      <c r="E24" s="47">
        <v>246086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246086</v>
      </c>
      <c r="O24" s="48">
        <f t="shared" si="1"/>
        <v>15.459605478075135</v>
      </c>
      <c r="P24" s="9"/>
    </row>
    <row r="25" spans="1:16">
      <c r="A25" s="12"/>
      <c r="B25" s="25">
        <v>334.7</v>
      </c>
      <c r="C25" s="20" t="s">
        <v>27</v>
      </c>
      <c r="D25" s="47">
        <v>0</v>
      </c>
      <c r="E25" s="47">
        <v>145544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145544</v>
      </c>
      <c r="O25" s="48">
        <f t="shared" si="1"/>
        <v>9.1433597185576083</v>
      </c>
      <c r="P25" s="9"/>
    </row>
    <row r="26" spans="1:16">
      <c r="A26" s="12"/>
      <c r="B26" s="25">
        <v>334.82</v>
      </c>
      <c r="C26" s="20" t="s">
        <v>108</v>
      </c>
      <c r="D26" s="47">
        <v>272033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272033</v>
      </c>
      <c r="O26" s="48">
        <f t="shared" si="1"/>
        <v>17.089646940570422</v>
      </c>
      <c r="P26" s="9"/>
    </row>
    <row r="27" spans="1:16">
      <c r="A27" s="12"/>
      <c r="B27" s="25">
        <v>334.9</v>
      </c>
      <c r="C27" s="20" t="s">
        <v>28</v>
      </c>
      <c r="D27" s="47">
        <v>0</v>
      </c>
      <c r="E27" s="47">
        <v>210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210</v>
      </c>
      <c r="O27" s="48">
        <f t="shared" si="1"/>
        <v>1.3192612137203167E-2</v>
      </c>
      <c r="P27" s="9"/>
    </row>
    <row r="28" spans="1:16">
      <c r="A28" s="12"/>
      <c r="B28" s="25">
        <v>335.12</v>
      </c>
      <c r="C28" s="20" t="s">
        <v>138</v>
      </c>
      <c r="D28" s="47">
        <v>220132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220132</v>
      </c>
      <c r="O28" s="48">
        <f t="shared" si="1"/>
        <v>13.82912426184194</v>
      </c>
      <c r="P28" s="9"/>
    </row>
    <row r="29" spans="1:16">
      <c r="A29" s="12"/>
      <c r="B29" s="25">
        <v>335.13</v>
      </c>
      <c r="C29" s="20" t="s">
        <v>139</v>
      </c>
      <c r="D29" s="47">
        <v>17620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17620</v>
      </c>
      <c r="O29" s="48">
        <f t="shared" si="1"/>
        <v>1.1069229802739038</v>
      </c>
      <c r="P29" s="9"/>
    </row>
    <row r="30" spans="1:16">
      <c r="A30" s="12"/>
      <c r="B30" s="25">
        <v>335.14</v>
      </c>
      <c r="C30" s="20" t="s">
        <v>140</v>
      </c>
      <c r="D30" s="47">
        <v>11852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11852</v>
      </c>
      <c r="O30" s="48">
        <f t="shared" si="1"/>
        <v>0.74456590023872349</v>
      </c>
      <c r="P30" s="9"/>
    </row>
    <row r="31" spans="1:16">
      <c r="A31" s="12"/>
      <c r="B31" s="25">
        <v>335.15</v>
      </c>
      <c r="C31" s="20" t="s">
        <v>175</v>
      </c>
      <c r="D31" s="47">
        <v>796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796</v>
      </c>
      <c r="O31" s="48">
        <f t="shared" si="1"/>
        <v>5.0006282196255809E-2</v>
      </c>
      <c r="P31" s="9"/>
    </row>
    <row r="32" spans="1:16">
      <c r="A32" s="12"/>
      <c r="B32" s="25">
        <v>335.16</v>
      </c>
      <c r="C32" s="20" t="s">
        <v>141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223250</v>
      </c>
      <c r="O32" s="48">
        <f t="shared" si="1"/>
        <v>14.025003141098129</v>
      </c>
      <c r="P32" s="9"/>
    </row>
    <row r="33" spans="1:16">
      <c r="A33" s="12"/>
      <c r="B33" s="25">
        <v>335.18</v>
      </c>
      <c r="C33" s="20" t="s">
        <v>142</v>
      </c>
      <c r="D33" s="47">
        <v>1727944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1727944</v>
      </c>
      <c r="O33" s="48">
        <f t="shared" si="1"/>
        <v>108.55283327051137</v>
      </c>
      <c r="P33" s="9"/>
    </row>
    <row r="34" spans="1:16">
      <c r="A34" s="12"/>
      <c r="B34" s="25">
        <v>335.19</v>
      </c>
      <c r="C34" s="20" t="s">
        <v>143</v>
      </c>
      <c r="D34" s="47">
        <v>327036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327036</v>
      </c>
      <c r="O34" s="48">
        <f t="shared" si="1"/>
        <v>20.545043347154166</v>
      </c>
      <c r="P34" s="9"/>
    </row>
    <row r="35" spans="1:16">
      <c r="A35" s="12"/>
      <c r="B35" s="25">
        <v>335.22</v>
      </c>
      <c r="C35" s="20" t="s">
        <v>94</v>
      </c>
      <c r="D35" s="47">
        <v>0</v>
      </c>
      <c r="E35" s="47">
        <v>106574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106574</v>
      </c>
      <c r="O35" s="48">
        <f t="shared" si="1"/>
        <v>6.6951878376680485</v>
      </c>
      <c r="P35" s="9"/>
    </row>
    <row r="36" spans="1:16">
      <c r="A36" s="12"/>
      <c r="B36" s="25">
        <v>335.5</v>
      </c>
      <c r="C36" s="20" t="s">
        <v>95</v>
      </c>
      <c r="D36" s="47">
        <v>0</v>
      </c>
      <c r="E36" s="47">
        <v>412125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412125</v>
      </c>
      <c r="O36" s="48">
        <f t="shared" si="1"/>
        <v>25.890501319261215</v>
      </c>
      <c r="P36" s="9"/>
    </row>
    <row r="37" spans="1:16">
      <c r="A37" s="12"/>
      <c r="B37" s="25">
        <v>335.9</v>
      </c>
      <c r="C37" s="20" t="s">
        <v>112</v>
      </c>
      <c r="D37" s="47">
        <v>6319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6319</v>
      </c>
      <c r="O37" s="48">
        <f t="shared" ref="O37:O68" si="7">(N37/O$83)</f>
        <v>0.39697198140469908</v>
      </c>
      <c r="P37" s="9"/>
    </row>
    <row r="38" spans="1:16">
      <c r="A38" s="12"/>
      <c r="B38" s="25">
        <v>337.2</v>
      </c>
      <c r="C38" s="20" t="s">
        <v>36</v>
      </c>
      <c r="D38" s="47">
        <v>0</v>
      </c>
      <c r="E38" s="47">
        <v>42908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42908</v>
      </c>
      <c r="O38" s="48">
        <f t="shared" si="7"/>
        <v>2.6955647694433975</v>
      </c>
      <c r="P38" s="9"/>
    </row>
    <row r="39" spans="1:16">
      <c r="A39" s="12"/>
      <c r="B39" s="25">
        <v>338</v>
      </c>
      <c r="C39" s="20" t="s">
        <v>89</v>
      </c>
      <c r="D39" s="47">
        <v>0</v>
      </c>
      <c r="E39" s="47">
        <v>330000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330000</v>
      </c>
      <c r="O39" s="48">
        <f t="shared" si="7"/>
        <v>20.731247644176403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SUM(D41:D66)</f>
        <v>525745</v>
      </c>
      <c r="E40" s="32">
        <f t="shared" si="8"/>
        <v>988462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1514207</v>
      </c>
      <c r="O40" s="46">
        <f t="shared" si="7"/>
        <v>95.125455459228547</v>
      </c>
      <c r="P40" s="10"/>
    </row>
    <row r="41" spans="1:16">
      <c r="A41" s="12"/>
      <c r="B41" s="25">
        <v>341.1</v>
      </c>
      <c r="C41" s="20" t="s">
        <v>145</v>
      </c>
      <c r="D41" s="47">
        <v>19758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19758</v>
      </c>
      <c r="O41" s="48">
        <f t="shared" si="7"/>
        <v>1.2412363362231436</v>
      </c>
      <c r="P41" s="9"/>
    </row>
    <row r="42" spans="1:16">
      <c r="A42" s="12"/>
      <c r="B42" s="25">
        <v>341.16</v>
      </c>
      <c r="C42" s="20" t="s">
        <v>146</v>
      </c>
      <c r="D42" s="47">
        <v>0</v>
      </c>
      <c r="E42" s="47">
        <v>11018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6" si="9">SUM(D42:M42)</f>
        <v>11018</v>
      </c>
      <c r="O42" s="48">
        <f t="shared" si="7"/>
        <v>0.69217238346525944</v>
      </c>
      <c r="P42" s="9"/>
    </row>
    <row r="43" spans="1:16">
      <c r="A43" s="12"/>
      <c r="B43" s="25">
        <v>341.51</v>
      </c>
      <c r="C43" s="20" t="s">
        <v>147</v>
      </c>
      <c r="D43" s="47">
        <v>3751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3751</v>
      </c>
      <c r="O43" s="48">
        <f t="shared" si="7"/>
        <v>0.23564518155547179</v>
      </c>
      <c r="P43" s="9"/>
    </row>
    <row r="44" spans="1:16">
      <c r="A44" s="12"/>
      <c r="B44" s="25">
        <v>341.52</v>
      </c>
      <c r="C44" s="20" t="s">
        <v>148</v>
      </c>
      <c r="D44" s="47">
        <v>18431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18431</v>
      </c>
      <c r="O44" s="48">
        <f t="shared" si="7"/>
        <v>1.1578715919085312</v>
      </c>
      <c r="P44" s="9"/>
    </row>
    <row r="45" spans="1:16">
      <c r="A45" s="12"/>
      <c r="B45" s="25">
        <v>341.54</v>
      </c>
      <c r="C45" s="20" t="s">
        <v>149</v>
      </c>
      <c r="D45" s="47">
        <v>53519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53519</v>
      </c>
      <c r="O45" s="48">
        <f t="shared" si="7"/>
        <v>3.3621686141475058</v>
      </c>
      <c r="P45" s="9"/>
    </row>
    <row r="46" spans="1:16">
      <c r="A46" s="12"/>
      <c r="B46" s="25">
        <v>341.8</v>
      </c>
      <c r="C46" s="20" t="s">
        <v>150</v>
      </c>
      <c r="D46" s="47">
        <v>229978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229978</v>
      </c>
      <c r="O46" s="48">
        <f t="shared" si="7"/>
        <v>14.447669305189095</v>
      </c>
      <c r="P46" s="9"/>
    </row>
    <row r="47" spans="1:16">
      <c r="A47" s="12"/>
      <c r="B47" s="25">
        <v>342.1</v>
      </c>
      <c r="C47" s="20" t="s">
        <v>50</v>
      </c>
      <c r="D47" s="47">
        <v>50000</v>
      </c>
      <c r="E47" s="47">
        <v>2607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52607</v>
      </c>
      <c r="O47" s="48">
        <f t="shared" si="7"/>
        <v>3.3048749842945093</v>
      </c>
      <c r="P47" s="9"/>
    </row>
    <row r="48" spans="1:16">
      <c r="A48" s="12"/>
      <c r="B48" s="25">
        <v>342.2</v>
      </c>
      <c r="C48" s="20" t="s">
        <v>51</v>
      </c>
      <c r="D48" s="47">
        <v>6519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6519</v>
      </c>
      <c r="O48" s="48">
        <f t="shared" si="7"/>
        <v>0.40953637391632114</v>
      </c>
      <c r="P48" s="9"/>
    </row>
    <row r="49" spans="1:16">
      <c r="A49" s="12"/>
      <c r="B49" s="25">
        <v>342.3</v>
      </c>
      <c r="C49" s="20" t="s">
        <v>132</v>
      </c>
      <c r="D49" s="47">
        <v>1610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1610</v>
      </c>
      <c r="O49" s="48">
        <f t="shared" si="7"/>
        <v>0.1011433597185576</v>
      </c>
      <c r="P49" s="9"/>
    </row>
    <row r="50" spans="1:16">
      <c r="A50" s="12"/>
      <c r="B50" s="25">
        <v>342.6</v>
      </c>
      <c r="C50" s="20" t="s">
        <v>52</v>
      </c>
      <c r="D50" s="47">
        <v>0</v>
      </c>
      <c r="E50" s="47">
        <v>789160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789160</v>
      </c>
      <c r="O50" s="48">
        <f t="shared" si="7"/>
        <v>49.576579972358338</v>
      </c>
      <c r="P50" s="9"/>
    </row>
    <row r="51" spans="1:16">
      <c r="A51" s="12"/>
      <c r="B51" s="25">
        <v>343.4</v>
      </c>
      <c r="C51" s="20" t="s">
        <v>53</v>
      </c>
      <c r="D51" s="47">
        <v>0</v>
      </c>
      <c r="E51" s="47">
        <v>183136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183136</v>
      </c>
      <c r="O51" s="48">
        <f t="shared" si="7"/>
        <v>11.504962935042091</v>
      </c>
      <c r="P51" s="9"/>
    </row>
    <row r="52" spans="1:16">
      <c r="A52" s="12"/>
      <c r="B52" s="25">
        <v>348.12</v>
      </c>
      <c r="C52" s="20" t="s">
        <v>152</v>
      </c>
      <c r="D52" s="47">
        <v>1541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4" si="10">SUM(D52:M52)</f>
        <v>1541</v>
      </c>
      <c r="O52" s="48">
        <f t="shared" si="7"/>
        <v>9.6808644302047997E-2</v>
      </c>
      <c r="P52" s="9"/>
    </row>
    <row r="53" spans="1:16">
      <c r="A53" s="12"/>
      <c r="B53" s="25">
        <v>348.13</v>
      </c>
      <c r="C53" s="20" t="s">
        <v>153</v>
      </c>
      <c r="D53" s="47">
        <v>5546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5546</v>
      </c>
      <c r="O53" s="48">
        <f t="shared" si="7"/>
        <v>0.34841060434727983</v>
      </c>
      <c r="P53" s="9"/>
    </row>
    <row r="54" spans="1:16">
      <c r="A54" s="12"/>
      <c r="B54" s="25">
        <v>348.22</v>
      </c>
      <c r="C54" s="20" t="s">
        <v>154</v>
      </c>
      <c r="D54" s="47">
        <v>1135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1135</v>
      </c>
      <c r="O54" s="48">
        <f t="shared" si="7"/>
        <v>7.130292750345521E-2</v>
      </c>
      <c r="P54" s="9"/>
    </row>
    <row r="55" spans="1:16">
      <c r="A55" s="12"/>
      <c r="B55" s="25">
        <v>348.24</v>
      </c>
      <c r="C55" s="20" t="s">
        <v>155</v>
      </c>
      <c r="D55" s="47">
        <v>5532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5532</v>
      </c>
      <c r="O55" s="48">
        <f t="shared" si="7"/>
        <v>0.34753109687146627</v>
      </c>
      <c r="P55" s="9"/>
    </row>
    <row r="56" spans="1:16">
      <c r="A56" s="12"/>
      <c r="B56" s="25">
        <v>348.31</v>
      </c>
      <c r="C56" s="20" t="s">
        <v>156</v>
      </c>
      <c r="D56" s="47">
        <v>28810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28810</v>
      </c>
      <c r="O56" s="48">
        <f t="shared" si="7"/>
        <v>1.8099007412991581</v>
      </c>
      <c r="P56" s="9"/>
    </row>
    <row r="57" spans="1:16">
      <c r="A57" s="12"/>
      <c r="B57" s="25">
        <v>348.32</v>
      </c>
      <c r="C57" s="20" t="s">
        <v>157</v>
      </c>
      <c r="D57" s="47">
        <v>54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54</v>
      </c>
      <c r="O57" s="48">
        <f t="shared" si="7"/>
        <v>3.3923859781379568E-3</v>
      </c>
      <c r="P57" s="9"/>
    </row>
    <row r="58" spans="1:16">
      <c r="A58" s="12"/>
      <c r="B58" s="25">
        <v>348.41</v>
      </c>
      <c r="C58" s="20" t="s">
        <v>158</v>
      </c>
      <c r="D58" s="47">
        <v>27668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27668</v>
      </c>
      <c r="O58" s="48">
        <f t="shared" si="7"/>
        <v>1.7381580600577962</v>
      </c>
      <c r="P58" s="9"/>
    </row>
    <row r="59" spans="1:16">
      <c r="A59" s="12"/>
      <c r="B59" s="25">
        <v>348.42</v>
      </c>
      <c r="C59" s="20" t="s">
        <v>159</v>
      </c>
      <c r="D59" s="47">
        <v>3722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3722</v>
      </c>
      <c r="O59" s="48">
        <f t="shared" si="7"/>
        <v>0.2338233446412866</v>
      </c>
      <c r="P59" s="9"/>
    </row>
    <row r="60" spans="1:16">
      <c r="A60" s="12"/>
      <c r="B60" s="25">
        <v>348.52</v>
      </c>
      <c r="C60" s="20" t="s">
        <v>160</v>
      </c>
      <c r="D60" s="47">
        <v>8966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8966</v>
      </c>
      <c r="O60" s="48">
        <f t="shared" si="7"/>
        <v>0.56326171629601707</v>
      </c>
      <c r="P60" s="9"/>
    </row>
    <row r="61" spans="1:16">
      <c r="A61" s="12"/>
      <c r="B61" s="25">
        <v>348.53</v>
      </c>
      <c r="C61" s="20" t="s">
        <v>161</v>
      </c>
      <c r="D61" s="47">
        <v>2535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2535</v>
      </c>
      <c r="O61" s="48">
        <f t="shared" si="7"/>
        <v>0.15925367508480964</v>
      </c>
      <c r="P61" s="9"/>
    </row>
    <row r="62" spans="1:16">
      <c r="A62" s="12"/>
      <c r="B62" s="25">
        <v>348.62</v>
      </c>
      <c r="C62" s="20" t="s">
        <v>162</v>
      </c>
      <c r="D62" s="47">
        <v>93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93</v>
      </c>
      <c r="O62" s="48">
        <f t="shared" si="7"/>
        <v>5.8424425179042592E-3</v>
      </c>
      <c r="P62" s="9"/>
    </row>
    <row r="63" spans="1:16">
      <c r="A63" s="12"/>
      <c r="B63" s="25">
        <v>348.71</v>
      </c>
      <c r="C63" s="20" t="s">
        <v>163</v>
      </c>
      <c r="D63" s="47">
        <v>5870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5870</v>
      </c>
      <c r="O63" s="48">
        <f t="shared" si="7"/>
        <v>0.36876492021610757</v>
      </c>
      <c r="P63" s="9"/>
    </row>
    <row r="64" spans="1:16">
      <c r="A64" s="12"/>
      <c r="B64" s="25">
        <v>348.72</v>
      </c>
      <c r="C64" s="20" t="s">
        <v>164</v>
      </c>
      <c r="D64" s="47">
        <v>15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</v>
      </c>
      <c r="O64" s="48">
        <f t="shared" si="7"/>
        <v>9.4232943837165473E-4</v>
      </c>
      <c r="P64" s="9"/>
    </row>
    <row r="65" spans="1:16">
      <c r="A65" s="12"/>
      <c r="B65" s="25">
        <v>348.923</v>
      </c>
      <c r="C65" s="20" t="s">
        <v>166</v>
      </c>
      <c r="D65" s="47">
        <v>0</v>
      </c>
      <c r="E65" s="47">
        <v>2251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2251</v>
      </c>
      <c r="O65" s="48">
        <f t="shared" si="7"/>
        <v>0.14141223771830633</v>
      </c>
      <c r="P65" s="9"/>
    </row>
    <row r="66" spans="1:16">
      <c r="A66" s="12"/>
      <c r="B66" s="25">
        <v>349</v>
      </c>
      <c r="C66" s="20" t="s">
        <v>1</v>
      </c>
      <c r="D66" s="47">
        <v>50692</v>
      </c>
      <c r="E66" s="47">
        <v>290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50982</v>
      </c>
      <c r="O66" s="48">
        <f t="shared" si="7"/>
        <v>3.2027892951375803</v>
      </c>
      <c r="P66" s="9"/>
    </row>
    <row r="67" spans="1:16" ht="15.75">
      <c r="A67" s="29" t="s">
        <v>43</v>
      </c>
      <c r="B67" s="30"/>
      <c r="C67" s="31"/>
      <c r="D67" s="32">
        <f t="shared" ref="D67:M67" si="11">SUM(D68:D70)</f>
        <v>0</v>
      </c>
      <c r="E67" s="32">
        <f t="shared" si="11"/>
        <v>83444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83444</v>
      </c>
      <c r="O67" s="46">
        <f t="shared" si="7"/>
        <v>5.242115843698957</v>
      </c>
      <c r="P67" s="10"/>
    </row>
    <row r="68" spans="1:16">
      <c r="A68" s="13"/>
      <c r="B68" s="40">
        <v>351.7</v>
      </c>
      <c r="C68" s="21" t="s">
        <v>167</v>
      </c>
      <c r="D68" s="47">
        <v>0</v>
      </c>
      <c r="E68" s="47">
        <v>12155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12155</v>
      </c>
      <c r="O68" s="48">
        <f t="shared" si="7"/>
        <v>0.76360095489383084</v>
      </c>
      <c r="P68" s="9"/>
    </row>
    <row r="69" spans="1:16">
      <c r="A69" s="13"/>
      <c r="B69" s="40">
        <v>351.8</v>
      </c>
      <c r="C69" s="21" t="s">
        <v>168</v>
      </c>
      <c r="D69" s="47">
        <v>0</v>
      </c>
      <c r="E69" s="47">
        <v>5470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5470</v>
      </c>
      <c r="O69" s="48">
        <f t="shared" ref="O69:O81" si="13">(N69/O$83)</f>
        <v>0.3436361351928634</v>
      </c>
      <c r="P69" s="9"/>
    </row>
    <row r="70" spans="1:16">
      <c r="A70" s="13"/>
      <c r="B70" s="40">
        <v>358.2</v>
      </c>
      <c r="C70" s="21" t="s">
        <v>169</v>
      </c>
      <c r="D70" s="47">
        <v>0</v>
      </c>
      <c r="E70" s="47">
        <v>65819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65819</v>
      </c>
      <c r="O70" s="48">
        <f t="shared" si="13"/>
        <v>4.1348787536122629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SUM(D72:D78)</f>
        <v>39434</v>
      </c>
      <c r="E71" s="32">
        <f t="shared" si="14"/>
        <v>83358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2"/>
        <v>122792</v>
      </c>
      <c r="O71" s="46">
        <f t="shared" si="13"/>
        <v>7.7140344264354814</v>
      </c>
      <c r="P71" s="10"/>
    </row>
    <row r="72" spans="1:16">
      <c r="A72" s="12"/>
      <c r="B72" s="25">
        <v>361.1</v>
      </c>
      <c r="C72" s="20" t="s">
        <v>73</v>
      </c>
      <c r="D72" s="47">
        <v>2081</v>
      </c>
      <c r="E72" s="47">
        <v>129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2210</v>
      </c>
      <c r="O72" s="48">
        <f t="shared" si="13"/>
        <v>0.13883653725342379</v>
      </c>
      <c r="P72" s="9"/>
    </row>
    <row r="73" spans="1:16">
      <c r="A73" s="12"/>
      <c r="B73" s="25">
        <v>361.3</v>
      </c>
      <c r="C73" s="20" t="s">
        <v>170</v>
      </c>
      <c r="D73" s="47">
        <v>0</v>
      </c>
      <c r="E73" s="47">
        <v>6248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5">SUM(D73:M73)</f>
        <v>6248</v>
      </c>
      <c r="O73" s="48">
        <f t="shared" si="13"/>
        <v>0.39251162206307327</v>
      </c>
      <c r="P73" s="9"/>
    </row>
    <row r="74" spans="1:16">
      <c r="A74" s="12"/>
      <c r="B74" s="25">
        <v>362</v>
      </c>
      <c r="C74" s="20" t="s">
        <v>74</v>
      </c>
      <c r="D74" s="47">
        <v>12025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12025</v>
      </c>
      <c r="O74" s="48">
        <f t="shared" si="13"/>
        <v>0.75543409976127651</v>
      </c>
      <c r="P74" s="9"/>
    </row>
    <row r="75" spans="1:16">
      <c r="A75" s="12"/>
      <c r="B75" s="25">
        <v>364</v>
      </c>
      <c r="C75" s="20" t="s">
        <v>171</v>
      </c>
      <c r="D75" s="47">
        <v>0</v>
      </c>
      <c r="E75" s="47">
        <v>29103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29103</v>
      </c>
      <c r="O75" s="48">
        <f t="shared" si="13"/>
        <v>1.8283075763286845</v>
      </c>
      <c r="P75" s="9"/>
    </row>
    <row r="76" spans="1:16">
      <c r="A76" s="12"/>
      <c r="B76" s="25">
        <v>365</v>
      </c>
      <c r="C76" s="20" t="s">
        <v>172</v>
      </c>
      <c r="D76" s="47">
        <v>9651</v>
      </c>
      <c r="E76" s="47">
        <v>6948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16599</v>
      </c>
      <c r="O76" s="48">
        <f t="shared" si="13"/>
        <v>1.0427817565020732</v>
      </c>
      <c r="P76" s="9"/>
    </row>
    <row r="77" spans="1:16">
      <c r="A77" s="12"/>
      <c r="B77" s="25">
        <v>366</v>
      </c>
      <c r="C77" s="20" t="s">
        <v>75</v>
      </c>
      <c r="D77" s="47">
        <v>0</v>
      </c>
      <c r="E77" s="47">
        <v>4243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4243</v>
      </c>
      <c r="O77" s="48">
        <f t="shared" si="13"/>
        <v>0.26655358713406208</v>
      </c>
      <c r="P77" s="9"/>
    </row>
    <row r="78" spans="1:16">
      <c r="A78" s="12"/>
      <c r="B78" s="25">
        <v>369.9</v>
      </c>
      <c r="C78" s="20" t="s">
        <v>77</v>
      </c>
      <c r="D78" s="47">
        <v>15677</v>
      </c>
      <c r="E78" s="47">
        <v>36687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52364</v>
      </c>
      <c r="O78" s="48">
        <f t="shared" si="13"/>
        <v>3.2896092473928884</v>
      </c>
      <c r="P78" s="9"/>
    </row>
    <row r="79" spans="1:16" ht="15.75">
      <c r="A79" s="29" t="s">
        <v>44</v>
      </c>
      <c r="B79" s="30"/>
      <c r="C79" s="31"/>
      <c r="D79" s="32">
        <f t="shared" ref="D79:M79" si="16">SUM(D80:D80)</f>
        <v>62955</v>
      </c>
      <c r="E79" s="32">
        <f t="shared" si="16"/>
        <v>673645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736600</v>
      </c>
      <c r="O79" s="46">
        <f t="shared" si="13"/>
        <v>46.274657620304062</v>
      </c>
      <c r="P79" s="9"/>
    </row>
    <row r="80" spans="1:16" ht="15.75" thickBot="1">
      <c r="A80" s="12"/>
      <c r="B80" s="25">
        <v>381</v>
      </c>
      <c r="C80" s="20" t="s">
        <v>78</v>
      </c>
      <c r="D80" s="47">
        <v>62955</v>
      </c>
      <c r="E80" s="47">
        <v>673645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736600</v>
      </c>
      <c r="O80" s="48">
        <f t="shared" si="13"/>
        <v>46.274657620304062</v>
      </c>
      <c r="P80" s="9"/>
    </row>
    <row r="81" spans="1:119" ht="16.5" thickBot="1">
      <c r="A81" s="14" t="s">
        <v>56</v>
      </c>
      <c r="B81" s="23"/>
      <c r="C81" s="22"/>
      <c r="D81" s="15">
        <f t="shared" ref="D81:M81" si="17">SUM(D5,D13,D16,D40,D67,D71,D79)</f>
        <v>6430213</v>
      </c>
      <c r="E81" s="15">
        <f t="shared" si="17"/>
        <v>5132208</v>
      </c>
      <c r="F81" s="15">
        <f t="shared" si="17"/>
        <v>0</v>
      </c>
      <c r="G81" s="15">
        <f t="shared" si="17"/>
        <v>0</v>
      </c>
      <c r="H81" s="15">
        <f t="shared" si="17"/>
        <v>0</v>
      </c>
      <c r="I81" s="15">
        <f t="shared" si="17"/>
        <v>0</v>
      </c>
      <c r="J81" s="15">
        <f t="shared" si="17"/>
        <v>0</v>
      </c>
      <c r="K81" s="15">
        <f t="shared" si="17"/>
        <v>0</v>
      </c>
      <c r="L81" s="15">
        <f t="shared" si="17"/>
        <v>0</v>
      </c>
      <c r="M81" s="15">
        <f t="shared" si="17"/>
        <v>0</v>
      </c>
      <c r="N81" s="15">
        <f>SUM(D81:M81)</f>
        <v>11562421</v>
      </c>
      <c r="O81" s="38">
        <f t="shared" si="13"/>
        <v>726.37397914310839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52" t="s">
        <v>181</v>
      </c>
      <c r="M83" s="52"/>
      <c r="N83" s="52"/>
      <c r="O83" s="44">
        <v>15918</v>
      </c>
    </row>
    <row r="84" spans="1:119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1:119" ht="15.75" customHeight="1" thickBot="1">
      <c r="A85" s="56" t="s">
        <v>101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80</v>
      </c>
      <c r="B3" s="66"/>
      <c r="C3" s="67"/>
      <c r="D3" s="71" t="s">
        <v>38</v>
      </c>
      <c r="E3" s="72"/>
      <c r="F3" s="72"/>
      <c r="G3" s="72"/>
      <c r="H3" s="73"/>
      <c r="I3" s="71" t="s">
        <v>39</v>
      </c>
      <c r="J3" s="73"/>
      <c r="K3" s="71" t="s">
        <v>41</v>
      </c>
      <c r="L3" s="73"/>
      <c r="M3" s="36"/>
      <c r="N3" s="37"/>
      <c r="O3" s="74" t="s">
        <v>85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40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2618615</v>
      </c>
      <c r="E5" s="27">
        <f t="shared" si="0"/>
        <v>925607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3544222</v>
      </c>
      <c r="O5" s="33">
        <f t="shared" ref="O5:O36" si="1">(N5/O$85)</f>
        <v>226.51128011759442</v>
      </c>
      <c r="P5" s="6"/>
    </row>
    <row r="6" spans="1:133">
      <c r="A6" s="12"/>
      <c r="B6" s="25">
        <v>311</v>
      </c>
      <c r="C6" s="20" t="s">
        <v>3</v>
      </c>
      <c r="D6" s="47">
        <v>2067055</v>
      </c>
      <c r="E6" s="47">
        <v>107260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2174315</v>
      </c>
      <c r="O6" s="48">
        <f t="shared" si="1"/>
        <v>138.96050361091582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201179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201179</v>
      </c>
      <c r="O7" s="48">
        <f t="shared" si="1"/>
        <v>12.857352847191155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65295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65295</v>
      </c>
      <c r="O8" s="48">
        <f t="shared" si="1"/>
        <v>4.1730044097910142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298657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298657</v>
      </c>
      <c r="O9" s="48">
        <f t="shared" si="1"/>
        <v>19.087173260049848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253216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253216</v>
      </c>
      <c r="O10" s="48">
        <f t="shared" si="1"/>
        <v>16.183038282098806</v>
      </c>
      <c r="P10" s="9"/>
    </row>
    <row r="11" spans="1:133">
      <c r="A11" s="12"/>
      <c r="B11" s="25">
        <v>312.60000000000002</v>
      </c>
      <c r="C11" s="20" t="s">
        <v>15</v>
      </c>
      <c r="D11" s="47">
        <v>486698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486698</v>
      </c>
      <c r="O11" s="48">
        <f t="shared" si="1"/>
        <v>31.104876334121556</v>
      </c>
      <c r="P11" s="9"/>
    </row>
    <row r="12" spans="1:133">
      <c r="A12" s="12"/>
      <c r="B12" s="25">
        <v>315</v>
      </c>
      <c r="C12" s="20" t="s">
        <v>136</v>
      </c>
      <c r="D12" s="47">
        <v>64862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64862</v>
      </c>
      <c r="O12" s="48">
        <f t="shared" si="1"/>
        <v>4.1453313734262158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51692</v>
      </c>
      <c r="E13" s="32">
        <f t="shared" si="3"/>
        <v>482890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534582</v>
      </c>
      <c r="O13" s="46">
        <f t="shared" si="1"/>
        <v>34.165143477983001</v>
      </c>
      <c r="P13" s="10"/>
    </row>
    <row r="14" spans="1:133">
      <c r="A14" s="12"/>
      <c r="B14" s="25">
        <v>322</v>
      </c>
      <c r="C14" s="20" t="s">
        <v>0</v>
      </c>
      <c r="D14" s="47">
        <v>49534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49534</v>
      </c>
      <c r="O14" s="48">
        <f t="shared" si="1"/>
        <v>3.1657186681152938</v>
      </c>
      <c r="P14" s="9"/>
    </row>
    <row r="15" spans="1:133">
      <c r="A15" s="12"/>
      <c r="B15" s="25">
        <v>329</v>
      </c>
      <c r="C15" s="20" t="s">
        <v>18</v>
      </c>
      <c r="D15" s="47">
        <v>2158</v>
      </c>
      <c r="E15" s="47">
        <v>482890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485048</v>
      </c>
      <c r="O15" s="48">
        <f t="shared" si="1"/>
        <v>30.999424809867705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SUM(D17:D39)</f>
        <v>2974242</v>
      </c>
      <c r="E16" s="32">
        <f t="shared" si="5"/>
        <v>1159258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4133500</v>
      </c>
      <c r="O16" s="46">
        <f t="shared" si="1"/>
        <v>264.17204575957055</v>
      </c>
      <c r="P16" s="10"/>
    </row>
    <row r="17" spans="1:16">
      <c r="A17" s="12"/>
      <c r="B17" s="25">
        <v>331.2</v>
      </c>
      <c r="C17" s="20" t="s">
        <v>19</v>
      </c>
      <c r="D17" s="47">
        <v>58276</v>
      </c>
      <c r="E17" s="47">
        <v>40868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99144</v>
      </c>
      <c r="O17" s="48">
        <f t="shared" si="1"/>
        <v>6.3362944973477342</v>
      </c>
      <c r="P17" s="9"/>
    </row>
    <row r="18" spans="1:16">
      <c r="A18" s="12"/>
      <c r="B18" s="25">
        <v>331.5</v>
      </c>
      <c r="C18" s="20" t="s">
        <v>128</v>
      </c>
      <c r="D18" s="47">
        <v>0</v>
      </c>
      <c r="E18" s="47">
        <v>7743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7743</v>
      </c>
      <c r="O18" s="48">
        <f t="shared" si="1"/>
        <v>0.49485524381670609</v>
      </c>
      <c r="P18" s="9"/>
    </row>
    <row r="19" spans="1:16">
      <c r="A19" s="12"/>
      <c r="B19" s="25">
        <v>331.65</v>
      </c>
      <c r="C19" s="20" t="s">
        <v>23</v>
      </c>
      <c r="D19" s="47">
        <v>108608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108608</v>
      </c>
      <c r="O19" s="48">
        <f t="shared" si="1"/>
        <v>6.9411388764619417</v>
      </c>
      <c r="P19" s="9"/>
    </row>
    <row r="20" spans="1:16">
      <c r="A20" s="12"/>
      <c r="B20" s="25">
        <v>331.9</v>
      </c>
      <c r="C20" s="20" t="s">
        <v>105</v>
      </c>
      <c r="D20" s="47">
        <v>7474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7474</v>
      </c>
      <c r="O20" s="48">
        <f t="shared" si="1"/>
        <v>0.47766344986259346</v>
      </c>
      <c r="P20" s="9"/>
    </row>
    <row r="21" spans="1:16">
      <c r="A21" s="12"/>
      <c r="B21" s="25">
        <v>334.2</v>
      </c>
      <c r="C21" s="20" t="s">
        <v>21</v>
      </c>
      <c r="D21" s="47">
        <v>20172</v>
      </c>
      <c r="E21" s="47">
        <v>194316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214488</v>
      </c>
      <c r="O21" s="48">
        <f t="shared" si="1"/>
        <v>13.707931232824183</v>
      </c>
      <c r="P21" s="9"/>
    </row>
    <row r="22" spans="1:16">
      <c r="A22" s="12"/>
      <c r="B22" s="25">
        <v>334.34</v>
      </c>
      <c r="C22" s="20" t="s">
        <v>24</v>
      </c>
      <c r="D22" s="47">
        <v>0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90909</v>
      </c>
      <c r="O22" s="48">
        <f t="shared" si="1"/>
        <v>5.8099955262989713</v>
      </c>
      <c r="P22" s="9"/>
    </row>
    <row r="23" spans="1:16">
      <c r="A23" s="12"/>
      <c r="B23" s="25">
        <v>334.49</v>
      </c>
      <c r="C23" s="20" t="s">
        <v>25</v>
      </c>
      <c r="D23" s="47">
        <v>0</v>
      </c>
      <c r="E23" s="47">
        <v>278028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6">SUM(D23:M23)</f>
        <v>278028</v>
      </c>
      <c r="O23" s="48">
        <f t="shared" si="1"/>
        <v>17.76877356681792</v>
      </c>
      <c r="P23" s="9"/>
    </row>
    <row r="24" spans="1:16">
      <c r="A24" s="12"/>
      <c r="B24" s="25">
        <v>334.5</v>
      </c>
      <c r="C24" s="20" t="s">
        <v>26</v>
      </c>
      <c r="D24" s="47">
        <v>0</v>
      </c>
      <c r="E24" s="47">
        <v>346617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346617</v>
      </c>
      <c r="O24" s="48">
        <f t="shared" si="1"/>
        <v>22.152297565028441</v>
      </c>
      <c r="P24" s="9"/>
    </row>
    <row r="25" spans="1:16">
      <c r="A25" s="12"/>
      <c r="B25" s="25">
        <v>334.7</v>
      </c>
      <c r="C25" s="20" t="s">
        <v>27</v>
      </c>
      <c r="D25" s="47">
        <v>0</v>
      </c>
      <c r="E25" s="47">
        <v>96099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96099</v>
      </c>
      <c r="O25" s="48">
        <f t="shared" si="1"/>
        <v>6.1416885025883552</v>
      </c>
      <c r="P25" s="9"/>
    </row>
    <row r="26" spans="1:16">
      <c r="A26" s="12"/>
      <c r="B26" s="25">
        <v>334.82</v>
      </c>
      <c r="C26" s="20" t="s">
        <v>108</v>
      </c>
      <c r="D26" s="47">
        <v>336058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336058</v>
      </c>
      <c r="O26" s="48">
        <f t="shared" si="1"/>
        <v>21.477471719818496</v>
      </c>
      <c r="P26" s="9"/>
    </row>
    <row r="27" spans="1:16">
      <c r="A27" s="12"/>
      <c r="B27" s="25">
        <v>334.9</v>
      </c>
      <c r="C27" s="20" t="s">
        <v>28</v>
      </c>
      <c r="D27" s="47">
        <v>134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134</v>
      </c>
      <c r="O27" s="48">
        <f t="shared" si="1"/>
        <v>8.5639419697066538E-3</v>
      </c>
      <c r="P27" s="9"/>
    </row>
    <row r="28" spans="1:16">
      <c r="A28" s="12"/>
      <c r="B28" s="25">
        <v>335.12</v>
      </c>
      <c r="C28" s="20" t="s">
        <v>138</v>
      </c>
      <c r="D28" s="47">
        <v>202582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202582</v>
      </c>
      <c r="O28" s="48">
        <f t="shared" si="1"/>
        <v>12.947018597814278</v>
      </c>
      <c r="P28" s="9"/>
    </row>
    <row r="29" spans="1:16">
      <c r="A29" s="12"/>
      <c r="B29" s="25">
        <v>335.13</v>
      </c>
      <c r="C29" s="20" t="s">
        <v>139</v>
      </c>
      <c r="D29" s="47">
        <v>24009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24009</v>
      </c>
      <c r="O29" s="48">
        <f t="shared" si="1"/>
        <v>1.5344155429155748</v>
      </c>
      <c r="P29" s="9"/>
    </row>
    <row r="30" spans="1:16">
      <c r="A30" s="12"/>
      <c r="B30" s="25">
        <v>335.14</v>
      </c>
      <c r="C30" s="20" t="s">
        <v>140</v>
      </c>
      <c r="D30" s="47">
        <v>4386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4386</v>
      </c>
      <c r="O30" s="48">
        <f t="shared" si="1"/>
        <v>0.28030932447114465</v>
      </c>
      <c r="P30" s="9"/>
    </row>
    <row r="31" spans="1:16">
      <c r="A31" s="12"/>
      <c r="B31" s="25">
        <v>335.15</v>
      </c>
      <c r="C31" s="20" t="s">
        <v>175</v>
      </c>
      <c r="D31" s="47">
        <v>1529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1529</v>
      </c>
      <c r="O31" s="48">
        <f t="shared" si="1"/>
        <v>9.771841247523487E-2</v>
      </c>
      <c r="P31" s="9"/>
    </row>
    <row r="32" spans="1:16">
      <c r="A32" s="12"/>
      <c r="B32" s="25">
        <v>335.16</v>
      </c>
      <c r="C32" s="20" t="s">
        <v>141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223250</v>
      </c>
      <c r="O32" s="48">
        <f t="shared" si="1"/>
        <v>14.267910781619479</v>
      </c>
      <c r="P32" s="9"/>
    </row>
    <row r="33" spans="1:16">
      <c r="A33" s="12"/>
      <c r="B33" s="25">
        <v>335.18</v>
      </c>
      <c r="C33" s="20" t="s">
        <v>142</v>
      </c>
      <c r="D33" s="47">
        <v>1609385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1609385</v>
      </c>
      <c r="O33" s="48">
        <f t="shared" si="1"/>
        <v>102.85581900683837</v>
      </c>
      <c r="P33" s="9"/>
    </row>
    <row r="34" spans="1:16">
      <c r="A34" s="12"/>
      <c r="B34" s="25">
        <v>335.19</v>
      </c>
      <c r="C34" s="20" t="s">
        <v>143</v>
      </c>
      <c r="D34" s="47">
        <v>332773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332773</v>
      </c>
      <c r="O34" s="48">
        <f t="shared" si="1"/>
        <v>21.267527321531283</v>
      </c>
      <c r="P34" s="9"/>
    </row>
    <row r="35" spans="1:16">
      <c r="A35" s="12"/>
      <c r="B35" s="25">
        <v>335.22</v>
      </c>
      <c r="C35" s="20" t="s">
        <v>94</v>
      </c>
      <c r="D35" s="47">
        <v>0</v>
      </c>
      <c r="E35" s="47">
        <v>104678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104678</v>
      </c>
      <c r="O35" s="48">
        <f t="shared" si="1"/>
        <v>6.6899725186936791</v>
      </c>
      <c r="P35" s="9"/>
    </row>
    <row r="36" spans="1:16">
      <c r="A36" s="12"/>
      <c r="B36" s="25">
        <v>335.49</v>
      </c>
      <c r="C36" s="20" t="s">
        <v>111</v>
      </c>
      <c r="D36" s="47">
        <v>1955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1955</v>
      </c>
      <c r="O36" s="48">
        <f t="shared" si="1"/>
        <v>0.12494407873713811</v>
      </c>
      <c r="P36" s="9"/>
    </row>
    <row r="37" spans="1:16">
      <c r="A37" s="12"/>
      <c r="B37" s="25">
        <v>335.7</v>
      </c>
      <c r="C37" s="20" t="s">
        <v>144</v>
      </c>
      <c r="D37" s="47">
        <v>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59</v>
      </c>
      <c r="O37" s="48">
        <f t="shared" ref="O37:O68" si="7">(N37/O$85)</f>
        <v>3.7706908672588994E-3</v>
      </c>
      <c r="P37" s="9"/>
    </row>
    <row r="38" spans="1:16">
      <c r="A38" s="12"/>
      <c r="B38" s="25">
        <v>337.2</v>
      </c>
      <c r="C38" s="20" t="s">
        <v>36</v>
      </c>
      <c r="D38" s="47">
        <v>41440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41440</v>
      </c>
      <c r="O38" s="48">
        <f t="shared" si="7"/>
        <v>2.6484310091391321</v>
      </c>
      <c r="P38" s="9"/>
    </row>
    <row r="39" spans="1:16">
      <c r="A39" s="12"/>
      <c r="B39" s="25">
        <v>338</v>
      </c>
      <c r="C39" s="20" t="s">
        <v>89</v>
      </c>
      <c r="D39" s="47">
        <v>2152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2152</v>
      </c>
      <c r="O39" s="48">
        <f t="shared" si="7"/>
        <v>0.13753435163290087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SUM(D41:D65)</f>
        <v>468470</v>
      </c>
      <c r="E40" s="32">
        <f t="shared" si="8"/>
        <v>1010662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1479132</v>
      </c>
      <c r="O40" s="46">
        <f t="shared" si="7"/>
        <v>94.531347862210012</v>
      </c>
      <c r="P40" s="10"/>
    </row>
    <row r="41" spans="1:16">
      <c r="A41" s="12"/>
      <c r="B41" s="25">
        <v>341.1</v>
      </c>
      <c r="C41" s="20" t="s">
        <v>145</v>
      </c>
      <c r="D41" s="47">
        <v>19186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19186</v>
      </c>
      <c r="O41" s="48">
        <f t="shared" si="7"/>
        <v>1.2261775420208347</v>
      </c>
      <c r="P41" s="9"/>
    </row>
    <row r="42" spans="1:16">
      <c r="A42" s="12"/>
      <c r="B42" s="25">
        <v>341.16</v>
      </c>
      <c r="C42" s="20" t="s">
        <v>146</v>
      </c>
      <c r="D42" s="47">
        <v>0</v>
      </c>
      <c r="E42" s="47">
        <v>10710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5" si="9">SUM(D42:M42)</f>
        <v>10710</v>
      </c>
      <c r="O42" s="48">
        <f t="shared" si="7"/>
        <v>0.68447625742953921</v>
      </c>
      <c r="P42" s="9"/>
    </row>
    <row r="43" spans="1:16">
      <c r="A43" s="12"/>
      <c r="B43" s="25">
        <v>341.51</v>
      </c>
      <c r="C43" s="20" t="s">
        <v>147</v>
      </c>
      <c r="D43" s="47">
        <v>3859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3859</v>
      </c>
      <c r="O43" s="48">
        <f t="shared" si="7"/>
        <v>0.24662874672461174</v>
      </c>
      <c r="P43" s="9"/>
    </row>
    <row r="44" spans="1:16">
      <c r="A44" s="12"/>
      <c r="B44" s="25">
        <v>341.52</v>
      </c>
      <c r="C44" s="20" t="s">
        <v>148</v>
      </c>
      <c r="D44" s="47">
        <v>28305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28305</v>
      </c>
      <c r="O44" s="48">
        <f t="shared" si="7"/>
        <v>1.8089729660637821</v>
      </c>
      <c r="P44" s="9"/>
    </row>
    <row r="45" spans="1:16">
      <c r="A45" s="12"/>
      <c r="B45" s="25">
        <v>341.54</v>
      </c>
      <c r="C45" s="20" t="s">
        <v>149</v>
      </c>
      <c r="D45" s="47">
        <v>41596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41596</v>
      </c>
      <c r="O45" s="48">
        <f t="shared" si="7"/>
        <v>2.6584009714322234</v>
      </c>
      <c r="P45" s="9"/>
    </row>
    <row r="46" spans="1:16">
      <c r="A46" s="12"/>
      <c r="B46" s="25">
        <v>341.8</v>
      </c>
      <c r="C46" s="20" t="s">
        <v>150</v>
      </c>
      <c r="D46" s="47">
        <v>227782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227782</v>
      </c>
      <c r="O46" s="48">
        <f t="shared" si="7"/>
        <v>14.557550968236722</v>
      </c>
      <c r="P46" s="9"/>
    </row>
    <row r="47" spans="1:16">
      <c r="A47" s="12"/>
      <c r="B47" s="25">
        <v>342.1</v>
      </c>
      <c r="C47" s="20" t="s">
        <v>50</v>
      </c>
      <c r="D47" s="47">
        <v>50000</v>
      </c>
      <c r="E47" s="47">
        <v>4487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54487</v>
      </c>
      <c r="O47" s="48">
        <f t="shared" si="7"/>
        <v>3.4822649709209434</v>
      </c>
      <c r="P47" s="9"/>
    </row>
    <row r="48" spans="1:16">
      <c r="A48" s="12"/>
      <c r="B48" s="25">
        <v>342.3</v>
      </c>
      <c r="C48" s="20" t="s">
        <v>132</v>
      </c>
      <c r="D48" s="47">
        <v>1388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1388</v>
      </c>
      <c r="O48" s="48">
        <f t="shared" si="7"/>
        <v>8.8707100402633091E-2</v>
      </c>
      <c r="P48" s="9"/>
    </row>
    <row r="49" spans="1:16">
      <c r="A49" s="12"/>
      <c r="B49" s="25">
        <v>342.6</v>
      </c>
      <c r="C49" s="20" t="s">
        <v>52</v>
      </c>
      <c r="D49" s="47">
        <v>0</v>
      </c>
      <c r="E49" s="47">
        <v>815272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815272</v>
      </c>
      <c r="O49" s="48">
        <f t="shared" si="7"/>
        <v>52.104045503930465</v>
      </c>
      <c r="P49" s="9"/>
    </row>
    <row r="50" spans="1:16">
      <c r="A50" s="12"/>
      <c r="B50" s="25">
        <v>343.4</v>
      </c>
      <c r="C50" s="20" t="s">
        <v>53</v>
      </c>
      <c r="D50" s="47">
        <v>0</v>
      </c>
      <c r="E50" s="47">
        <v>171540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171540</v>
      </c>
      <c r="O50" s="48">
        <f t="shared" si="7"/>
        <v>10.963123921518502</v>
      </c>
      <c r="P50" s="9"/>
    </row>
    <row r="51" spans="1:16">
      <c r="A51" s="12"/>
      <c r="B51" s="25">
        <v>347.9</v>
      </c>
      <c r="C51" s="20" t="s">
        <v>151</v>
      </c>
      <c r="D51" s="47">
        <v>3405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3405</v>
      </c>
      <c r="O51" s="48">
        <f t="shared" si="7"/>
        <v>0.21761360005112801</v>
      </c>
      <c r="P51" s="9"/>
    </row>
    <row r="52" spans="1:16">
      <c r="A52" s="12"/>
      <c r="B52" s="25">
        <v>348.12</v>
      </c>
      <c r="C52" s="20" t="s">
        <v>152</v>
      </c>
      <c r="D52" s="47">
        <v>3827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3" si="10">SUM(D52:M52)</f>
        <v>3827</v>
      </c>
      <c r="O52" s="48">
        <f t="shared" si="7"/>
        <v>0.24458362625423405</v>
      </c>
      <c r="P52" s="9"/>
    </row>
    <row r="53" spans="1:16">
      <c r="A53" s="12"/>
      <c r="B53" s="25">
        <v>348.13</v>
      </c>
      <c r="C53" s="20" t="s">
        <v>153</v>
      </c>
      <c r="D53" s="47">
        <v>16051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16051</v>
      </c>
      <c r="O53" s="48">
        <f t="shared" si="7"/>
        <v>1.0258196459385185</v>
      </c>
      <c r="P53" s="9"/>
    </row>
    <row r="54" spans="1:16">
      <c r="A54" s="12"/>
      <c r="B54" s="25">
        <v>348.22</v>
      </c>
      <c r="C54" s="20" t="s">
        <v>154</v>
      </c>
      <c r="D54" s="47">
        <v>899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899</v>
      </c>
      <c r="O54" s="48">
        <f t="shared" si="7"/>
        <v>5.7455103214673738E-2</v>
      </c>
      <c r="P54" s="9"/>
    </row>
    <row r="55" spans="1:16">
      <c r="A55" s="12"/>
      <c r="B55" s="25">
        <v>348.31</v>
      </c>
      <c r="C55" s="20" t="s">
        <v>156</v>
      </c>
      <c r="D55" s="47">
        <v>25100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25100</v>
      </c>
      <c r="O55" s="48">
        <f t="shared" si="7"/>
        <v>1.6041413689525148</v>
      </c>
      <c r="P55" s="9"/>
    </row>
    <row r="56" spans="1:16">
      <c r="A56" s="12"/>
      <c r="B56" s="25">
        <v>348.32</v>
      </c>
      <c r="C56" s="20" t="s">
        <v>157</v>
      </c>
      <c r="D56" s="47">
        <v>228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228</v>
      </c>
      <c r="O56" s="48">
        <f t="shared" si="7"/>
        <v>1.4571483351441171E-2</v>
      </c>
      <c r="P56" s="9"/>
    </row>
    <row r="57" spans="1:16">
      <c r="A57" s="12"/>
      <c r="B57" s="25">
        <v>348.41</v>
      </c>
      <c r="C57" s="20" t="s">
        <v>158</v>
      </c>
      <c r="D57" s="47">
        <v>27130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27130</v>
      </c>
      <c r="O57" s="48">
        <f t="shared" si="7"/>
        <v>1.7338786987921007</v>
      </c>
      <c r="P57" s="9"/>
    </row>
    <row r="58" spans="1:16">
      <c r="A58" s="12"/>
      <c r="B58" s="25">
        <v>348.42</v>
      </c>
      <c r="C58" s="20" t="s">
        <v>159</v>
      </c>
      <c r="D58" s="47">
        <v>5217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5217</v>
      </c>
      <c r="O58" s="48">
        <f t="shared" si="7"/>
        <v>0.33341854668626575</v>
      </c>
      <c r="P58" s="9"/>
    </row>
    <row r="59" spans="1:16">
      <c r="A59" s="12"/>
      <c r="B59" s="25">
        <v>348.52</v>
      </c>
      <c r="C59" s="20" t="s">
        <v>160</v>
      </c>
      <c r="D59" s="47">
        <v>3956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3956</v>
      </c>
      <c r="O59" s="48">
        <f t="shared" si="7"/>
        <v>0.2528280181504442</v>
      </c>
      <c r="P59" s="9"/>
    </row>
    <row r="60" spans="1:16">
      <c r="A60" s="12"/>
      <c r="B60" s="25">
        <v>348.53</v>
      </c>
      <c r="C60" s="20" t="s">
        <v>161</v>
      </c>
      <c r="D60" s="47">
        <v>1666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1666</v>
      </c>
      <c r="O60" s="48">
        <f t="shared" si="7"/>
        <v>0.10647408448903943</v>
      </c>
      <c r="P60" s="9"/>
    </row>
    <row r="61" spans="1:16">
      <c r="A61" s="12"/>
      <c r="B61" s="25">
        <v>348.62</v>
      </c>
      <c r="C61" s="20" t="s">
        <v>162</v>
      </c>
      <c r="D61" s="47">
        <v>174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174</v>
      </c>
      <c r="O61" s="48">
        <f t="shared" si="7"/>
        <v>1.1120342557678789E-2</v>
      </c>
      <c r="P61" s="9"/>
    </row>
    <row r="62" spans="1:16">
      <c r="A62" s="12"/>
      <c r="B62" s="25">
        <v>348.71</v>
      </c>
      <c r="C62" s="20" t="s">
        <v>163</v>
      </c>
      <c r="D62" s="47">
        <v>6505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6505</v>
      </c>
      <c r="O62" s="48">
        <f t="shared" si="7"/>
        <v>0.4157346456189685</v>
      </c>
      <c r="P62" s="9"/>
    </row>
    <row r="63" spans="1:16">
      <c r="A63" s="12"/>
      <c r="B63" s="25">
        <v>348.72</v>
      </c>
      <c r="C63" s="20" t="s">
        <v>164</v>
      </c>
      <c r="D63" s="47">
        <v>15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</v>
      </c>
      <c r="O63" s="48">
        <f t="shared" si="7"/>
        <v>9.5865022048955068E-4</v>
      </c>
      <c r="P63" s="9"/>
    </row>
    <row r="64" spans="1:16">
      <c r="A64" s="12"/>
      <c r="B64" s="25">
        <v>348.923</v>
      </c>
      <c r="C64" s="20" t="s">
        <v>166</v>
      </c>
      <c r="D64" s="47">
        <v>0</v>
      </c>
      <c r="E64" s="47">
        <v>3334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3334</v>
      </c>
      <c r="O64" s="48">
        <f t="shared" si="7"/>
        <v>0.21307598900747748</v>
      </c>
      <c r="P64" s="9"/>
    </row>
    <row r="65" spans="1:16">
      <c r="A65" s="12"/>
      <c r="B65" s="25">
        <v>349</v>
      </c>
      <c r="C65" s="20" t="s">
        <v>1</v>
      </c>
      <c r="D65" s="47">
        <v>2181</v>
      </c>
      <c r="E65" s="47">
        <v>5319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7500</v>
      </c>
      <c r="O65" s="48">
        <f t="shared" si="7"/>
        <v>0.47932511024477537</v>
      </c>
      <c r="P65" s="9"/>
    </row>
    <row r="66" spans="1:16" ht="15.75">
      <c r="A66" s="29" t="s">
        <v>43</v>
      </c>
      <c r="B66" s="30"/>
      <c r="C66" s="31"/>
      <c r="D66" s="32">
        <f t="shared" ref="D66:M66" si="11">SUM(D67:D71)</f>
        <v>55141</v>
      </c>
      <c r="E66" s="32">
        <f t="shared" si="11"/>
        <v>107660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3" si="12">SUM(D66:M66)</f>
        <v>162801</v>
      </c>
      <c r="O66" s="46">
        <f t="shared" si="7"/>
        <v>10.40461430306129</v>
      </c>
      <c r="P66" s="10"/>
    </row>
    <row r="67" spans="1:16">
      <c r="A67" s="13"/>
      <c r="B67" s="40">
        <v>351.3</v>
      </c>
      <c r="C67" s="21" t="s">
        <v>176</v>
      </c>
      <c r="D67" s="47">
        <v>51863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51863</v>
      </c>
      <c r="O67" s="48">
        <f t="shared" si="7"/>
        <v>3.3145650923499712</v>
      </c>
      <c r="P67" s="9"/>
    </row>
    <row r="68" spans="1:16">
      <c r="A68" s="13"/>
      <c r="B68" s="40">
        <v>351.7</v>
      </c>
      <c r="C68" s="21" t="s">
        <v>167</v>
      </c>
      <c r="D68" s="47">
        <v>0</v>
      </c>
      <c r="E68" s="47">
        <v>8055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8055</v>
      </c>
      <c r="O68" s="48">
        <f t="shared" si="7"/>
        <v>0.51479516840288875</v>
      </c>
      <c r="P68" s="9"/>
    </row>
    <row r="69" spans="1:16">
      <c r="A69" s="13"/>
      <c r="B69" s="40">
        <v>351.8</v>
      </c>
      <c r="C69" s="21" t="s">
        <v>168</v>
      </c>
      <c r="D69" s="47">
        <v>0</v>
      </c>
      <c r="E69" s="47">
        <v>6307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6307</v>
      </c>
      <c r="O69" s="48">
        <f t="shared" ref="O69:O83" si="13">(N69/O$85)</f>
        <v>0.40308046270850645</v>
      </c>
      <c r="P69" s="9"/>
    </row>
    <row r="70" spans="1:16">
      <c r="A70" s="13"/>
      <c r="B70" s="40">
        <v>358.2</v>
      </c>
      <c r="C70" s="21" t="s">
        <v>169</v>
      </c>
      <c r="D70" s="47">
        <v>0</v>
      </c>
      <c r="E70" s="47">
        <v>93298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93298</v>
      </c>
      <c r="O70" s="48">
        <f t="shared" si="13"/>
        <v>5.9626765514156066</v>
      </c>
      <c r="P70" s="9"/>
    </row>
    <row r="71" spans="1:16">
      <c r="A71" s="13"/>
      <c r="B71" s="40">
        <v>359</v>
      </c>
      <c r="C71" s="21" t="s">
        <v>121</v>
      </c>
      <c r="D71" s="47">
        <v>3278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3278</v>
      </c>
      <c r="O71" s="48">
        <f t="shared" si="13"/>
        <v>0.20949702818431648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SUM(D73:D79)</f>
        <v>72075</v>
      </c>
      <c r="E72" s="32">
        <f t="shared" si="14"/>
        <v>90859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162934</v>
      </c>
      <c r="O72" s="46">
        <f t="shared" si="13"/>
        <v>10.413114335016298</v>
      </c>
      <c r="P72" s="10"/>
    </row>
    <row r="73" spans="1:16">
      <c r="A73" s="12"/>
      <c r="B73" s="25">
        <v>361.1</v>
      </c>
      <c r="C73" s="20" t="s">
        <v>73</v>
      </c>
      <c r="D73" s="47">
        <v>1627</v>
      </c>
      <c r="E73" s="47">
        <v>470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2097</v>
      </c>
      <c r="O73" s="48">
        <f t="shared" si="13"/>
        <v>0.13401930082443919</v>
      </c>
      <c r="P73" s="9"/>
    </row>
    <row r="74" spans="1:16">
      <c r="A74" s="12"/>
      <c r="B74" s="25">
        <v>361.3</v>
      </c>
      <c r="C74" s="20" t="s">
        <v>170</v>
      </c>
      <c r="D74" s="47">
        <v>0</v>
      </c>
      <c r="E74" s="47">
        <v>4521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79" si="15">SUM(D74:M74)</f>
        <v>4521</v>
      </c>
      <c r="O74" s="48">
        <f t="shared" si="13"/>
        <v>0.28893717645555056</v>
      </c>
      <c r="P74" s="9"/>
    </row>
    <row r="75" spans="1:16">
      <c r="A75" s="12"/>
      <c r="B75" s="25">
        <v>362</v>
      </c>
      <c r="C75" s="20" t="s">
        <v>74</v>
      </c>
      <c r="D75" s="47">
        <v>12025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12025</v>
      </c>
      <c r="O75" s="48">
        <f t="shared" si="13"/>
        <v>0.76851792675912312</v>
      </c>
      <c r="P75" s="9"/>
    </row>
    <row r="76" spans="1:16">
      <c r="A76" s="12"/>
      <c r="B76" s="25">
        <v>364</v>
      </c>
      <c r="C76" s="20" t="s">
        <v>171</v>
      </c>
      <c r="D76" s="47">
        <v>0</v>
      </c>
      <c r="E76" s="47">
        <v>1937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1937</v>
      </c>
      <c r="O76" s="48">
        <f t="shared" si="13"/>
        <v>0.12379369847255065</v>
      </c>
      <c r="P76" s="9"/>
    </row>
    <row r="77" spans="1:16">
      <c r="A77" s="12"/>
      <c r="B77" s="25">
        <v>365</v>
      </c>
      <c r="C77" s="20" t="s">
        <v>172</v>
      </c>
      <c r="D77" s="47">
        <v>32829</v>
      </c>
      <c r="E77" s="47">
        <v>7045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39874</v>
      </c>
      <c r="O77" s="48">
        <f t="shared" si="13"/>
        <v>2.548347926120023</v>
      </c>
      <c r="P77" s="9"/>
    </row>
    <row r="78" spans="1:16">
      <c r="A78" s="12"/>
      <c r="B78" s="25">
        <v>366</v>
      </c>
      <c r="C78" s="20" t="s">
        <v>75</v>
      </c>
      <c r="D78" s="47">
        <v>11926</v>
      </c>
      <c r="E78" s="47">
        <v>3252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15178</v>
      </c>
      <c r="O78" s="48">
        <f t="shared" si="13"/>
        <v>0.97002620310602672</v>
      </c>
      <c r="P78" s="9"/>
    </row>
    <row r="79" spans="1:16">
      <c r="A79" s="12"/>
      <c r="B79" s="25">
        <v>369.9</v>
      </c>
      <c r="C79" s="20" t="s">
        <v>77</v>
      </c>
      <c r="D79" s="47">
        <v>13668</v>
      </c>
      <c r="E79" s="47">
        <v>73634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87302</v>
      </c>
      <c r="O79" s="48">
        <f t="shared" si="13"/>
        <v>5.5794721032785839</v>
      </c>
      <c r="P79" s="9"/>
    </row>
    <row r="80" spans="1:16" ht="15.75">
      <c r="A80" s="29" t="s">
        <v>44</v>
      </c>
      <c r="B80" s="30"/>
      <c r="C80" s="31"/>
      <c r="D80" s="32">
        <f t="shared" ref="D80:M80" si="16">SUM(D81:D82)</f>
        <v>460700</v>
      </c>
      <c r="E80" s="32">
        <f t="shared" si="16"/>
        <v>1154880</v>
      </c>
      <c r="F80" s="32">
        <f t="shared" si="16"/>
        <v>0</v>
      </c>
      <c r="G80" s="32">
        <f t="shared" si="16"/>
        <v>0</v>
      </c>
      <c r="H80" s="32">
        <f t="shared" si="16"/>
        <v>0</v>
      </c>
      <c r="I80" s="32">
        <f t="shared" si="16"/>
        <v>0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1615580</v>
      </c>
      <c r="O80" s="46">
        <f t="shared" si="13"/>
        <v>103.25174154790055</v>
      </c>
      <c r="P80" s="9"/>
    </row>
    <row r="81" spans="1:119">
      <c r="A81" s="12"/>
      <c r="B81" s="25">
        <v>381</v>
      </c>
      <c r="C81" s="20" t="s">
        <v>78</v>
      </c>
      <c r="D81" s="47">
        <v>360700</v>
      </c>
      <c r="E81" s="47">
        <v>824880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1185580</v>
      </c>
      <c r="O81" s="48">
        <f t="shared" si="13"/>
        <v>75.770435227200096</v>
      </c>
      <c r="P81" s="9"/>
    </row>
    <row r="82" spans="1:119" ht="15.75" thickBot="1">
      <c r="A82" s="49"/>
      <c r="B82" s="50">
        <v>393</v>
      </c>
      <c r="C82" s="51" t="s">
        <v>177</v>
      </c>
      <c r="D82" s="47">
        <v>100000</v>
      </c>
      <c r="E82" s="47">
        <v>330000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430000</v>
      </c>
      <c r="O82" s="48">
        <f t="shared" si="13"/>
        <v>27.481306320700455</v>
      </c>
      <c r="P82" s="9"/>
    </row>
    <row r="83" spans="1:119" ht="16.5" thickBot="1">
      <c r="A83" s="14" t="s">
        <v>56</v>
      </c>
      <c r="B83" s="23"/>
      <c r="C83" s="22"/>
      <c r="D83" s="15">
        <f t="shared" ref="D83:M83" si="17">SUM(D5,D13,D16,D40,D66,D72,D80)</f>
        <v>6700935</v>
      </c>
      <c r="E83" s="15">
        <f t="shared" si="17"/>
        <v>4931816</v>
      </c>
      <c r="F83" s="15">
        <f t="shared" si="17"/>
        <v>0</v>
      </c>
      <c r="G83" s="15">
        <f t="shared" si="17"/>
        <v>0</v>
      </c>
      <c r="H83" s="15">
        <f t="shared" si="17"/>
        <v>0</v>
      </c>
      <c r="I83" s="15">
        <f t="shared" si="17"/>
        <v>0</v>
      </c>
      <c r="J83" s="15">
        <f t="shared" si="17"/>
        <v>0</v>
      </c>
      <c r="K83" s="15">
        <f t="shared" si="17"/>
        <v>0</v>
      </c>
      <c r="L83" s="15">
        <f t="shared" si="17"/>
        <v>0</v>
      </c>
      <c r="M83" s="15">
        <f t="shared" si="17"/>
        <v>0</v>
      </c>
      <c r="N83" s="15">
        <f>SUM(D83:M83)</f>
        <v>11632751</v>
      </c>
      <c r="O83" s="38">
        <f t="shared" si="13"/>
        <v>743.44928740333614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52" t="s">
        <v>178</v>
      </c>
      <c r="M85" s="52"/>
      <c r="N85" s="52"/>
      <c r="O85" s="44">
        <v>15647</v>
      </c>
    </row>
    <row r="86" spans="1:119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1:119" ht="15.75" customHeight="1" thickBot="1">
      <c r="A87" s="56" t="s">
        <v>101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2023-11-09T22:30:02Z</cp:lastPrinted>
  <dcterms:created xsi:type="dcterms:W3CDTF">2000-08-31T21:26:31Z</dcterms:created>
  <dcterms:modified xsi:type="dcterms:W3CDTF">2023-11-09T22:30:04Z</dcterms:modified>
</cp:coreProperties>
</file>