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'2008'!$A$1:$O$42</definedName>
    <definedName name="_xlnm.Print_Area" localSheetId="12">'2009'!$A$1:$O$44</definedName>
    <definedName name="_xlnm.Print_Area" localSheetId="11">'2010'!$A$1:$O$41</definedName>
    <definedName name="_xlnm.Print_Area" localSheetId="10">'2011'!$A$1:$O$39</definedName>
    <definedName name="_xlnm.Print_Area" localSheetId="9">'2012'!$A$1:$O$39</definedName>
    <definedName name="_xlnm.Print_Area" localSheetId="8">'2013'!$A$1:$O$41</definedName>
    <definedName name="_xlnm.Print_Area" localSheetId="7">'2014'!$A$1:$O$39</definedName>
    <definedName name="_xlnm.Print_Area" localSheetId="6">'2015'!$A$1:$O$47</definedName>
    <definedName name="_xlnm.Print_Area" localSheetId="5">'2016'!$A$1:$O$44</definedName>
    <definedName name="_xlnm.Print_Area" localSheetId="4">'2017'!$A$1:$O$43</definedName>
    <definedName name="_xlnm.Print_Area" localSheetId="3">'2018'!$A$1:$O$42</definedName>
    <definedName name="_xlnm.Print_Area" localSheetId="2">'2019'!$A$1:$O$43</definedName>
    <definedName name="_xlnm.Print_Area" localSheetId="1">'2020'!$A$1:$O$43</definedName>
    <definedName name="_xlnm.Print_Area" localSheetId="0">'2021'!$A$1:$P$43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<sst xmlns="http://schemas.openxmlformats.org/spreadsheetml/2006/main" count="759" uniqueCount="122">
  <si>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</si>
  <si>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</si>
  <si>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</si>
  <si>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</si>
  <si>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</si>
  <si>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</si>
  <si>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</si>
  <si>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</si>
  <si>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</si>
  <si>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</si>
  <si>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</si>
  <si>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</si>
  <si>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Utility Service Tax - Electricity</t>
  </si>
  <si>
    <t>Communications Services Taxes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</si>
  <si>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</si>
  <si>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</si>
  <si>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</si>
  <si>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</si>
  <si>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</si>
  <si>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State Grant - Public Safety</t>
  </si>
  <si>
    <t>Federal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</si>
  <si>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</si>
  <si>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</si>
  <si>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</si>
  <si>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</si>
  <si>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</si>
  <si>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</si>
  <si>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</si>
  <si>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</si>
  <si>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</si>
  <si>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</si>
  <si>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</si>
  <si>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</si>
  <si>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</si>
  <si>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</si>
  <si>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</si>
  <si>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Public Safety - Other Public Safety Charges and Fees</t>
  </si>
  <si>
    <t>Physical Environment - Water Utility</t>
  </si>
  <si>
    <t>Physical Environment - Garbage / Solid Waste</t>
  </si>
  <si>
    <t>Transportation (User Fees) - Other Transportation Charges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</si>
  <si>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</si>
  <si>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</si>
  <si>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</si>
  <si>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</si>
  <si>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</si>
  <si>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Other Miscellaneous Revenues - Other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</si>
  <si>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</si>
  <si>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</si>
  <si>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</si>
  <si>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</si>
  <si>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</si>
  <si>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</si>
  <si>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</si>
  <si>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</si>
  <si>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Alford Revenues Reported by Account Code and Fund Type</t>
  </si>
  <si>
    <t>Local Fiscal Year Ended September 30, 2010</t>
  </si>
  <si>
    <t>State Grant - Physical Environment - Other Physical Environment</t>
  </si>
  <si>
    <t>State Shared Revenues - Other</t>
  </si>
  <si>
    <t>Physical Environment - Cemetary</t>
  </si>
  <si>
    <t>Other Charges for Services</t>
  </si>
  <si>
    <t>Non-Operating - Inter-Fund Group Transfers In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</si>
  <si>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</si>
  <si>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</si>
  <si>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</si>
  <si>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</si>
  <si>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</si>
  <si>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</si>
  <si>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</si>
  <si>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Permits and Franchise Fees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</si>
  <si>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</si>
  <si>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</si>
  <si>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</si>
  <si>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</si>
  <si>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</si>
  <si>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</si>
  <si>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</si>
  <si>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</si>
  <si>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2013 Municipal Population:</t>
  </si>
  <si>
    <t>Local Fiscal Year Ended September 30, 2014</t>
  </si>
  <si>
    <t>Contributions and Donations from Private Sources</t>
  </si>
  <si>
    <t>2014 Municipal Population:</t>
  </si>
  <si>
    <t>Local Fiscal Year Ended September 30, 2015</t>
  </si>
  <si>
    <t>Federal Grant - Culture / Recreation</t>
  </si>
  <si>
    <t>State Grant - Transportation - Other Transportation</t>
  </si>
  <si>
    <t>State Shared Revenues - Transportation - Other Transportation</t>
  </si>
  <si>
    <t>Culture / Recreation - Parks and Recreation</t>
  </si>
  <si>
    <t>Rents and Royalties</t>
  </si>
  <si>
    <t>2015 Municipal Population:</t>
  </si>
  <si>
    <t>Local Fiscal Year Ended September 30, 2016</t>
  </si>
  <si>
    <t>State Grant - Other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</si>
  <si>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</si>
  <si>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</si>
  <si>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</si>
  <si>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</si>
  <si>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</si>
  <si>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</si>
  <si>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Licenses</t>
  </si>
  <si>
    <t>Federal Grant - Other Federal Grants</t>
  </si>
  <si>
    <t>General Government - Other General Government Charges and Fees</t>
  </si>
  <si>
    <t>Proceeds of General Capital Asset Dispositions - Compensation for Loss</t>
  </si>
  <si>
    <t>2019 Municipal Population:</t>
  </si>
  <si>
    <t>Local Fiscal Year Ended September 30, 2020</t>
  </si>
  <si>
    <t>Second Local Option Fuel Tax (1 to 5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</si>
  <si>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</si>
  <si>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</si>
  <si>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</si>
  <si>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</si>
  <si>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</si>
  <si>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</si>
  <si>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</si>
  <si>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</si>
  <si>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</si>
  <si>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Building Permits (Buildling Permit Fees)</t>
  </si>
  <si>
    <t>Permits - Other</t>
  </si>
  <si>
    <t>Intergovernmental Revenues</t>
  </si>
  <si>
    <t>Federal Grant - General Government</t>
  </si>
  <si>
    <t>State Grant - Physical Environment - Sewer / Wastewater</t>
  </si>
  <si>
    <t>State Shared Revenues - General Government - Municipal Revenue Sharing Program</t>
  </si>
  <si>
    <t>State Shared Revenues - General Government - Local Government Half-Cent Sales Tax Program</t>
  </si>
  <si>
    <t>State Shared Revenues - General Government - Other General Government</t>
  </si>
  <si>
    <t>Court-Ordered Judgments and Fines - As Decided by County Court Criminal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</si>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</sst>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106</v>
      </c>
      <c r="N4" s="35" t="s">
        <v>8</v>
      </c>
      <c r="O4" s="35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108</v>
      </c>
      <c r="B5" s="26"/>
      <c r="C5" s="26"/>
      <c r="D5" s="27">
        <f>SUM(D6:D11)</f>
        <v>145212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145212</v>
      </c>
      <c r="P5" s="33">
        <f>(O5/P$41)</f>
        <v>303.7907949790795</v>
      </c>
      <c r="Q5" s="6"/>
    </row>
    <row r="6" spans="1:17" ht="15">
      <c r="A6" s="12"/>
      <c r="B6" s="25">
        <v>311</v>
      </c>
      <c r="C6" s="20" t="s">
        <v>1</v>
      </c>
      <c r="D6" s="46">
        <v>13054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13054</v>
      </c>
      <c r="P6" s="47">
        <f>(O6/P$41)</f>
        <v>27.309623430962343</v>
      </c>
      <c r="Q6" s="9"/>
    </row>
    <row r="7" spans="1:17" ht="15">
      <c r="A7" s="12"/>
      <c r="B7" s="25">
        <v>312.3</v>
      </c>
      <c r="C7" s="20" t="s">
        <v>10</v>
      </c>
      <c r="D7" s="46">
        <v>5731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5731</v>
      </c>
      <c r="P7" s="47">
        <f>(O7/P$41)</f>
        <v>11.989539748953975</v>
      </c>
      <c r="Q7" s="9"/>
    </row>
    <row r="8" spans="1:17" ht="15">
      <c r="A8" s="12"/>
      <c r="B8" s="25">
        <v>312.41</v>
      </c>
      <c r="C8" s="20" t="s">
        <v>109</v>
      </c>
      <c r="D8" s="46">
        <v>32206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32206</v>
      </c>
      <c r="P8" s="47">
        <f>(O8/P$41)</f>
        <v>67.3765690376569</v>
      </c>
      <c r="Q8" s="9"/>
    </row>
    <row r="9" spans="1:17" ht="15">
      <c r="A9" s="12"/>
      <c r="B9" s="25">
        <v>314.1</v>
      </c>
      <c r="C9" s="20" t="s">
        <v>12</v>
      </c>
      <c r="D9" s="46">
        <v>29538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29538</v>
      </c>
      <c r="P9" s="47">
        <f>(O9/P$41)</f>
        <v>61.79497907949791</v>
      </c>
      <c r="Q9" s="9"/>
    </row>
    <row r="10" spans="1:17" ht="15">
      <c r="A10" s="12"/>
      <c r="B10" s="25">
        <v>315.1</v>
      </c>
      <c r="C10" s="20" t="s">
        <v>110</v>
      </c>
      <c r="D10" s="46">
        <v>3652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3652</v>
      </c>
      <c r="P10" s="47">
        <f>(O10/P$41)</f>
        <v>7.640167364016737</v>
      </c>
      <c r="Q10" s="9"/>
    </row>
    <row r="11" spans="1:17" ht="15">
      <c r="A11" s="12"/>
      <c r="B11" s="25">
        <v>319.9</v>
      </c>
      <c r="C11" s="20" t="s">
        <v>111</v>
      </c>
      <c r="D11" s="46">
        <v>61031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61031</v>
      </c>
      <c r="P11" s="47">
        <f>(O11/P$41)</f>
        <v>127.67991631799163</v>
      </c>
      <c r="Q11" s="9"/>
    </row>
    <row r="12" spans="1:17" ht="15.75">
      <c r="A12" s="29" t="s">
        <v>14</v>
      </c>
      <c r="B12" s="30"/>
      <c r="C12" s="31"/>
      <c r="D12" s="32">
        <f>SUM(D13:D15)</f>
        <v>37551</v>
      </c>
      <c r="E12" s="32">
        <f>SUM(E13:E15)</f>
        <v>0</v>
      </c>
      <c r="F12" s="32">
        <f>SUM(F13:F15)</f>
        <v>0</v>
      </c>
      <c r="G12" s="32">
        <f>SUM(G13:G15)</f>
        <v>0</v>
      </c>
      <c r="H12" s="32">
        <f>SUM(H13:H15)</f>
        <v>0</v>
      </c>
      <c r="I12" s="32">
        <f>SUM(I13:I15)</f>
        <v>0</v>
      </c>
      <c r="J12" s="32">
        <f>SUM(J13:J15)</f>
        <v>0</v>
      </c>
      <c r="K12" s="32">
        <f>SUM(K13:K15)</f>
        <v>0</v>
      </c>
      <c r="L12" s="32">
        <f>SUM(L13:L15)</f>
        <v>0</v>
      </c>
      <c r="M12" s="32">
        <f>SUM(M13:M15)</f>
        <v>0</v>
      </c>
      <c r="N12" s="32">
        <f>SUM(N13:N15)</f>
        <v>0</v>
      </c>
      <c r="O12" s="44">
        <f>SUM(D12:N12)</f>
        <v>37551</v>
      </c>
      <c r="P12" s="45">
        <f>(O12/P$41)</f>
        <v>78.55857740585775</v>
      </c>
      <c r="Q12" s="10"/>
    </row>
    <row r="13" spans="1:17" ht="15">
      <c r="A13" s="12"/>
      <c r="B13" s="25">
        <v>322</v>
      </c>
      <c r="C13" s="20" t="s">
        <v>112</v>
      </c>
      <c r="D13" s="46">
        <v>8580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8580</v>
      </c>
      <c r="P13" s="47">
        <f>(O13/P$41)</f>
        <v>17.94979079497908</v>
      </c>
      <c r="Q13" s="9"/>
    </row>
    <row r="14" spans="1:17" ht="15">
      <c r="A14" s="12"/>
      <c r="B14" s="25">
        <v>322.9</v>
      </c>
      <c r="C14" s="20" t="s">
        <v>113</v>
      </c>
      <c r="D14" s="46">
        <v>625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625</v>
      </c>
      <c r="P14" s="47">
        <f>(O14/P$41)</f>
        <v>1.3075313807531381</v>
      </c>
      <c r="Q14" s="9"/>
    </row>
    <row r="15" spans="1:17" ht="15">
      <c r="A15" s="12"/>
      <c r="B15" s="25">
        <v>323.1</v>
      </c>
      <c r="C15" s="20" t="s">
        <v>15</v>
      </c>
      <c r="D15" s="46">
        <v>28346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28346</v>
      </c>
      <c r="P15" s="47">
        <f>(O15/P$41)</f>
        <v>59.30125523012552</v>
      </c>
      <c r="Q15" s="9"/>
    </row>
    <row r="16" spans="1:17" ht="15.75">
      <c r="A16" s="29" t="s">
        <v>114</v>
      </c>
      <c r="B16" s="30"/>
      <c r="C16" s="31"/>
      <c r="D16" s="32">
        <f>SUM(D17:D23)</f>
        <v>289438</v>
      </c>
      <c r="E16" s="32">
        <f>SUM(E17:E23)</f>
        <v>0</v>
      </c>
      <c r="F16" s="32">
        <f>SUM(F17:F23)</f>
        <v>0</v>
      </c>
      <c r="G16" s="32">
        <f>SUM(G17:G23)</f>
        <v>0</v>
      </c>
      <c r="H16" s="32">
        <f>SUM(H17:H23)</f>
        <v>0</v>
      </c>
      <c r="I16" s="32">
        <f>SUM(I17:I23)</f>
        <v>285500</v>
      </c>
      <c r="J16" s="32">
        <f>SUM(J17:J23)</f>
        <v>0</v>
      </c>
      <c r="K16" s="32">
        <f>SUM(K17:K23)</f>
        <v>0</v>
      </c>
      <c r="L16" s="32">
        <f>SUM(L17:L23)</f>
        <v>0</v>
      </c>
      <c r="M16" s="32">
        <f>SUM(M17:M23)</f>
        <v>0</v>
      </c>
      <c r="N16" s="32">
        <f>SUM(N17:N23)</f>
        <v>0</v>
      </c>
      <c r="O16" s="44">
        <f>SUM(D16:N16)</f>
        <v>574938</v>
      </c>
      <c r="P16" s="45">
        <f>(O16/P$41)</f>
        <v>1202.7991631799164</v>
      </c>
      <c r="Q16" s="10"/>
    </row>
    <row r="17" spans="1:17" ht="15">
      <c r="A17" s="12"/>
      <c r="B17" s="25">
        <v>331.1</v>
      </c>
      <c r="C17" s="20" t="s">
        <v>115</v>
      </c>
      <c r="D17" s="46">
        <v>209942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209942</v>
      </c>
      <c r="P17" s="47">
        <f>(O17/P$41)</f>
        <v>439.2092050209205</v>
      </c>
      <c r="Q17" s="9"/>
    </row>
    <row r="18" spans="1:17" ht="15">
      <c r="A18" s="12"/>
      <c r="B18" s="25">
        <v>334.35</v>
      </c>
      <c r="C18" s="20" t="s">
        <v>116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285500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0" ref="O18:O23">SUM(D18:N18)</f>
        <v>285500</v>
      </c>
      <c r="P18" s="47">
        <f>(O18/P$41)</f>
        <v>597.2803347280335</v>
      </c>
      <c r="Q18" s="9"/>
    </row>
    <row r="19" spans="1:17" ht="15">
      <c r="A19" s="12"/>
      <c r="B19" s="25">
        <v>335.125</v>
      </c>
      <c r="C19" s="20" t="s">
        <v>117</v>
      </c>
      <c r="D19" s="46">
        <v>35331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35331</v>
      </c>
      <c r="P19" s="47">
        <f>(O19/P$41)</f>
        <v>73.9142259414226</v>
      </c>
      <c r="Q19" s="9"/>
    </row>
    <row r="20" spans="1:17" ht="15">
      <c r="A20" s="12"/>
      <c r="B20" s="25">
        <v>335.14</v>
      </c>
      <c r="C20" s="20" t="s">
        <v>73</v>
      </c>
      <c r="D20" s="46">
        <v>261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261</v>
      </c>
      <c r="P20" s="47">
        <f>(O20/P$41)</f>
        <v>0.5460251046025104</v>
      </c>
      <c r="Q20" s="9"/>
    </row>
    <row r="21" spans="1:17" ht="15">
      <c r="A21" s="12"/>
      <c r="B21" s="25">
        <v>335.15</v>
      </c>
      <c r="C21" s="20" t="s">
        <v>74</v>
      </c>
      <c r="D21" s="46">
        <v>196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196</v>
      </c>
      <c r="P21" s="47">
        <f>(O21/P$41)</f>
        <v>0.4100418410041841</v>
      </c>
      <c r="Q21" s="9"/>
    </row>
    <row r="22" spans="1:17" ht="15">
      <c r="A22" s="12"/>
      <c r="B22" s="25">
        <v>335.18</v>
      </c>
      <c r="C22" s="20" t="s">
        <v>118</v>
      </c>
      <c r="D22" s="46">
        <v>31474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0"/>
        <v>31474</v>
      </c>
      <c r="P22" s="47">
        <f>(O22/P$41)</f>
        <v>65.84518828451883</v>
      </c>
      <c r="Q22" s="9"/>
    </row>
    <row r="23" spans="1:17" ht="15">
      <c r="A23" s="12"/>
      <c r="B23" s="25">
        <v>335.19</v>
      </c>
      <c r="C23" s="20" t="s">
        <v>119</v>
      </c>
      <c r="D23" s="46">
        <v>12234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0"/>
        <v>12234</v>
      </c>
      <c r="P23" s="47">
        <f>(O23/P$41)</f>
        <v>25.594142259414227</v>
      </c>
      <c r="Q23" s="9"/>
    </row>
    <row r="24" spans="1:17" ht="15.75">
      <c r="A24" s="29" t="s">
        <v>32</v>
      </c>
      <c r="B24" s="30"/>
      <c r="C24" s="31"/>
      <c r="D24" s="32">
        <f>SUM(D25:D29)</f>
        <v>33557</v>
      </c>
      <c r="E24" s="32">
        <f>SUM(E25:E29)</f>
        <v>0</v>
      </c>
      <c r="F24" s="32">
        <f>SUM(F25:F29)</f>
        <v>0</v>
      </c>
      <c r="G24" s="32">
        <f>SUM(G25:G29)</f>
        <v>0</v>
      </c>
      <c r="H24" s="32">
        <f>SUM(H25:H29)</f>
        <v>0</v>
      </c>
      <c r="I24" s="32">
        <f>SUM(I25:I29)</f>
        <v>152904</v>
      </c>
      <c r="J24" s="32">
        <f>SUM(J25:J29)</f>
        <v>0</v>
      </c>
      <c r="K24" s="32">
        <f>SUM(K25:K29)</f>
        <v>0</v>
      </c>
      <c r="L24" s="32">
        <f>SUM(L25:L29)</f>
        <v>0</v>
      </c>
      <c r="M24" s="32">
        <f>SUM(M25:M29)</f>
        <v>0</v>
      </c>
      <c r="N24" s="32">
        <f>SUM(N25:N29)</f>
        <v>0</v>
      </c>
      <c r="O24" s="32">
        <f>SUM(D24:N24)</f>
        <v>186461</v>
      </c>
      <c r="P24" s="45">
        <f>(O24/P$41)</f>
        <v>390.0857740585774</v>
      </c>
      <c r="Q24" s="10"/>
    </row>
    <row r="25" spans="1:17" ht="15">
      <c r="A25" s="12"/>
      <c r="B25" s="25">
        <v>341.9</v>
      </c>
      <c r="C25" s="20" t="s">
        <v>98</v>
      </c>
      <c r="D25" s="46">
        <v>20000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20000</v>
      </c>
      <c r="P25" s="47">
        <f>(O25/P$41)</f>
        <v>41.84100418410042</v>
      </c>
      <c r="Q25" s="9"/>
    </row>
    <row r="26" spans="1:17" ht="15">
      <c r="A26" s="12"/>
      <c r="B26" s="25">
        <v>342.2</v>
      </c>
      <c r="C26" s="20" t="s">
        <v>35</v>
      </c>
      <c r="D26" s="46">
        <v>11357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11357</v>
      </c>
      <c r="P26" s="47">
        <f>(O26/P$41)</f>
        <v>23.759414225941423</v>
      </c>
      <c r="Q26" s="9"/>
    </row>
    <row r="27" spans="1:17" ht="15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91741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91741</v>
      </c>
      <c r="P27" s="47">
        <f>(O27/P$41)</f>
        <v>191.9267782426778</v>
      </c>
      <c r="Q27" s="9"/>
    </row>
    <row r="28" spans="1:17" ht="15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61163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61163</v>
      </c>
      <c r="P28" s="47">
        <f>(O28/P$41)</f>
        <v>127.9560669456067</v>
      </c>
      <c r="Q28" s="9"/>
    </row>
    <row r="29" spans="1:17" ht="15">
      <c r="A29" s="12"/>
      <c r="B29" s="25">
        <v>343.8</v>
      </c>
      <c r="C29" s="20" t="s">
        <v>58</v>
      </c>
      <c r="D29" s="46">
        <v>2200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2200</v>
      </c>
      <c r="P29" s="47">
        <f>(O29/P$41)</f>
        <v>4.602510460251046</v>
      </c>
      <c r="Q29" s="9"/>
    </row>
    <row r="30" spans="1:17" ht="15.75">
      <c r="A30" s="29" t="s">
        <v>33</v>
      </c>
      <c r="B30" s="30"/>
      <c r="C30" s="31"/>
      <c r="D30" s="32">
        <f>SUM(D31:D31)</f>
        <v>1065</v>
      </c>
      <c r="E30" s="32">
        <f>SUM(E31:E31)</f>
        <v>0</v>
      </c>
      <c r="F30" s="32">
        <f>SUM(F31:F31)</f>
        <v>0</v>
      </c>
      <c r="G30" s="32">
        <f>SUM(G31:G31)</f>
        <v>0</v>
      </c>
      <c r="H30" s="32">
        <f>SUM(H31:H31)</f>
        <v>0</v>
      </c>
      <c r="I30" s="32">
        <f>SUM(I31:I31)</f>
        <v>0</v>
      </c>
      <c r="J30" s="32">
        <f>SUM(J31:J31)</f>
        <v>0</v>
      </c>
      <c r="K30" s="32">
        <f>SUM(K31:K31)</f>
        <v>0</v>
      </c>
      <c r="L30" s="32">
        <f>SUM(L31:L31)</f>
        <v>0</v>
      </c>
      <c r="M30" s="32">
        <f>SUM(M31:M31)</f>
        <v>0</v>
      </c>
      <c r="N30" s="32">
        <f>SUM(N31:N31)</f>
        <v>0</v>
      </c>
      <c r="O30" s="32">
        <f>SUM(D30:N30)</f>
        <v>1065</v>
      </c>
      <c r="P30" s="45">
        <f>(O30/P$41)</f>
        <v>2.228033472803347</v>
      </c>
      <c r="Q30" s="10"/>
    </row>
    <row r="31" spans="1:17" ht="15">
      <c r="A31" s="13"/>
      <c r="B31" s="39">
        <v>351.1</v>
      </c>
      <c r="C31" s="21" t="s">
        <v>120</v>
      </c>
      <c r="D31" s="46">
        <v>1065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1065</v>
      </c>
      <c r="P31" s="47">
        <f>(O31/P$41)</f>
        <v>2.228033472803347</v>
      </c>
      <c r="Q31" s="9"/>
    </row>
    <row r="32" spans="1:17" ht="15.75">
      <c r="A32" s="29" t="s">
        <v>2</v>
      </c>
      <c r="B32" s="30"/>
      <c r="C32" s="31"/>
      <c r="D32" s="32">
        <f>SUM(D33:D36)</f>
        <v>37132</v>
      </c>
      <c r="E32" s="32">
        <f>SUM(E33:E36)</f>
        <v>0</v>
      </c>
      <c r="F32" s="32">
        <f>SUM(F33:F36)</f>
        <v>0</v>
      </c>
      <c r="G32" s="32">
        <f>SUM(G33:G36)</f>
        <v>0</v>
      </c>
      <c r="H32" s="32">
        <f>SUM(H33:H36)</f>
        <v>0</v>
      </c>
      <c r="I32" s="32">
        <f>SUM(I33:I36)</f>
        <v>0</v>
      </c>
      <c r="J32" s="32">
        <f>SUM(J33:J36)</f>
        <v>0</v>
      </c>
      <c r="K32" s="32">
        <f>SUM(K33:K36)</f>
        <v>0</v>
      </c>
      <c r="L32" s="32">
        <f>SUM(L33:L36)</f>
        <v>0</v>
      </c>
      <c r="M32" s="32">
        <f>SUM(M33:M36)</f>
        <v>0</v>
      </c>
      <c r="N32" s="32">
        <f>SUM(N33:N36)</f>
        <v>0</v>
      </c>
      <c r="O32" s="32">
        <f>SUM(D32:N32)</f>
        <v>37132</v>
      </c>
      <c r="P32" s="45">
        <f>(O32/P$41)</f>
        <v>77.68200836820084</v>
      </c>
      <c r="Q32" s="10"/>
    </row>
    <row r="33" spans="1:17" ht="15">
      <c r="A33" s="12"/>
      <c r="B33" s="25">
        <v>361.1</v>
      </c>
      <c r="C33" s="20" t="s">
        <v>44</v>
      </c>
      <c r="D33" s="46">
        <v>352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352</v>
      </c>
      <c r="P33" s="47">
        <f>(O33/P$41)</f>
        <v>0.7364016736401674</v>
      </c>
      <c r="Q33" s="9"/>
    </row>
    <row r="34" spans="1:17" ht="15">
      <c r="A34" s="12"/>
      <c r="B34" s="25">
        <v>362</v>
      </c>
      <c r="C34" s="20" t="s">
        <v>86</v>
      </c>
      <c r="D34" s="46">
        <v>14848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14848</v>
      </c>
      <c r="P34" s="47">
        <f>(O34/P$41)</f>
        <v>31.06276150627615</v>
      </c>
      <c r="Q34" s="9"/>
    </row>
    <row r="35" spans="1:17" ht="15">
      <c r="A35" s="12"/>
      <c r="B35" s="25">
        <v>367</v>
      </c>
      <c r="C35" s="20" t="s">
        <v>96</v>
      </c>
      <c r="D35" s="46">
        <v>1260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1260</v>
      </c>
      <c r="P35" s="47">
        <f>(O35/P$41)</f>
        <v>2.6359832635983262</v>
      </c>
      <c r="Q35" s="9"/>
    </row>
    <row r="36" spans="1:17" ht="15">
      <c r="A36" s="12"/>
      <c r="B36" s="25">
        <v>369.9</v>
      </c>
      <c r="C36" s="20" t="s">
        <v>45</v>
      </c>
      <c r="D36" s="46">
        <v>20672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20672</v>
      </c>
      <c r="P36" s="47">
        <f>(O36/P$41)</f>
        <v>43.24686192468619</v>
      </c>
      <c r="Q36" s="9"/>
    </row>
    <row r="37" spans="1:17" ht="15.75">
      <c r="A37" s="29" t="s">
        <v>34</v>
      </c>
      <c r="B37" s="30"/>
      <c r="C37" s="31"/>
      <c r="D37" s="32">
        <f>SUM(D38:D38)</f>
        <v>36073</v>
      </c>
      <c r="E37" s="32">
        <f>SUM(E38:E38)</f>
        <v>0</v>
      </c>
      <c r="F37" s="32">
        <f>SUM(F38:F38)</f>
        <v>0</v>
      </c>
      <c r="G37" s="32">
        <f>SUM(G38:G38)</f>
        <v>0</v>
      </c>
      <c r="H37" s="32">
        <f>SUM(H38:H38)</f>
        <v>0</v>
      </c>
      <c r="I37" s="32">
        <f>SUM(I38:I38)</f>
        <v>0</v>
      </c>
      <c r="J37" s="32">
        <f>SUM(J38:J38)</f>
        <v>0</v>
      </c>
      <c r="K37" s="32">
        <f>SUM(K38:K38)</f>
        <v>0</v>
      </c>
      <c r="L37" s="32">
        <f>SUM(L38:L38)</f>
        <v>0</v>
      </c>
      <c r="M37" s="32">
        <f>SUM(M38:M38)</f>
        <v>0</v>
      </c>
      <c r="N37" s="32">
        <f>SUM(N38:N38)</f>
        <v>0</v>
      </c>
      <c r="O37" s="32">
        <f>SUM(D37:N37)</f>
        <v>36073</v>
      </c>
      <c r="P37" s="45">
        <f>(O37/P$41)</f>
        <v>75.46652719665272</v>
      </c>
      <c r="Q37" s="9"/>
    </row>
    <row r="38" spans="1:17" ht="15.75" thickBot="1">
      <c r="A38" s="12"/>
      <c r="B38" s="25">
        <v>388.2</v>
      </c>
      <c r="C38" s="20" t="s">
        <v>99</v>
      </c>
      <c r="D38" s="46">
        <v>36073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36073</v>
      </c>
      <c r="P38" s="47">
        <f>(O38/P$41)</f>
        <v>75.46652719665272</v>
      </c>
      <c r="Q38" s="9"/>
    </row>
    <row r="39" spans="1:120" ht="16.5" thickBot="1">
      <c r="A39" s="14" t="s">
        <v>41</v>
      </c>
      <c r="B39" s="23"/>
      <c r="C39" s="22"/>
      <c r="D39" s="15">
        <f>SUM(D5,D12,D16,D24,D30,D32,D37)</f>
        <v>580028</v>
      </c>
      <c r="E39" s="15">
        <f>SUM(E5,E12,E16,E24,E30,E32,E37)</f>
        <v>0</v>
      </c>
      <c r="F39" s="15">
        <f>SUM(F5,F12,F16,F24,F30,F32,F37)</f>
        <v>0</v>
      </c>
      <c r="G39" s="15">
        <f>SUM(G5,G12,G16,G24,G30,G32,G37)</f>
        <v>0</v>
      </c>
      <c r="H39" s="15">
        <f>SUM(H5,H12,H16,H24,H30,H32,H37)</f>
        <v>0</v>
      </c>
      <c r="I39" s="15">
        <f>SUM(I5,I12,I16,I24,I30,I32,I37)</f>
        <v>438404</v>
      </c>
      <c r="J39" s="15">
        <f>SUM(J5,J12,J16,J24,J30,J32,J37)</f>
        <v>0</v>
      </c>
      <c r="K39" s="15">
        <f>SUM(K5,K12,K16,K24,K30,K32,K37)</f>
        <v>0</v>
      </c>
      <c r="L39" s="15">
        <f>SUM(L5,L12,L16,L24,L30,L32,L37)</f>
        <v>0</v>
      </c>
      <c r="M39" s="15">
        <f>SUM(M5,M12,M16,M24,M30,M32,M37)</f>
        <v>0</v>
      </c>
      <c r="N39" s="15">
        <f>SUM(N5,N12,N16,N24,N30,N32,N37)</f>
        <v>0</v>
      </c>
      <c r="O39" s="15">
        <f>SUM(D39:N39)</f>
        <v>1018432</v>
      </c>
      <c r="P39" s="38">
        <f>(O39/P$41)</f>
        <v>2130.610878661088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6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6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121</v>
      </c>
      <c r="N41" s="48"/>
      <c r="O41" s="48"/>
      <c r="P41" s="43">
        <v>478</v>
      </c>
    </row>
    <row r="42" spans="1:16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6" ht="15.75" customHeight="1" thickBot="1">
      <c r="A43" s="52" t="s">
        <v>64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sheetProtection/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106562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106562</v>
      </c>
      <c r="O5" s="33">
        <f aca="true" t="shared" si="2" ref="O5:O35">(N5/O$37)</f>
        <v>219.71546391752577</v>
      </c>
      <c r="P5" s="6"/>
    </row>
    <row r="6" spans="1:16" ht="15">
      <c r="A6" s="12"/>
      <c r="B6" s="25">
        <v>311</v>
      </c>
      <c r="C6" s="20" t="s">
        <v>1</v>
      </c>
      <c r="D6" s="46">
        <v>11762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11762</v>
      </c>
      <c r="O6" s="47">
        <f t="shared" si="2"/>
        <v>24.251546391752576</v>
      </c>
      <c r="P6" s="9"/>
    </row>
    <row r="7" spans="1:16" ht="15">
      <c r="A7" s="12"/>
      <c r="B7" s="25">
        <v>312.1</v>
      </c>
      <c r="C7" s="20" t="s">
        <v>9</v>
      </c>
      <c r="D7" s="46">
        <v>26441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26441</v>
      </c>
      <c r="O7" s="47">
        <f t="shared" si="2"/>
        <v>54.51752577319588</v>
      </c>
      <c r="P7" s="9"/>
    </row>
    <row r="8" spans="1:16" ht="15">
      <c r="A8" s="12"/>
      <c r="B8" s="25">
        <v>312.3</v>
      </c>
      <c r="C8" s="20" t="s">
        <v>10</v>
      </c>
      <c r="D8" s="46">
        <v>4820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4820</v>
      </c>
      <c r="O8" s="47">
        <f t="shared" si="2"/>
        <v>9.938144329896907</v>
      </c>
      <c r="P8" s="9"/>
    </row>
    <row r="9" spans="1:16" ht="15">
      <c r="A9" s="12"/>
      <c r="B9" s="25">
        <v>312.6</v>
      </c>
      <c r="C9" s="20" t="s">
        <v>11</v>
      </c>
      <c r="D9" s="46">
        <v>38929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38929</v>
      </c>
      <c r="O9" s="47">
        <f t="shared" si="2"/>
        <v>80.2659793814433</v>
      </c>
      <c r="P9" s="9"/>
    </row>
    <row r="10" spans="1:16" ht="15">
      <c r="A10" s="12"/>
      <c r="B10" s="25">
        <v>314.1</v>
      </c>
      <c r="C10" s="20" t="s">
        <v>12</v>
      </c>
      <c r="D10" s="46">
        <v>21220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21220</v>
      </c>
      <c r="O10" s="47">
        <f t="shared" si="2"/>
        <v>43.75257731958763</v>
      </c>
      <c r="P10" s="9"/>
    </row>
    <row r="11" spans="1:16" ht="15">
      <c r="A11" s="12"/>
      <c r="B11" s="25">
        <v>315</v>
      </c>
      <c r="C11" s="20" t="s">
        <v>13</v>
      </c>
      <c r="D11" s="46">
        <v>3390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3390</v>
      </c>
      <c r="O11" s="47">
        <f t="shared" si="2"/>
        <v>6.989690721649485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35174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35174</v>
      </c>
      <c r="O12" s="45">
        <f t="shared" si="2"/>
        <v>72.52371134020619</v>
      </c>
      <c r="P12" s="10"/>
    </row>
    <row r="13" spans="1:16" ht="15">
      <c r="A13" s="12"/>
      <c r="B13" s="25">
        <v>323.1</v>
      </c>
      <c r="C13" s="20" t="s">
        <v>15</v>
      </c>
      <c r="D13" s="46">
        <v>35174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35174</v>
      </c>
      <c r="O13" s="47">
        <f t="shared" si="2"/>
        <v>72.52371134020619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SUM(D15:D21)</f>
        <v>64809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33199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98008</v>
      </c>
      <c r="O14" s="45">
        <f t="shared" si="2"/>
        <v>202.0783505154639</v>
      </c>
      <c r="P14" s="10"/>
    </row>
    <row r="15" spans="1:16" ht="15">
      <c r="A15" s="12"/>
      <c r="B15" s="25">
        <v>334.39</v>
      </c>
      <c r="C15" s="20" t="s">
        <v>56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33199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33199</v>
      </c>
      <c r="O15" s="47">
        <f t="shared" si="2"/>
        <v>68.45154639175257</v>
      </c>
      <c r="P15" s="9"/>
    </row>
    <row r="16" spans="1:16" ht="15">
      <c r="A16" s="12"/>
      <c r="B16" s="25">
        <v>335.12</v>
      </c>
      <c r="C16" s="20" t="s">
        <v>22</v>
      </c>
      <c r="D16" s="46">
        <v>34135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34135</v>
      </c>
      <c r="O16" s="47">
        <f t="shared" si="2"/>
        <v>70.38144329896907</v>
      </c>
      <c r="P16" s="9"/>
    </row>
    <row r="17" spans="1:16" ht="15">
      <c r="A17" s="12"/>
      <c r="B17" s="25">
        <v>335.14</v>
      </c>
      <c r="C17" s="20" t="s">
        <v>23</v>
      </c>
      <c r="D17" s="46">
        <v>313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313</v>
      </c>
      <c r="O17" s="47">
        <f t="shared" si="2"/>
        <v>0.6453608247422681</v>
      </c>
      <c r="P17" s="9"/>
    </row>
    <row r="18" spans="1:16" ht="15">
      <c r="A18" s="12"/>
      <c r="B18" s="25">
        <v>335.15</v>
      </c>
      <c r="C18" s="20" t="s">
        <v>24</v>
      </c>
      <c r="D18" s="46">
        <v>217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217</v>
      </c>
      <c r="O18" s="47">
        <f t="shared" si="2"/>
        <v>0.44742268041237115</v>
      </c>
      <c r="P18" s="9"/>
    </row>
    <row r="19" spans="1:16" ht="15">
      <c r="A19" s="12"/>
      <c r="B19" s="25">
        <v>335.18</v>
      </c>
      <c r="C19" s="20" t="s">
        <v>25</v>
      </c>
      <c r="D19" s="46">
        <v>15464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15464</v>
      </c>
      <c r="O19" s="47">
        <f t="shared" si="2"/>
        <v>31.884536082474227</v>
      </c>
      <c r="P19" s="9"/>
    </row>
    <row r="20" spans="1:16" ht="15">
      <c r="A20" s="12"/>
      <c r="B20" s="25">
        <v>337.2</v>
      </c>
      <c r="C20" s="20" t="s">
        <v>26</v>
      </c>
      <c r="D20" s="46">
        <v>12500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12500</v>
      </c>
      <c r="O20" s="47">
        <f t="shared" si="2"/>
        <v>25.77319587628866</v>
      </c>
      <c r="P20" s="9"/>
    </row>
    <row r="21" spans="1:16" ht="15">
      <c r="A21" s="12"/>
      <c r="B21" s="25">
        <v>337.7</v>
      </c>
      <c r="C21" s="20" t="s">
        <v>27</v>
      </c>
      <c r="D21" s="46">
        <v>2180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2180</v>
      </c>
      <c r="O21" s="47">
        <f t="shared" si="2"/>
        <v>4.494845360824742</v>
      </c>
      <c r="P21" s="9"/>
    </row>
    <row r="22" spans="1:16" ht="15.75">
      <c r="A22" s="29" t="s">
        <v>32</v>
      </c>
      <c r="B22" s="30"/>
      <c r="C22" s="31"/>
      <c r="D22" s="32">
        <f aca="true" t="shared" si="5" ref="D22:M22">SUM(D23:D29)</f>
        <v>23639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104816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128455</v>
      </c>
      <c r="O22" s="45">
        <f t="shared" si="2"/>
        <v>264.8556701030928</v>
      </c>
      <c r="P22" s="10"/>
    </row>
    <row r="23" spans="1:16" ht="15">
      <c r="A23" s="12"/>
      <c r="B23" s="25">
        <v>342.2</v>
      </c>
      <c r="C23" s="20" t="s">
        <v>35</v>
      </c>
      <c r="D23" s="46">
        <v>3470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3470</v>
      </c>
      <c r="O23" s="47">
        <f t="shared" si="2"/>
        <v>7.154639175257732</v>
      </c>
      <c r="P23" s="9"/>
    </row>
    <row r="24" spans="1:16" ht="15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57541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57541</v>
      </c>
      <c r="O24" s="47">
        <f t="shared" si="2"/>
        <v>118.64123711340206</v>
      </c>
      <c r="P24" s="9"/>
    </row>
    <row r="25" spans="1:16" ht="15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47275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47275</v>
      </c>
      <c r="O25" s="47">
        <f t="shared" si="2"/>
        <v>97.47422680412372</v>
      </c>
      <c r="P25" s="9"/>
    </row>
    <row r="26" spans="1:16" ht="15">
      <c r="A26" s="12"/>
      <c r="B26" s="25">
        <v>343.8</v>
      </c>
      <c r="C26" s="20" t="s">
        <v>58</v>
      </c>
      <c r="D26" s="46">
        <v>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300</v>
      </c>
      <c r="O26" s="47">
        <f t="shared" si="2"/>
        <v>0.6185567010309279</v>
      </c>
      <c r="P26" s="9"/>
    </row>
    <row r="27" spans="1:16" ht="15">
      <c r="A27" s="12"/>
      <c r="B27" s="25">
        <v>344.9</v>
      </c>
      <c r="C27" s="20" t="s">
        <v>39</v>
      </c>
      <c r="D27" s="46">
        <v>13384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13384</v>
      </c>
      <c r="O27" s="47">
        <f t="shared" si="2"/>
        <v>27.595876288659795</v>
      </c>
      <c r="P27" s="9"/>
    </row>
    <row r="28" spans="1:16" ht="15">
      <c r="A28" s="12"/>
      <c r="B28" s="25">
        <v>347.5</v>
      </c>
      <c r="C28" s="20" t="s">
        <v>40</v>
      </c>
      <c r="D28" s="46">
        <v>5650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5650</v>
      </c>
      <c r="O28" s="47">
        <f t="shared" si="2"/>
        <v>11.649484536082474</v>
      </c>
      <c r="P28" s="9"/>
    </row>
    <row r="29" spans="1:16" ht="15">
      <c r="A29" s="12"/>
      <c r="B29" s="25">
        <v>349</v>
      </c>
      <c r="C29" s="20" t="s">
        <v>59</v>
      </c>
      <c r="D29" s="46">
        <v>835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835</v>
      </c>
      <c r="O29" s="47">
        <f t="shared" si="2"/>
        <v>1.7216494845360826</v>
      </c>
      <c r="P29" s="9"/>
    </row>
    <row r="30" spans="1:16" ht="15.75">
      <c r="A30" s="29" t="s">
        <v>33</v>
      </c>
      <c r="B30" s="30"/>
      <c r="C30" s="31"/>
      <c r="D30" s="32">
        <f aca="true" t="shared" si="7" ref="D30:M30">SUM(D31:D31)</f>
        <v>28480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35">SUM(D30:M30)</f>
        <v>28480</v>
      </c>
      <c r="O30" s="45">
        <f t="shared" si="2"/>
        <v>58.72164948453608</v>
      </c>
      <c r="P30" s="10"/>
    </row>
    <row r="31" spans="1:16" ht="15">
      <c r="A31" s="13"/>
      <c r="B31" s="39">
        <v>351.5</v>
      </c>
      <c r="C31" s="21" t="s">
        <v>43</v>
      </c>
      <c r="D31" s="46">
        <v>28480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28480</v>
      </c>
      <c r="O31" s="47">
        <f t="shared" si="2"/>
        <v>58.72164948453608</v>
      </c>
      <c r="P31" s="9"/>
    </row>
    <row r="32" spans="1:16" ht="15.75">
      <c r="A32" s="29" t="s">
        <v>2</v>
      </c>
      <c r="B32" s="30"/>
      <c r="C32" s="31"/>
      <c r="D32" s="32">
        <f aca="true" t="shared" si="9" ref="D32:M32">SUM(D33:D34)</f>
        <v>11421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11421</v>
      </c>
      <c r="O32" s="45">
        <f t="shared" si="2"/>
        <v>23.548453608247424</v>
      </c>
      <c r="P32" s="10"/>
    </row>
    <row r="33" spans="1:16" ht="15">
      <c r="A33" s="12"/>
      <c r="B33" s="25">
        <v>361.1</v>
      </c>
      <c r="C33" s="20" t="s">
        <v>44</v>
      </c>
      <c r="D33" s="46">
        <v>184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184</v>
      </c>
      <c r="O33" s="47">
        <f t="shared" si="2"/>
        <v>0.37938144329896906</v>
      </c>
      <c r="P33" s="9"/>
    </row>
    <row r="34" spans="1:16" ht="15.75" thickBot="1">
      <c r="A34" s="12"/>
      <c r="B34" s="25">
        <v>369.9</v>
      </c>
      <c r="C34" s="20" t="s">
        <v>45</v>
      </c>
      <c r="D34" s="46">
        <v>11237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11237</v>
      </c>
      <c r="O34" s="47">
        <f t="shared" si="2"/>
        <v>23.169072164948453</v>
      </c>
      <c r="P34" s="9"/>
    </row>
    <row r="35" spans="1:119" ht="16.5" thickBot="1">
      <c r="A35" s="14" t="s">
        <v>41</v>
      </c>
      <c r="B35" s="23"/>
      <c r="C35" s="22"/>
      <c r="D35" s="15">
        <f>SUM(D5,D12,D14,D22,D30,D32)</f>
        <v>270085</v>
      </c>
      <c r="E35" s="15">
        <f aca="true" t="shared" si="10" ref="E35:M35">SUM(E5,E12,E14,E22,E30,E32)</f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138015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8"/>
        <v>408100</v>
      </c>
      <c r="O35" s="38">
        <f t="shared" si="2"/>
        <v>841.4432989690722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66</v>
      </c>
      <c r="M37" s="48"/>
      <c r="N37" s="48"/>
      <c r="O37" s="43">
        <v>485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64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100931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100931</v>
      </c>
      <c r="O5" s="33">
        <f aca="true" t="shared" si="2" ref="O5:O35">(N5/O$37)</f>
        <v>206.40286298568506</v>
      </c>
      <c r="P5" s="6"/>
    </row>
    <row r="6" spans="1:16" ht="15">
      <c r="A6" s="12"/>
      <c r="B6" s="25">
        <v>311</v>
      </c>
      <c r="C6" s="20" t="s">
        <v>1</v>
      </c>
      <c r="D6" s="46">
        <v>10755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10755</v>
      </c>
      <c r="O6" s="47">
        <f t="shared" si="2"/>
        <v>21.993865030674847</v>
      </c>
      <c r="P6" s="9"/>
    </row>
    <row r="7" spans="1:16" ht="15">
      <c r="A7" s="12"/>
      <c r="B7" s="25">
        <v>312.1</v>
      </c>
      <c r="C7" s="20" t="s">
        <v>9</v>
      </c>
      <c r="D7" s="46">
        <v>25721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25721</v>
      </c>
      <c r="O7" s="47">
        <f t="shared" si="2"/>
        <v>52.59918200408998</v>
      </c>
      <c r="P7" s="9"/>
    </row>
    <row r="8" spans="1:16" ht="15">
      <c r="A8" s="12"/>
      <c r="B8" s="25">
        <v>312.3</v>
      </c>
      <c r="C8" s="20" t="s">
        <v>10</v>
      </c>
      <c r="D8" s="46">
        <v>4712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4712</v>
      </c>
      <c r="O8" s="47">
        <f t="shared" si="2"/>
        <v>9.6359918200409</v>
      </c>
      <c r="P8" s="9"/>
    </row>
    <row r="9" spans="1:16" ht="15">
      <c r="A9" s="12"/>
      <c r="B9" s="25">
        <v>312.6</v>
      </c>
      <c r="C9" s="20" t="s">
        <v>11</v>
      </c>
      <c r="D9" s="46">
        <v>35728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35728</v>
      </c>
      <c r="O9" s="47">
        <f t="shared" si="2"/>
        <v>73.06339468302659</v>
      </c>
      <c r="P9" s="9"/>
    </row>
    <row r="10" spans="1:16" ht="15">
      <c r="A10" s="12"/>
      <c r="B10" s="25">
        <v>314.1</v>
      </c>
      <c r="C10" s="20" t="s">
        <v>12</v>
      </c>
      <c r="D10" s="46">
        <v>21019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21019</v>
      </c>
      <c r="O10" s="47">
        <f t="shared" si="2"/>
        <v>42.98364008179959</v>
      </c>
      <c r="P10" s="9"/>
    </row>
    <row r="11" spans="1:16" ht="15">
      <c r="A11" s="12"/>
      <c r="B11" s="25">
        <v>315</v>
      </c>
      <c r="C11" s="20" t="s">
        <v>13</v>
      </c>
      <c r="D11" s="46">
        <v>2996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2996</v>
      </c>
      <c r="O11" s="47">
        <f t="shared" si="2"/>
        <v>6.12678936605317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33918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33918</v>
      </c>
      <c r="O12" s="45">
        <f t="shared" si="2"/>
        <v>69.36196319018404</v>
      </c>
      <c r="P12" s="10"/>
    </row>
    <row r="13" spans="1:16" ht="15">
      <c r="A13" s="12"/>
      <c r="B13" s="25">
        <v>323.1</v>
      </c>
      <c r="C13" s="20" t="s">
        <v>15</v>
      </c>
      <c r="D13" s="46">
        <v>33918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33918</v>
      </c>
      <c r="O13" s="47">
        <f t="shared" si="2"/>
        <v>69.36196319018404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SUM(D15:D21)</f>
        <v>95808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95808</v>
      </c>
      <c r="O14" s="45">
        <f t="shared" si="2"/>
        <v>195.92638036809817</v>
      </c>
      <c r="P14" s="10"/>
    </row>
    <row r="15" spans="1:16" ht="15">
      <c r="A15" s="12"/>
      <c r="B15" s="25">
        <v>334.39</v>
      </c>
      <c r="C15" s="20" t="s">
        <v>56</v>
      </c>
      <c r="D15" s="46">
        <v>24971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24971</v>
      </c>
      <c r="O15" s="47">
        <f t="shared" si="2"/>
        <v>51.06543967280164</v>
      </c>
      <c r="P15" s="9"/>
    </row>
    <row r="16" spans="1:16" ht="15">
      <c r="A16" s="12"/>
      <c r="B16" s="25">
        <v>335.12</v>
      </c>
      <c r="C16" s="20" t="s">
        <v>22</v>
      </c>
      <c r="D16" s="46">
        <v>34145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34145</v>
      </c>
      <c r="O16" s="47">
        <f t="shared" si="2"/>
        <v>69.82617586912066</v>
      </c>
      <c r="P16" s="9"/>
    </row>
    <row r="17" spans="1:16" ht="15">
      <c r="A17" s="12"/>
      <c r="B17" s="25">
        <v>335.14</v>
      </c>
      <c r="C17" s="20" t="s">
        <v>23</v>
      </c>
      <c r="D17" s="46">
        <v>240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240</v>
      </c>
      <c r="O17" s="47">
        <f t="shared" si="2"/>
        <v>0.49079754601226994</v>
      </c>
      <c r="P17" s="9"/>
    </row>
    <row r="18" spans="1:16" ht="15">
      <c r="A18" s="12"/>
      <c r="B18" s="25">
        <v>335.18</v>
      </c>
      <c r="C18" s="20" t="s">
        <v>25</v>
      </c>
      <c r="D18" s="46">
        <v>19510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19510</v>
      </c>
      <c r="O18" s="47">
        <f t="shared" si="2"/>
        <v>39.897750511247445</v>
      </c>
      <c r="P18" s="9"/>
    </row>
    <row r="19" spans="1:16" ht="15">
      <c r="A19" s="12"/>
      <c r="B19" s="25">
        <v>335.9</v>
      </c>
      <c r="C19" s="20" t="s">
        <v>57</v>
      </c>
      <c r="D19" s="46">
        <v>2060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2060</v>
      </c>
      <c r="O19" s="47">
        <f t="shared" si="2"/>
        <v>4.212678936605317</v>
      </c>
      <c r="P19" s="9"/>
    </row>
    <row r="20" spans="1:16" ht="15">
      <c r="A20" s="12"/>
      <c r="B20" s="25">
        <v>337.2</v>
      </c>
      <c r="C20" s="20" t="s">
        <v>26</v>
      </c>
      <c r="D20" s="46">
        <v>12500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12500</v>
      </c>
      <c r="O20" s="47">
        <f t="shared" si="2"/>
        <v>25.562372188139058</v>
      </c>
      <c r="P20" s="9"/>
    </row>
    <row r="21" spans="1:16" ht="15">
      <c r="A21" s="12"/>
      <c r="B21" s="25">
        <v>337.7</v>
      </c>
      <c r="C21" s="20" t="s">
        <v>27</v>
      </c>
      <c r="D21" s="46">
        <v>2382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2382</v>
      </c>
      <c r="O21" s="47">
        <f t="shared" si="2"/>
        <v>4.871165644171779</v>
      </c>
      <c r="P21" s="9"/>
    </row>
    <row r="22" spans="1:16" ht="15.75">
      <c r="A22" s="29" t="s">
        <v>32</v>
      </c>
      <c r="B22" s="30"/>
      <c r="C22" s="31"/>
      <c r="D22" s="32">
        <f aca="true" t="shared" si="5" ref="D22:M22">SUM(D23:D29)</f>
        <v>24608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115032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139640</v>
      </c>
      <c r="O22" s="45">
        <f t="shared" si="2"/>
        <v>285.5623721881391</v>
      </c>
      <c r="P22" s="10"/>
    </row>
    <row r="23" spans="1:16" ht="15">
      <c r="A23" s="12"/>
      <c r="B23" s="25">
        <v>342.2</v>
      </c>
      <c r="C23" s="20" t="s">
        <v>35</v>
      </c>
      <c r="D23" s="46">
        <v>3050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3050</v>
      </c>
      <c r="O23" s="47">
        <f t="shared" si="2"/>
        <v>6.237218813905931</v>
      </c>
      <c r="P23" s="9"/>
    </row>
    <row r="24" spans="1:16" ht="15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66988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66988</v>
      </c>
      <c r="O24" s="47">
        <f t="shared" si="2"/>
        <v>136.98977505112475</v>
      </c>
      <c r="P24" s="9"/>
    </row>
    <row r="25" spans="1:16" ht="15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48044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48044</v>
      </c>
      <c r="O25" s="47">
        <f t="shared" si="2"/>
        <v>98.24948875255623</v>
      </c>
      <c r="P25" s="9"/>
    </row>
    <row r="26" spans="1:16" ht="15">
      <c r="A26" s="12"/>
      <c r="B26" s="25">
        <v>343.8</v>
      </c>
      <c r="C26" s="20" t="s">
        <v>58</v>
      </c>
      <c r="D26" s="46">
        <v>100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</v>
      </c>
      <c r="O26" s="47">
        <f t="shared" si="2"/>
        <v>0.20449897750511248</v>
      </c>
      <c r="P26" s="9"/>
    </row>
    <row r="27" spans="1:16" ht="15">
      <c r="A27" s="12"/>
      <c r="B27" s="25">
        <v>344.9</v>
      </c>
      <c r="C27" s="20" t="s">
        <v>39</v>
      </c>
      <c r="D27" s="46">
        <v>14088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14088</v>
      </c>
      <c r="O27" s="47">
        <f t="shared" si="2"/>
        <v>28.809815950920246</v>
      </c>
      <c r="P27" s="9"/>
    </row>
    <row r="28" spans="1:16" ht="15">
      <c r="A28" s="12"/>
      <c r="B28" s="25">
        <v>347.5</v>
      </c>
      <c r="C28" s="20" t="s">
        <v>40</v>
      </c>
      <c r="D28" s="46">
        <v>6300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6300</v>
      </c>
      <c r="O28" s="47">
        <f t="shared" si="2"/>
        <v>12.883435582822086</v>
      </c>
      <c r="P28" s="9"/>
    </row>
    <row r="29" spans="1:16" ht="15">
      <c r="A29" s="12"/>
      <c r="B29" s="25">
        <v>349</v>
      </c>
      <c r="C29" s="20" t="s">
        <v>59</v>
      </c>
      <c r="D29" s="46">
        <v>1070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1070</v>
      </c>
      <c r="O29" s="47">
        <f t="shared" si="2"/>
        <v>2.1881390593047034</v>
      </c>
      <c r="P29" s="9"/>
    </row>
    <row r="30" spans="1:16" ht="15.75">
      <c r="A30" s="29" t="s">
        <v>33</v>
      </c>
      <c r="B30" s="30"/>
      <c r="C30" s="31"/>
      <c r="D30" s="32">
        <f aca="true" t="shared" si="7" ref="D30:M30">SUM(D31:D31)</f>
        <v>36052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35">SUM(D30:M30)</f>
        <v>36052</v>
      </c>
      <c r="O30" s="45">
        <f t="shared" si="2"/>
        <v>73.72597137014314</v>
      </c>
      <c r="P30" s="10"/>
    </row>
    <row r="31" spans="1:16" ht="15">
      <c r="A31" s="13"/>
      <c r="B31" s="39">
        <v>351.5</v>
      </c>
      <c r="C31" s="21" t="s">
        <v>43</v>
      </c>
      <c r="D31" s="46">
        <v>36052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36052</v>
      </c>
      <c r="O31" s="47">
        <f t="shared" si="2"/>
        <v>73.72597137014314</v>
      </c>
      <c r="P31" s="9"/>
    </row>
    <row r="32" spans="1:16" ht="15.75">
      <c r="A32" s="29" t="s">
        <v>2</v>
      </c>
      <c r="B32" s="30"/>
      <c r="C32" s="31"/>
      <c r="D32" s="32">
        <f aca="true" t="shared" si="9" ref="D32:M32">SUM(D33:D34)</f>
        <v>11060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11060</v>
      </c>
      <c r="O32" s="45">
        <f t="shared" si="2"/>
        <v>22.61758691206544</v>
      </c>
      <c r="P32" s="10"/>
    </row>
    <row r="33" spans="1:16" ht="15">
      <c r="A33" s="12"/>
      <c r="B33" s="25">
        <v>361.1</v>
      </c>
      <c r="C33" s="20" t="s">
        <v>44</v>
      </c>
      <c r="D33" s="46">
        <v>687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687</v>
      </c>
      <c r="O33" s="47">
        <f t="shared" si="2"/>
        <v>1.4049079754601228</v>
      </c>
      <c r="P33" s="9"/>
    </row>
    <row r="34" spans="1:16" ht="15.75" thickBot="1">
      <c r="A34" s="12"/>
      <c r="B34" s="25">
        <v>369.9</v>
      </c>
      <c r="C34" s="20" t="s">
        <v>45</v>
      </c>
      <c r="D34" s="46">
        <v>10373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10373</v>
      </c>
      <c r="O34" s="47">
        <f t="shared" si="2"/>
        <v>21.212678936605318</v>
      </c>
      <c r="P34" s="9"/>
    </row>
    <row r="35" spans="1:119" ht="16.5" thickBot="1">
      <c r="A35" s="14" t="s">
        <v>41</v>
      </c>
      <c r="B35" s="23"/>
      <c r="C35" s="22"/>
      <c r="D35" s="15">
        <f>SUM(D5,D12,D14,D22,D30,D32)</f>
        <v>302377</v>
      </c>
      <c r="E35" s="15">
        <f aca="true" t="shared" si="10" ref="E35:M35">SUM(E5,E12,E14,E22,E30,E32)</f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115032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8"/>
        <v>417409</v>
      </c>
      <c r="O35" s="38">
        <f t="shared" si="2"/>
        <v>853.597137014315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63</v>
      </c>
      <c r="M37" s="48"/>
      <c r="N37" s="48"/>
      <c r="O37" s="43">
        <v>489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64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104897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104897</v>
      </c>
      <c r="O5" s="33">
        <f aca="true" t="shared" si="2" ref="O5:O37">(N5/O$39)</f>
        <v>214.51329243353783</v>
      </c>
      <c r="P5" s="6"/>
    </row>
    <row r="6" spans="1:16" ht="15">
      <c r="A6" s="12"/>
      <c r="B6" s="25">
        <v>311</v>
      </c>
      <c r="C6" s="20" t="s">
        <v>1</v>
      </c>
      <c r="D6" s="46">
        <v>9132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9132</v>
      </c>
      <c r="O6" s="47">
        <f t="shared" si="2"/>
        <v>18.67484662576687</v>
      </c>
      <c r="P6" s="9"/>
    </row>
    <row r="7" spans="1:16" ht="15">
      <c r="A7" s="12"/>
      <c r="B7" s="25">
        <v>312.1</v>
      </c>
      <c r="C7" s="20" t="s">
        <v>9</v>
      </c>
      <c r="D7" s="46">
        <v>27258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27258</v>
      </c>
      <c r="O7" s="47">
        <f t="shared" si="2"/>
        <v>55.74233128834356</v>
      </c>
      <c r="P7" s="9"/>
    </row>
    <row r="8" spans="1:16" ht="15">
      <c r="A8" s="12"/>
      <c r="B8" s="25">
        <v>312.3</v>
      </c>
      <c r="C8" s="20" t="s">
        <v>10</v>
      </c>
      <c r="D8" s="46">
        <v>4899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4899</v>
      </c>
      <c r="O8" s="47">
        <f t="shared" si="2"/>
        <v>10.01840490797546</v>
      </c>
      <c r="P8" s="9"/>
    </row>
    <row r="9" spans="1:16" ht="15">
      <c r="A9" s="12"/>
      <c r="B9" s="25">
        <v>312.6</v>
      </c>
      <c r="C9" s="20" t="s">
        <v>11</v>
      </c>
      <c r="D9" s="46">
        <v>36104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36104</v>
      </c>
      <c r="O9" s="47">
        <f t="shared" si="2"/>
        <v>73.8323108384458</v>
      </c>
      <c r="P9" s="9"/>
    </row>
    <row r="10" spans="1:16" ht="15">
      <c r="A10" s="12"/>
      <c r="B10" s="25">
        <v>314.1</v>
      </c>
      <c r="C10" s="20" t="s">
        <v>12</v>
      </c>
      <c r="D10" s="46">
        <v>24287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24287</v>
      </c>
      <c r="O10" s="47">
        <f t="shared" si="2"/>
        <v>49.666666666666664</v>
      </c>
      <c r="P10" s="9"/>
    </row>
    <row r="11" spans="1:16" ht="15">
      <c r="A11" s="12"/>
      <c r="B11" s="25">
        <v>315</v>
      </c>
      <c r="C11" s="20" t="s">
        <v>13</v>
      </c>
      <c r="D11" s="46">
        <v>3217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3217</v>
      </c>
      <c r="O11" s="47">
        <f t="shared" si="2"/>
        <v>6.578732106339468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40856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40856</v>
      </c>
      <c r="O12" s="45">
        <f t="shared" si="2"/>
        <v>83.55010224948876</v>
      </c>
      <c r="P12" s="10"/>
    </row>
    <row r="13" spans="1:16" ht="15">
      <c r="A13" s="12"/>
      <c r="B13" s="25">
        <v>323.1</v>
      </c>
      <c r="C13" s="20" t="s">
        <v>15</v>
      </c>
      <c r="D13" s="46">
        <v>40856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40856</v>
      </c>
      <c r="O13" s="47">
        <f t="shared" si="2"/>
        <v>83.55010224948876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SUM(D15:D21)</f>
        <v>71083</v>
      </c>
      <c r="E14" s="32">
        <f t="shared" si="4"/>
        <v>0</v>
      </c>
      <c r="F14" s="32">
        <f t="shared" si="4"/>
        <v>0</v>
      </c>
      <c r="G14" s="32">
        <f t="shared" si="4"/>
        <v>392653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463736</v>
      </c>
      <c r="O14" s="45">
        <f t="shared" si="2"/>
        <v>948.3353783231083</v>
      </c>
      <c r="P14" s="10"/>
    </row>
    <row r="15" spans="1:16" ht="15">
      <c r="A15" s="12"/>
      <c r="B15" s="25">
        <v>334.39</v>
      </c>
      <c r="C15" s="20" t="s">
        <v>56</v>
      </c>
      <c r="D15" s="46">
        <v>0</v>
      </c>
      <c r="E15" s="46">
        <v>0</v>
      </c>
      <c r="F15" s="46">
        <v>0</v>
      </c>
      <c r="G15" s="46">
        <v>392653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392653</v>
      </c>
      <c r="O15" s="47">
        <f t="shared" si="2"/>
        <v>802.9713701431493</v>
      </c>
      <c r="P15" s="9"/>
    </row>
    <row r="16" spans="1:16" ht="15">
      <c r="A16" s="12"/>
      <c r="B16" s="25">
        <v>335.12</v>
      </c>
      <c r="C16" s="20" t="s">
        <v>22</v>
      </c>
      <c r="D16" s="46">
        <v>34086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34086</v>
      </c>
      <c r="O16" s="47">
        <f t="shared" si="2"/>
        <v>69.70552147239263</v>
      </c>
      <c r="P16" s="9"/>
    </row>
    <row r="17" spans="1:16" ht="15">
      <c r="A17" s="12"/>
      <c r="B17" s="25">
        <v>335.14</v>
      </c>
      <c r="C17" s="20" t="s">
        <v>23</v>
      </c>
      <c r="D17" s="46">
        <v>325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325</v>
      </c>
      <c r="O17" s="47">
        <f t="shared" si="2"/>
        <v>0.6646216768916156</v>
      </c>
      <c r="P17" s="9"/>
    </row>
    <row r="18" spans="1:16" ht="15">
      <c r="A18" s="12"/>
      <c r="B18" s="25">
        <v>335.18</v>
      </c>
      <c r="C18" s="20" t="s">
        <v>25</v>
      </c>
      <c r="D18" s="46">
        <v>19934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19934</v>
      </c>
      <c r="O18" s="47">
        <f t="shared" si="2"/>
        <v>40.76482617586912</v>
      </c>
      <c r="P18" s="9"/>
    </row>
    <row r="19" spans="1:16" ht="15">
      <c r="A19" s="12"/>
      <c r="B19" s="25">
        <v>335.9</v>
      </c>
      <c r="C19" s="20" t="s">
        <v>57</v>
      </c>
      <c r="D19" s="46">
        <v>2204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2204</v>
      </c>
      <c r="O19" s="47">
        <f t="shared" si="2"/>
        <v>4.507157464212679</v>
      </c>
      <c r="P19" s="9"/>
    </row>
    <row r="20" spans="1:16" ht="15">
      <c r="A20" s="12"/>
      <c r="B20" s="25">
        <v>337.2</v>
      </c>
      <c r="C20" s="20" t="s">
        <v>26</v>
      </c>
      <c r="D20" s="46">
        <v>12500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12500</v>
      </c>
      <c r="O20" s="47">
        <f t="shared" si="2"/>
        <v>25.562372188139058</v>
      </c>
      <c r="P20" s="9"/>
    </row>
    <row r="21" spans="1:16" ht="15">
      <c r="A21" s="12"/>
      <c r="B21" s="25">
        <v>337.7</v>
      </c>
      <c r="C21" s="20" t="s">
        <v>27</v>
      </c>
      <c r="D21" s="46">
        <v>2034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2034</v>
      </c>
      <c r="O21" s="47">
        <f t="shared" si="2"/>
        <v>4.159509202453988</v>
      </c>
      <c r="P21" s="9"/>
    </row>
    <row r="22" spans="1:16" ht="15.75">
      <c r="A22" s="29" t="s">
        <v>32</v>
      </c>
      <c r="B22" s="30"/>
      <c r="C22" s="31"/>
      <c r="D22" s="32">
        <f aca="true" t="shared" si="5" ref="D22:M22">SUM(D23:D29)</f>
        <v>22130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105571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127701</v>
      </c>
      <c r="O22" s="45">
        <f t="shared" si="2"/>
        <v>261.14723926380367</v>
      </c>
      <c r="P22" s="10"/>
    </row>
    <row r="23" spans="1:16" ht="15">
      <c r="A23" s="12"/>
      <c r="B23" s="25">
        <v>342.2</v>
      </c>
      <c r="C23" s="20" t="s">
        <v>35</v>
      </c>
      <c r="D23" s="46">
        <v>3460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3460</v>
      </c>
      <c r="O23" s="47">
        <f t="shared" si="2"/>
        <v>7.075664621676892</v>
      </c>
      <c r="P23" s="9"/>
    </row>
    <row r="24" spans="1:16" ht="15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56454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56454</v>
      </c>
      <c r="O24" s="47">
        <f t="shared" si="2"/>
        <v>115.4478527607362</v>
      </c>
      <c r="P24" s="9"/>
    </row>
    <row r="25" spans="1:16" ht="15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49117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49117</v>
      </c>
      <c r="O25" s="47">
        <f t="shared" si="2"/>
        <v>100.4437627811861</v>
      </c>
      <c r="P25" s="9"/>
    </row>
    <row r="26" spans="1:16" ht="15">
      <c r="A26" s="12"/>
      <c r="B26" s="25">
        <v>343.8</v>
      </c>
      <c r="C26" s="20" t="s">
        <v>58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1000</v>
      </c>
      <c r="O26" s="47">
        <f t="shared" si="2"/>
        <v>2.044989775051125</v>
      </c>
      <c r="P26" s="9"/>
    </row>
    <row r="27" spans="1:16" ht="15">
      <c r="A27" s="12"/>
      <c r="B27" s="25">
        <v>344.9</v>
      </c>
      <c r="C27" s="20" t="s">
        <v>39</v>
      </c>
      <c r="D27" s="46">
        <v>11270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11270</v>
      </c>
      <c r="O27" s="47">
        <f t="shared" si="2"/>
        <v>23.047034764826176</v>
      </c>
      <c r="P27" s="9"/>
    </row>
    <row r="28" spans="1:16" ht="15">
      <c r="A28" s="12"/>
      <c r="B28" s="25">
        <v>347.5</v>
      </c>
      <c r="C28" s="20" t="s">
        <v>40</v>
      </c>
      <c r="D28" s="46">
        <v>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5000</v>
      </c>
      <c r="O28" s="47">
        <f t="shared" si="2"/>
        <v>10.224948875255624</v>
      </c>
      <c r="P28" s="9"/>
    </row>
    <row r="29" spans="1:16" ht="15">
      <c r="A29" s="12"/>
      <c r="B29" s="25">
        <v>349</v>
      </c>
      <c r="C29" s="20" t="s">
        <v>59</v>
      </c>
      <c r="D29" s="46">
        <v>1400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1400</v>
      </c>
      <c r="O29" s="47">
        <f t="shared" si="2"/>
        <v>2.8629856850715747</v>
      </c>
      <c r="P29" s="9"/>
    </row>
    <row r="30" spans="1:16" ht="15.75">
      <c r="A30" s="29" t="s">
        <v>33</v>
      </c>
      <c r="B30" s="30"/>
      <c r="C30" s="31"/>
      <c r="D30" s="32">
        <f aca="true" t="shared" si="7" ref="D30:M30">SUM(D31:D31)</f>
        <v>37916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37">SUM(D30:M30)</f>
        <v>37916</v>
      </c>
      <c r="O30" s="45">
        <f t="shared" si="2"/>
        <v>77.53783231083844</v>
      </c>
      <c r="P30" s="10"/>
    </row>
    <row r="31" spans="1:16" ht="15">
      <c r="A31" s="13"/>
      <c r="B31" s="39">
        <v>351.5</v>
      </c>
      <c r="C31" s="21" t="s">
        <v>43</v>
      </c>
      <c r="D31" s="46">
        <v>37916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37916</v>
      </c>
      <c r="O31" s="47">
        <f t="shared" si="2"/>
        <v>77.53783231083844</v>
      </c>
      <c r="P31" s="9"/>
    </row>
    <row r="32" spans="1:16" ht="15.75">
      <c r="A32" s="29" t="s">
        <v>2</v>
      </c>
      <c r="B32" s="30"/>
      <c r="C32" s="31"/>
      <c r="D32" s="32">
        <f aca="true" t="shared" si="9" ref="D32:M32">SUM(D33:D34)</f>
        <v>10239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10239</v>
      </c>
      <c r="O32" s="45">
        <f t="shared" si="2"/>
        <v>20.938650306748468</v>
      </c>
      <c r="P32" s="10"/>
    </row>
    <row r="33" spans="1:16" ht="15">
      <c r="A33" s="12"/>
      <c r="B33" s="25">
        <v>361.1</v>
      </c>
      <c r="C33" s="20" t="s">
        <v>44</v>
      </c>
      <c r="D33" s="46">
        <v>2081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2081</v>
      </c>
      <c r="O33" s="47">
        <f t="shared" si="2"/>
        <v>4.25562372188139</v>
      </c>
      <c r="P33" s="9"/>
    </row>
    <row r="34" spans="1:16" ht="15">
      <c r="A34" s="12"/>
      <c r="B34" s="25">
        <v>369.9</v>
      </c>
      <c r="C34" s="20" t="s">
        <v>45</v>
      </c>
      <c r="D34" s="46">
        <v>8158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8158</v>
      </c>
      <c r="O34" s="47">
        <f t="shared" si="2"/>
        <v>16.683026584867076</v>
      </c>
      <c r="P34" s="9"/>
    </row>
    <row r="35" spans="1:16" ht="15.75">
      <c r="A35" s="29" t="s">
        <v>34</v>
      </c>
      <c r="B35" s="30"/>
      <c r="C35" s="31"/>
      <c r="D35" s="32">
        <f aca="true" t="shared" si="10" ref="D35:M35">SUM(D36:D36)</f>
        <v>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24201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24201</v>
      </c>
      <c r="O35" s="45">
        <f t="shared" si="2"/>
        <v>49.49079754601227</v>
      </c>
      <c r="P35" s="9"/>
    </row>
    <row r="36" spans="1:16" ht="15.75" thickBot="1">
      <c r="A36" s="12"/>
      <c r="B36" s="25">
        <v>381</v>
      </c>
      <c r="C36" s="20" t="s">
        <v>60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24201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24201</v>
      </c>
      <c r="O36" s="47">
        <f t="shared" si="2"/>
        <v>49.49079754601227</v>
      </c>
      <c r="P36" s="9"/>
    </row>
    <row r="37" spans="1:119" ht="16.5" thickBot="1">
      <c r="A37" s="14" t="s">
        <v>41</v>
      </c>
      <c r="B37" s="23"/>
      <c r="C37" s="22"/>
      <c r="D37" s="15">
        <f aca="true" t="shared" si="11" ref="D37:M37">SUM(D5,D12,D14,D22,D30,D32,D35)</f>
        <v>287121</v>
      </c>
      <c r="E37" s="15">
        <f t="shared" si="11"/>
        <v>0</v>
      </c>
      <c r="F37" s="15">
        <f t="shared" si="11"/>
        <v>0</v>
      </c>
      <c r="G37" s="15">
        <f t="shared" si="11"/>
        <v>392653</v>
      </c>
      <c r="H37" s="15">
        <f t="shared" si="11"/>
        <v>0</v>
      </c>
      <c r="I37" s="15">
        <f t="shared" si="11"/>
        <v>129772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8"/>
        <v>809546</v>
      </c>
      <c r="O37" s="38">
        <f t="shared" si="2"/>
        <v>1655.5132924335378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61</v>
      </c>
      <c r="M39" s="48"/>
      <c r="N39" s="48"/>
      <c r="O39" s="43">
        <v>489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thickBot="1">
      <c r="A41" s="52" t="s">
        <v>64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102870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102870</v>
      </c>
      <c r="O5" s="33">
        <f aca="true" t="shared" si="2" ref="O5:O40">(N5/O$42)</f>
        <v>209.9387755102041</v>
      </c>
      <c r="P5" s="6"/>
    </row>
    <row r="6" spans="1:16" ht="15">
      <c r="A6" s="12"/>
      <c r="B6" s="25">
        <v>311</v>
      </c>
      <c r="C6" s="20" t="s">
        <v>1</v>
      </c>
      <c r="D6" s="46">
        <v>9579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9579</v>
      </c>
      <c r="O6" s="47">
        <f t="shared" si="2"/>
        <v>19.548979591836734</v>
      </c>
      <c r="P6" s="9"/>
    </row>
    <row r="7" spans="1:16" ht="15">
      <c r="A7" s="12"/>
      <c r="B7" s="25">
        <v>312.1</v>
      </c>
      <c r="C7" s="20" t="s">
        <v>9</v>
      </c>
      <c r="D7" s="46">
        <v>27089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27089</v>
      </c>
      <c r="O7" s="47">
        <f t="shared" si="2"/>
        <v>55.28367346938776</v>
      </c>
      <c r="P7" s="9"/>
    </row>
    <row r="8" spans="1:16" ht="15">
      <c r="A8" s="12"/>
      <c r="B8" s="25">
        <v>312.3</v>
      </c>
      <c r="C8" s="20" t="s">
        <v>10</v>
      </c>
      <c r="D8" s="46">
        <v>4873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4873</v>
      </c>
      <c r="O8" s="47">
        <f t="shared" si="2"/>
        <v>9.944897959183674</v>
      </c>
      <c r="P8" s="9"/>
    </row>
    <row r="9" spans="1:16" ht="15">
      <c r="A9" s="12"/>
      <c r="B9" s="25">
        <v>312.6</v>
      </c>
      <c r="C9" s="20" t="s">
        <v>11</v>
      </c>
      <c r="D9" s="46">
        <v>35871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35871</v>
      </c>
      <c r="O9" s="47">
        <f t="shared" si="2"/>
        <v>73.20612244897958</v>
      </c>
      <c r="P9" s="9"/>
    </row>
    <row r="10" spans="1:16" ht="15">
      <c r="A10" s="12"/>
      <c r="B10" s="25">
        <v>314.1</v>
      </c>
      <c r="C10" s="20" t="s">
        <v>12</v>
      </c>
      <c r="D10" s="46">
        <v>22091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22091</v>
      </c>
      <c r="O10" s="47">
        <f t="shared" si="2"/>
        <v>45.083673469387755</v>
      </c>
      <c r="P10" s="9"/>
    </row>
    <row r="11" spans="1:16" ht="15">
      <c r="A11" s="12"/>
      <c r="B11" s="25">
        <v>315</v>
      </c>
      <c r="C11" s="20" t="s">
        <v>13</v>
      </c>
      <c r="D11" s="46">
        <v>3367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3367</v>
      </c>
      <c r="O11" s="47">
        <f t="shared" si="2"/>
        <v>6.871428571428571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SUM(D13:D14)</f>
        <v>34088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34088</v>
      </c>
      <c r="O12" s="45">
        <f t="shared" si="2"/>
        <v>69.56734693877551</v>
      </c>
      <c r="P12" s="10"/>
    </row>
    <row r="13" spans="1:16" ht="15">
      <c r="A13" s="12"/>
      <c r="B13" s="25">
        <v>323.1</v>
      </c>
      <c r="C13" s="20" t="s">
        <v>15</v>
      </c>
      <c r="D13" s="46">
        <v>32898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32898</v>
      </c>
      <c r="O13" s="47">
        <f t="shared" si="2"/>
        <v>67.13877551020408</v>
      </c>
      <c r="P13" s="9"/>
    </row>
    <row r="14" spans="1:16" ht="15">
      <c r="A14" s="12"/>
      <c r="B14" s="25">
        <v>329</v>
      </c>
      <c r="C14" s="20" t="s">
        <v>16</v>
      </c>
      <c r="D14" s="46">
        <v>1190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1190</v>
      </c>
      <c r="O14" s="47">
        <f t="shared" si="2"/>
        <v>2.4285714285714284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SUM(D16:D25)</f>
        <v>641223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641223</v>
      </c>
      <c r="O15" s="45">
        <f t="shared" si="2"/>
        <v>1308.6183673469388</v>
      </c>
      <c r="P15" s="10"/>
    </row>
    <row r="16" spans="1:16" ht="15">
      <c r="A16" s="12"/>
      <c r="B16" s="25">
        <v>331.2</v>
      </c>
      <c r="C16" s="20" t="s">
        <v>17</v>
      </c>
      <c r="D16" s="46">
        <v>2630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3">SUM(D16:M16)</f>
        <v>2630</v>
      </c>
      <c r="O16" s="47">
        <f t="shared" si="2"/>
        <v>5.36734693877551</v>
      </c>
      <c r="P16" s="9"/>
    </row>
    <row r="17" spans="1:16" ht="15">
      <c r="A17" s="12"/>
      <c r="B17" s="25">
        <v>331.49</v>
      </c>
      <c r="C17" s="20" t="s">
        <v>20</v>
      </c>
      <c r="D17" s="46">
        <v>448051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448051</v>
      </c>
      <c r="O17" s="47">
        <f t="shared" si="2"/>
        <v>914.3897959183673</v>
      </c>
      <c r="P17" s="9"/>
    </row>
    <row r="18" spans="1:16" ht="15">
      <c r="A18" s="12"/>
      <c r="B18" s="25">
        <v>334.2</v>
      </c>
      <c r="C18" s="20" t="s">
        <v>19</v>
      </c>
      <c r="D18" s="46">
        <v>439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439</v>
      </c>
      <c r="O18" s="47">
        <f t="shared" si="2"/>
        <v>0.8959183673469387</v>
      </c>
      <c r="P18" s="9"/>
    </row>
    <row r="19" spans="1:16" ht="15">
      <c r="A19" s="12"/>
      <c r="B19" s="25">
        <v>334.7</v>
      </c>
      <c r="C19" s="20" t="s">
        <v>21</v>
      </c>
      <c r="D19" s="46">
        <v>126284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126284</v>
      </c>
      <c r="O19" s="47">
        <f t="shared" si="2"/>
        <v>257.72244897959183</v>
      </c>
      <c r="P19" s="9"/>
    </row>
    <row r="20" spans="1:16" ht="15">
      <c r="A20" s="12"/>
      <c r="B20" s="25">
        <v>335.12</v>
      </c>
      <c r="C20" s="20" t="s">
        <v>22</v>
      </c>
      <c r="D20" s="46">
        <v>31255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31255</v>
      </c>
      <c r="O20" s="47">
        <f t="shared" si="2"/>
        <v>63.785714285714285</v>
      </c>
      <c r="P20" s="9"/>
    </row>
    <row r="21" spans="1:16" ht="15">
      <c r="A21" s="12"/>
      <c r="B21" s="25">
        <v>335.14</v>
      </c>
      <c r="C21" s="20" t="s">
        <v>23</v>
      </c>
      <c r="D21" s="46">
        <v>234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234</v>
      </c>
      <c r="O21" s="47">
        <f t="shared" si="2"/>
        <v>0.4775510204081633</v>
      </c>
      <c r="P21" s="9"/>
    </row>
    <row r="22" spans="1:16" ht="15">
      <c r="A22" s="12"/>
      <c r="B22" s="25">
        <v>335.15</v>
      </c>
      <c r="C22" s="20" t="s">
        <v>24</v>
      </c>
      <c r="D22" s="46">
        <v>146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146</v>
      </c>
      <c r="O22" s="47">
        <f t="shared" si="2"/>
        <v>0.2979591836734694</v>
      </c>
      <c r="P22" s="9"/>
    </row>
    <row r="23" spans="1:16" ht="15">
      <c r="A23" s="12"/>
      <c r="B23" s="25">
        <v>335.18</v>
      </c>
      <c r="C23" s="20" t="s">
        <v>25</v>
      </c>
      <c r="D23" s="46">
        <v>20036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20036</v>
      </c>
      <c r="O23" s="47">
        <f t="shared" si="2"/>
        <v>40.88979591836735</v>
      </c>
      <c r="P23" s="9"/>
    </row>
    <row r="24" spans="1:16" ht="15">
      <c r="A24" s="12"/>
      <c r="B24" s="25">
        <v>337.2</v>
      </c>
      <c r="C24" s="20" t="s">
        <v>26</v>
      </c>
      <c r="D24" s="46">
        <v>10000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10000</v>
      </c>
      <c r="O24" s="47">
        <f t="shared" si="2"/>
        <v>20.408163265306122</v>
      </c>
      <c r="P24" s="9"/>
    </row>
    <row r="25" spans="1:16" ht="15">
      <c r="A25" s="12"/>
      <c r="B25" s="25">
        <v>337.7</v>
      </c>
      <c r="C25" s="20" t="s">
        <v>27</v>
      </c>
      <c r="D25" s="46">
        <v>2148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2148</v>
      </c>
      <c r="O25" s="47">
        <f t="shared" si="2"/>
        <v>4.383673469387755</v>
      </c>
      <c r="P25" s="9"/>
    </row>
    <row r="26" spans="1:16" ht="15.75">
      <c r="A26" s="29" t="s">
        <v>32</v>
      </c>
      <c r="B26" s="30"/>
      <c r="C26" s="31"/>
      <c r="D26" s="32">
        <f aca="true" t="shared" si="6" ref="D26:M26">SUM(D27:D32)</f>
        <v>23786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105094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128880</v>
      </c>
      <c r="O26" s="45">
        <f t="shared" si="2"/>
        <v>263.0204081632653</v>
      </c>
      <c r="P26" s="10"/>
    </row>
    <row r="27" spans="1:16" ht="15">
      <c r="A27" s="12"/>
      <c r="B27" s="25">
        <v>342.2</v>
      </c>
      <c r="C27" s="20" t="s">
        <v>35</v>
      </c>
      <c r="D27" s="46">
        <v>4566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2">SUM(D27:M27)</f>
        <v>4566</v>
      </c>
      <c r="O27" s="47">
        <f t="shared" si="2"/>
        <v>9.318367346938775</v>
      </c>
      <c r="P27" s="9"/>
    </row>
    <row r="28" spans="1:16" ht="15">
      <c r="A28" s="12"/>
      <c r="B28" s="25">
        <v>342.9</v>
      </c>
      <c r="C28" s="20" t="s">
        <v>36</v>
      </c>
      <c r="D28" s="46">
        <v>3000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3000</v>
      </c>
      <c r="O28" s="47">
        <f t="shared" si="2"/>
        <v>6.122448979591836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56345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56345</v>
      </c>
      <c r="O29" s="47">
        <f t="shared" si="2"/>
        <v>114.98979591836735</v>
      </c>
      <c r="P29" s="9"/>
    </row>
    <row r="30" spans="1:16" ht="15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48749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48749</v>
      </c>
      <c r="O30" s="47">
        <f t="shared" si="2"/>
        <v>99.48775510204082</v>
      </c>
      <c r="P30" s="9"/>
    </row>
    <row r="31" spans="1:16" ht="15">
      <c r="A31" s="12"/>
      <c r="B31" s="25">
        <v>344.9</v>
      </c>
      <c r="C31" s="20" t="s">
        <v>39</v>
      </c>
      <c r="D31" s="46">
        <v>11270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11270</v>
      </c>
      <c r="O31" s="47">
        <f t="shared" si="2"/>
        <v>23</v>
      </c>
      <c r="P31" s="9"/>
    </row>
    <row r="32" spans="1:16" ht="15">
      <c r="A32" s="12"/>
      <c r="B32" s="25">
        <v>347.5</v>
      </c>
      <c r="C32" s="20" t="s">
        <v>40</v>
      </c>
      <c r="D32" s="46">
        <v>4950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4950</v>
      </c>
      <c r="O32" s="47">
        <f t="shared" si="2"/>
        <v>10.10204081632653</v>
      </c>
      <c r="P32" s="9"/>
    </row>
    <row r="33" spans="1:16" ht="15.75">
      <c r="A33" s="29" t="s">
        <v>33</v>
      </c>
      <c r="B33" s="30"/>
      <c r="C33" s="31"/>
      <c r="D33" s="32">
        <f aca="true" t="shared" si="8" ref="D33:M33">SUM(D34:D34)</f>
        <v>47890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0">SUM(D33:M33)</f>
        <v>47890</v>
      </c>
      <c r="O33" s="45">
        <f t="shared" si="2"/>
        <v>97.73469387755102</v>
      </c>
      <c r="P33" s="10"/>
    </row>
    <row r="34" spans="1:16" ht="15">
      <c r="A34" s="13"/>
      <c r="B34" s="39">
        <v>351.5</v>
      </c>
      <c r="C34" s="21" t="s">
        <v>43</v>
      </c>
      <c r="D34" s="46">
        <v>47890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47890</v>
      </c>
      <c r="O34" s="47">
        <f t="shared" si="2"/>
        <v>97.73469387755102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SUM(D36:D37)</f>
        <v>8138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8138</v>
      </c>
      <c r="O35" s="45">
        <f t="shared" si="2"/>
        <v>16.60816326530612</v>
      </c>
      <c r="P35" s="10"/>
    </row>
    <row r="36" spans="1:16" ht="15">
      <c r="A36" s="12"/>
      <c r="B36" s="25">
        <v>361.1</v>
      </c>
      <c r="C36" s="20" t="s">
        <v>44</v>
      </c>
      <c r="D36" s="46">
        <v>5261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5261</v>
      </c>
      <c r="O36" s="47">
        <f t="shared" si="2"/>
        <v>10.736734693877551</v>
      </c>
      <c r="P36" s="9"/>
    </row>
    <row r="37" spans="1:16" ht="15">
      <c r="A37" s="12"/>
      <c r="B37" s="25">
        <v>369.9</v>
      </c>
      <c r="C37" s="20" t="s">
        <v>45</v>
      </c>
      <c r="D37" s="46">
        <v>2877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2877</v>
      </c>
      <c r="O37" s="47">
        <f t="shared" si="2"/>
        <v>5.871428571428571</v>
      </c>
      <c r="P37" s="9"/>
    </row>
    <row r="38" spans="1:16" ht="15.75">
      <c r="A38" s="29" t="s">
        <v>34</v>
      </c>
      <c r="B38" s="30"/>
      <c r="C38" s="31"/>
      <c r="D38" s="32">
        <f aca="true" t="shared" si="11" ref="D38:M38">SUM(D39:D39)</f>
        <v>116289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116289</v>
      </c>
      <c r="O38" s="45">
        <f t="shared" si="2"/>
        <v>237.32448979591837</v>
      </c>
      <c r="P38" s="9"/>
    </row>
    <row r="39" spans="1:16" ht="15.75" thickBot="1">
      <c r="A39" s="12"/>
      <c r="B39" s="25">
        <v>384</v>
      </c>
      <c r="C39" s="20" t="s">
        <v>46</v>
      </c>
      <c r="D39" s="46">
        <v>116289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116289</v>
      </c>
      <c r="O39" s="47">
        <f t="shared" si="2"/>
        <v>237.32448979591837</v>
      </c>
      <c r="P39" s="9"/>
    </row>
    <row r="40" spans="1:119" ht="16.5" thickBot="1">
      <c r="A40" s="14" t="s">
        <v>41</v>
      </c>
      <c r="B40" s="23"/>
      <c r="C40" s="22"/>
      <c r="D40" s="15">
        <f aca="true" t="shared" si="12" ref="D40:M40">SUM(D5,D12,D15,D26,D33,D35,D38)</f>
        <v>974284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105094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1079378</v>
      </c>
      <c r="O40" s="38">
        <f t="shared" si="2"/>
        <v>2202.8122448979593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53</v>
      </c>
      <c r="M42" s="48"/>
      <c r="N42" s="48"/>
      <c r="O42" s="43">
        <v>490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103644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103644</v>
      </c>
      <c r="O5" s="33">
        <f aca="true" t="shared" si="2" ref="O5:O38">(N5/O$40)</f>
        <v>209.80566801619435</v>
      </c>
      <c r="P5" s="6"/>
    </row>
    <row r="6" spans="1:16" ht="15">
      <c r="A6" s="12"/>
      <c r="B6" s="25">
        <v>311</v>
      </c>
      <c r="C6" s="20" t="s">
        <v>1</v>
      </c>
      <c r="D6" s="46">
        <v>9066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9066</v>
      </c>
      <c r="O6" s="47">
        <f t="shared" si="2"/>
        <v>18.352226720647774</v>
      </c>
      <c r="P6" s="9"/>
    </row>
    <row r="7" spans="1:16" ht="15">
      <c r="A7" s="12"/>
      <c r="B7" s="25">
        <v>312.1</v>
      </c>
      <c r="C7" s="20" t="s">
        <v>9</v>
      </c>
      <c r="D7" s="46">
        <v>27593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27593</v>
      </c>
      <c r="O7" s="47">
        <f t="shared" si="2"/>
        <v>55.85627530364373</v>
      </c>
      <c r="P7" s="9"/>
    </row>
    <row r="8" spans="1:16" ht="15">
      <c r="A8" s="12"/>
      <c r="B8" s="25">
        <v>312.3</v>
      </c>
      <c r="C8" s="20" t="s">
        <v>10</v>
      </c>
      <c r="D8" s="46">
        <v>5152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5152</v>
      </c>
      <c r="O8" s="47">
        <f t="shared" si="2"/>
        <v>10.429149797570851</v>
      </c>
      <c r="P8" s="9"/>
    </row>
    <row r="9" spans="1:16" ht="15">
      <c r="A9" s="12"/>
      <c r="B9" s="25">
        <v>312.6</v>
      </c>
      <c r="C9" s="20" t="s">
        <v>11</v>
      </c>
      <c r="D9" s="46">
        <v>38078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38078</v>
      </c>
      <c r="O9" s="47">
        <f t="shared" si="2"/>
        <v>77.08097165991903</v>
      </c>
      <c r="P9" s="9"/>
    </row>
    <row r="10" spans="1:16" ht="15">
      <c r="A10" s="12"/>
      <c r="B10" s="25">
        <v>314.1</v>
      </c>
      <c r="C10" s="20" t="s">
        <v>12</v>
      </c>
      <c r="D10" s="46">
        <v>20432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20432</v>
      </c>
      <c r="O10" s="47">
        <f t="shared" si="2"/>
        <v>41.36032388663968</v>
      </c>
      <c r="P10" s="9"/>
    </row>
    <row r="11" spans="1:16" ht="15">
      <c r="A11" s="12"/>
      <c r="B11" s="25">
        <v>315</v>
      </c>
      <c r="C11" s="20" t="s">
        <v>13</v>
      </c>
      <c r="D11" s="46">
        <v>3323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3323</v>
      </c>
      <c r="O11" s="47">
        <f t="shared" si="2"/>
        <v>6.72672064777328</v>
      </c>
      <c r="P11" s="9"/>
    </row>
    <row r="12" spans="1:16" ht="15.75">
      <c r="A12" s="29" t="s">
        <v>68</v>
      </c>
      <c r="B12" s="30"/>
      <c r="C12" s="31"/>
      <c r="D12" s="32">
        <f aca="true" t="shared" si="3" ref="D12:M12">SUM(D13:D13)</f>
        <v>26115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26115</v>
      </c>
      <c r="O12" s="45">
        <f t="shared" si="2"/>
        <v>52.864372469635626</v>
      </c>
      <c r="P12" s="10"/>
    </row>
    <row r="13" spans="1:16" ht="15">
      <c r="A13" s="12"/>
      <c r="B13" s="25">
        <v>323.1</v>
      </c>
      <c r="C13" s="20" t="s">
        <v>15</v>
      </c>
      <c r="D13" s="46">
        <v>26115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26115</v>
      </c>
      <c r="O13" s="47">
        <f t="shared" si="2"/>
        <v>52.864372469635626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SUM(D15:D22)</f>
        <v>70881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68848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139729</v>
      </c>
      <c r="O14" s="45">
        <f t="shared" si="2"/>
        <v>282.85222672064776</v>
      </c>
      <c r="P14" s="10"/>
    </row>
    <row r="15" spans="1:16" ht="15">
      <c r="A15" s="12"/>
      <c r="B15" s="25">
        <v>334.39</v>
      </c>
      <c r="C15" s="20" t="s">
        <v>56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68848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0">SUM(D15:M15)</f>
        <v>68848</v>
      </c>
      <c r="O15" s="47">
        <f t="shared" si="2"/>
        <v>139.3684210526316</v>
      </c>
      <c r="P15" s="9"/>
    </row>
    <row r="16" spans="1:16" ht="15">
      <c r="A16" s="12"/>
      <c r="B16" s="25">
        <v>335.12</v>
      </c>
      <c r="C16" s="20" t="s">
        <v>22</v>
      </c>
      <c r="D16" s="46">
        <v>34209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34209</v>
      </c>
      <c r="O16" s="47">
        <f t="shared" si="2"/>
        <v>69.24898785425101</v>
      </c>
      <c r="P16" s="9"/>
    </row>
    <row r="17" spans="1:16" ht="15">
      <c r="A17" s="12"/>
      <c r="B17" s="25">
        <v>335.14</v>
      </c>
      <c r="C17" s="20" t="s">
        <v>23</v>
      </c>
      <c r="D17" s="46">
        <v>429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429</v>
      </c>
      <c r="O17" s="47">
        <f t="shared" si="2"/>
        <v>0.868421052631579</v>
      </c>
      <c r="P17" s="9"/>
    </row>
    <row r="18" spans="1:16" ht="15">
      <c r="A18" s="12"/>
      <c r="B18" s="25">
        <v>335.15</v>
      </c>
      <c r="C18" s="20" t="s">
        <v>24</v>
      </c>
      <c r="D18" s="46">
        <v>113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113</v>
      </c>
      <c r="O18" s="47">
        <f t="shared" si="2"/>
        <v>0.22874493927125505</v>
      </c>
      <c r="P18" s="9"/>
    </row>
    <row r="19" spans="1:16" ht="15">
      <c r="A19" s="12"/>
      <c r="B19" s="25">
        <v>335.18</v>
      </c>
      <c r="C19" s="20" t="s">
        <v>25</v>
      </c>
      <c r="D19" s="46">
        <v>22707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22707</v>
      </c>
      <c r="O19" s="47">
        <f t="shared" si="2"/>
        <v>45.965587044534416</v>
      </c>
      <c r="P19" s="9"/>
    </row>
    <row r="20" spans="1:16" ht="15">
      <c r="A20" s="12"/>
      <c r="B20" s="25">
        <v>335.9</v>
      </c>
      <c r="C20" s="20" t="s">
        <v>57</v>
      </c>
      <c r="D20" s="46">
        <v>1162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1162</v>
      </c>
      <c r="O20" s="47">
        <f t="shared" si="2"/>
        <v>2.3522267206477734</v>
      </c>
      <c r="P20" s="9"/>
    </row>
    <row r="21" spans="1:16" ht="15">
      <c r="A21" s="12"/>
      <c r="B21" s="25">
        <v>337.2</v>
      </c>
      <c r="C21" s="20" t="s">
        <v>26</v>
      </c>
      <c r="D21" s="46">
        <v>10000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10000</v>
      </c>
      <c r="O21" s="47">
        <f t="shared" si="2"/>
        <v>20.242914979757085</v>
      </c>
      <c r="P21" s="9"/>
    </row>
    <row r="22" spans="1:16" ht="15">
      <c r="A22" s="12"/>
      <c r="B22" s="25">
        <v>337.7</v>
      </c>
      <c r="C22" s="20" t="s">
        <v>27</v>
      </c>
      <c r="D22" s="46">
        <v>2261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2261</v>
      </c>
      <c r="O22" s="47">
        <f t="shared" si="2"/>
        <v>4.576923076923077</v>
      </c>
      <c r="P22" s="9"/>
    </row>
    <row r="23" spans="1:16" ht="15.75">
      <c r="A23" s="29" t="s">
        <v>32</v>
      </c>
      <c r="B23" s="30"/>
      <c r="C23" s="31"/>
      <c r="D23" s="32">
        <f aca="true" t="shared" si="6" ref="D23:M23">SUM(D24:D30)</f>
        <v>24162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101482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>SUM(D23:M23)</f>
        <v>125644</v>
      </c>
      <c r="O23" s="45">
        <f t="shared" si="2"/>
        <v>254.34008097165992</v>
      </c>
      <c r="P23" s="10"/>
    </row>
    <row r="24" spans="1:16" ht="15">
      <c r="A24" s="12"/>
      <c r="B24" s="25">
        <v>342.2</v>
      </c>
      <c r="C24" s="20" t="s">
        <v>35</v>
      </c>
      <c r="D24" s="46">
        <v>5536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32">SUM(D24:M24)</f>
        <v>5536</v>
      </c>
      <c r="O24" s="47">
        <f t="shared" si="2"/>
        <v>11.206477732793521</v>
      </c>
      <c r="P24" s="9"/>
    </row>
    <row r="25" spans="1:16" ht="15">
      <c r="A25" s="12"/>
      <c r="B25" s="25">
        <v>343.3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52196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52196</v>
      </c>
      <c r="O25" s="47">
        <f t="shared" si="2"/>
        <v>105.65991902834008</v>
      </c>
      <c r="P25" s="9"/>
    </row>
    <row r="26" spans="1:16" ht="15">
      <c r="A26" s="12"/>
      <c r="B26" s="25">
        <v>343.4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49286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49286</v>
      </c>
      <c r="O26" s="47">
        <f t="shared" si="2"/>
        <v>99.76923076923077</v>
      </c>
      <c r="P26" s="9"/>
    </row>
    <row r="27" spans="1:16" ht="15">
      <c r="A27" s="12"/>
      <c r="B27" s="25">
        <v>343.8</v>
      </c>
      <c r="C27" s="20" t="s">
        <v>58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2"/>
        <v>3.0364372469635628</v>
      </c>
      <c r="P27" s="9"/>
    </row>
    <row r="28" spans="1:16" ht="15">
      <c r="A28" s="12"/>
      <c r="B28" s="25">
        <v>344.9</v>
      </c>
      <c r="C28" s="20" t="s">
        <v>39</v>
      </c>
      <c r="D28" s="46">
        <v>11270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11270</v>
      </c>
      <c r="O28" s="47">
        <f t="shared" si="2"/>
        <v>22.813765182186234</v>
      </c>
      <c r="P28" s="9"/>
    </row>
    <row r="29" spans="1:16" ht="15">
      <c r="A29" s="12"/>
      <c r="B29" s="25">
        <v>347.5</v>
      </c>
      <c r="C29" s="20" t="s">
        <v>40</v>
      </c>
      <c r="D29" s="46">
        <v>5850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5850</v>
      </c>
      <c r="O29" s="47">
        <f t="shared" si="2"/>
        <v>11.842105263157896</v>
      </c>
      <c r="P29" s="9"/>
    </row>
    <row r="30" spans="1:16" ht="15">
      <c r="A30" s="12"/>
      <c r="B30" s="25">
        <v>349</v>
      </c>
      <c r="C30" s="20" t="s">
        <v>59</v>
      </c>
      <c r="D30" s="46">
        <v>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</v>
      </c>
      <c r="O30" s="47">
        <f t="shared" si="2"/>
        <v>0.012145748987854251</v>
      </c>
      <c r="P30" s="9"/>
    </row>
    <row r="31" spans="1:16" ht="15.75">
      <c r="A31" s="29" t="s">
        <v>33</v>
      </c>
      <c r="B31" s="30"/>
      <c r="C31" s="31"/>
      <c r="D31" s="32">
        <f aca="true" t="shared" si="8" ref="D31:M31">SUM(D32:D32)</f>
        <v>39419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39419</v>
      </c>
      <c r="O31" s="45">
        <f t="shared" si="2"/>
        <v>79.79554655870446</v>
      </c>
      <c r="P31" s="10"/>
    </row>
    <row r="32" spans="1:16" ht="15">
      <c r="A32" s="13"/>
      <c r="B32" s="39">
        <v>351.5</v>
      </c>
      <c r="C32" s="21" t="s">
        <v>43</v>
      </c>
      <c r="D32" s="46">
        <v>39419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39419</v>
      </c>
      <c r="O32" s="47">
        <f t="shared" si="2"/>
        <v>79.79554655870446</v>
      </c>
      <c r="P32" s="9"/>
    </row>
    <row r="33" spans="1:16" ht="15.75">
      <c r="A33" s="29" t="s">
        <v>2</v>
      </c>
      <c r="B33" s="30"/>
      <c r="C33" s="31"/>
      <c r="D33" s="32">
        <f aca="true" t="shared" si="9" ref="D33:M33">SUM(D34:D35)</f>
        <v>16034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aca="true" t="shared" si="10" ref="N33:N38">SUM(D33:M33)</f>
        <v>16034</v>
      </c>
      <c r="O33" s="45">
        <f t="shared" si="2"/>
        <v>32.45748987854251</v>
      </c>
      <c r="P33" s="10"/>
    </row>
    <row r="34" spans="1:16" ht="15">
      <c r="A34" s="12"/>
      <c r="B34" s="25">
        <v>361.1</v>
      </c>
      <c r="C34" s="20" t="s">
        <v>44</v>
      </c>
      <c r="D34" s="46">
        <v>4537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4537</v>
      </c>
      <c r="O34" s="47">
        <f t="shared" si="2"/>
        <v>9.18421052631579</v>
      </c>
      <c r="P34" s="9"/>
    </row>
    <row r="35" spans="1:16" ht="15">
      <c r="A35" s="12"/>
      <c r="B35" s="25">
        <v>369.9</v>
      </c>
      <c r="C35" s="20" t="s">
        <v>45</v>
      </c>
      <c r="D35" s="46">
        <v>11497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11497</v>
      </c>
      <c r="O35" s="47">
        <f t="shared" si="2"/>
        <v>23.27327935222672</v>
      </c>
      <c r="P35" s="9"/>
    </row>
    <row r="36" spans="1:16" ht="15.75">
      <c r="A36" s="29" t="s">
        <v>34</v>
      </c>
      <c r="B36" s="30"/>
      <c r="C36" s="31"/>
      <c r="D36" s="32">
        <f aca="true" t="shared" si="11" ref="D36:M36">SUM(D37:D37)</f>
        <v>0</v>
      </c>
      <c r="E36" s="32">
        <f t="shared" si="11"/>
        <v>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27547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0"/>
        <v>27547</v>
      </c>
      <c r="O36" s="45">
        <f t="shared" si="2"/>
        <v>55.76315789473684</v>
      </c>
      <c r="P36" s="9"/>
    </row>
    <row r="37" spans="1:16" ht="15.75" thickBot="1">
      <c r="A37" s="12"/>
      <c r="B37" s="25">
        <v>381</v>
      </c>
      <c r="C37" s="20" t="s">
        <v>60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27547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27547</v>
      </c>
      <c r="O37" s="47">
        <f t="shared" si="2"/>
        <v>55.76315789473684</v>
      </c>
      <c r="P37" s="9"/>
    </row>
    <row r="38" spans="1:119" ht="16.5" thickBot="1">
      <c r="A38" s="14" t="s">
        <v>41</v>
      </c>
      <c r="B38" s="23"/>
      <c r="C38" s="22"/>
      <c r="D38" s="15">
        <f aca="true" t="shared" si="12" ref="D38:M38">SUM(D5,D12,D14,D23,D31,D33,D36)</f>
        <v>280255</v>
      </c>
      <c r="E38" s="15">
        <f t="shared" si="12"/>
        <v>0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197877</v>
      </c>
      <c r="J38" s="15">
        <f t="shared" si="12"/>
        <v>0</v>
      </c>
      <c r="K38" s="15">
        <f t="shared" si="12"/>
        <v>0</v>
      </c>
      <c r="L38" s="15">
        <f t="shared" si="12"/>
        <v>0</v>
      </c>
      <c r="M38" s="15">
        <f t="shared" si="12"/>
        <v>0</v>
      </c>
      <c r="N38" s="15">
        <f t="shared" si="10"/>
        <v>478132</v>
      </c>
      <c r="O38" s="38">
        <f t="shared" si="2"/>
        <v>967.8785425101214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69</v>
      </c>
      <c r="M40" s="48"/>
      <c r="N40" s="48"/>
      <c r="O40" s="43">
        <v>494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64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132960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132960</v>
      </c>
      <c r="O5" s="33">
        <f aca="true" t="shared" si="2" ref="O5:O39">(N5/O$41)</f>
        <v>271.3469387755102</v>
      </c>
      <c r="P5" s="6"/>
    </row>
    <row r="6" spans="1:16" ht="15">
      <c r="A6" s="12"/>
      <c r="B6" s="25">
        <v>311</v>
      </c>
      <c r="C6" s="20" t="s">
        <v>1</v>
      </c>
      <c r="D6" s="46">
        <v>12298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12298</v>
      </c>
      <c r="O6" s="47">
        <f t="shared" si="2"/>
        <v>25.09795918367347</v>
      </c>
      <c r="P6" s="9"/>
    </row>
    <row r="7" spans="1:16" ht="15">
      <c r="A7" s="12"/>
      <c r="B7" s="25">
        <v>312.42</v>
      </c>
      <c r="C7" s="20" t="s">
        <v>102</v>
      </c>
      <c r="D7" s="46">
        <v>34942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34942</v>
      </c>
      <c r="O7" s="47">
        <f t="shared" si="2"/>
        <v>71.31020408163265</v>
      </c>
      <c r="P7" s="9"/>
    </row>
    <row r="8" spans="1:16" ht="15">
      <c r="A8" s="12"/>
      <c r="B8" s="25">
        <v>312.6</v>
      </c>
      <c r="C8" s="20" t="s">
        <v>11</v>
      </c>
      <c r="D8" s="46">
        <v>53143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53143</v>
      </c>
      <c r="O8" s="47">
        <f t="shared" si="2"/>
        <v>108.45510204081633</v>
      </c>
      <c r="P8" s="9"/>
    </row>
    <row r="9" spans="1:16" ht="15">
      <c r="A9" s="12"/>
      <c r="B9" s="25">
        <v>314.1</v>
      </c>
      <c r="C9" s="20" t="s">
        <v>12</v>
      </c>
      <c r="D9" s="46">
        <v>29243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29243</v>
      </c>
      <c r="O9" s="47">
        <f t="shared" si="2"/>
        <v>59.679591836734694</v>
      </c>
      <c r="P9" s="9"/>
    </row>
    <row r="10" spans="1:16" ht="15">
      <c r="A10" s="12"/>
      <c r="B10" s="25">
        <v>315</v>
      </c>
      <c r="C10" s="20" t="s">
        <v>71</v>
      </c>
      <c r="D10" s="46">
        <v>3334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3334</v>
      </c>
      <c r="O10" s="47">
        <f t="shared" si="2"/>
        <v>6.8040816326530615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SUM(D12:D12)</f>
        <v>29917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29917</v>
      </c>
      <c r="O11" s="45">
        <f t="shared" si="2"/>
        <v>61.05510204081633</v>
      </c>
      <c r="P11" s="10"/>
    </row>
    <row r="12" spans="1:16" ht="15">
      <c r="A12" s="12"/>
      <c r="B12" s="25">
        <v>323.1</v>
      </c>
      <c r="C12" s="20" t="s">
        <v>15</v>
      </c>
      <c r="D12" s="46">
        <v>29917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29917</v>
      </c>
      <c r="O12" s="47">
        <f t="shared" si="2"/>
        <v>61.05510204081633</v>
      </c>
      <c r="P12" s="9"/>
    </row>
    <row r="13" spans="1:16" ht="15.75">
      <c r="A13" s="29" t="s">
        <v>18</v>
      </c>
      <c r="B13" s="30"/>
      <c r="C13" s="31"/>
      <c r="D13" s="32">
        <f aca="true" t="shared" si="4" ref="D13:M13">SUM(D14:D21)</f>
        <v>1266445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1266445</v>
      </c>
      <c r="O13" s="45">
        <f t="shared" si="2"/>
        <v>2584.581632653061</v>
      </c>
      <c r="P13" s="10"/>
    </row>
    <row r="14" spans="1:16" ht="15">
      <c r="A14" s="12"/>
      <c r="B14" s="25">
        <v>331.9</v>
      </c>
      <c r="C14" s="20" t="s">
        <v>97</v>
      </c>
      <c r="D14" s="46">
        <v>466702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466702</v>
      </c>
      <c r="O14" s="47">
        <f t="shared" si="2"/>
        <v>952.4530612244898</v>
      </c>
      <c r="P14" s="9"/>
    </row>
    <row r="15" spans="1:16" ht="15">
      <c r="A15" s="12"/>
      <c r="B15" s="25">
        <v>334.49</v>
      </c>
      <c r="C15" s="20" t="s">
        <v>83</v>
      </c>
      <c r="D15" s="46">
        <v>510810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0">SUM(D15:M15)</f>
        <v>510810</v>
      </c>
      <c r="O15" s="47">
        <f t="shared" si="2"/>
        <v>1042.469387755102</v>
      </c>
      <c r="P15" s="9"/>
    </row>
    <row r="16" spans="1:16" ht="15">
      <c r="A16" s="12"/>
      <c r="B16" s="25">
        <v>334.7</v>
      </c>
      <c r="C16" s="20" t="s">
        <v>21</v>
      </c>
      <c r="D16" s="46">
        <v>50000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50000</v>
      </c>
      <c r="O16" s="47">
        <f t="shared" si="2"/>
        <v>102.04081632653062</v>
      </c>
      <c r="P16" s="9"/>
    </row>
    <row r="17" spans="1:16" ht="15">
      <c r="A17" s="12"/>
      <c r="B17" s="25">
        <v>335.12</v>
      </c>
      <c r="C17" s="20" t="s">
        <v>72</v>
      </c>
      <c r="D17" s="46">
        <v>34858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34858</v>
      </c>
      <c r="O17" s="47">
        <f t="shared" si="2"/>
        <v>71.13877551020408</v>
      </c>
      <c r="P17" s="9"/>
    </row>
    <row r="18" spans="1:16" ht="15">
      <c r="A18" s="12"/>
      <c r="B18" s="25">
        <v>335.14</v>
      </c>
      <c r="C18" s="20" t="s">
        <v>73</v>
      </c>
      <c r="D18" s="46">
        <v>208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208</v>
      </c>
      <c r="O18" s="47">
        <f t="shared" si="2"/>
        <v>0.42448979591836733</v>
      </c>
      <c r="P18" s="9"/>
    </row>
    <row r="19" spans="1:16" ht="15">
      <c r="A19" s="12"/>
      <c r="B19" s="25">
        <v>335.15</v>
      </c>
      <c r="C19" s="20" t="s">
        <v>74</v>
      </c>
      <c r="D19" s="46">
        <v>175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175</v>
      </c>
      <c r="O19" s="47">
        <f t="shared" si="2"/>
        <v>0.35714285714285715</v>
      </c>
      <c r="P19" s="9"/>
    </row>
    <row r="20" spans="1:16" ht="15">
      <c r="A20" s="12"/>
      <c r="B20" s="25">
        <v>335.18</v>
      </c>
      <c r="C20" s="20" t="s">
        <v>75</v>
      </c>
      <c r="D20" s="46">
        <v>27704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27704</v>
      </c>
      <c r="O20" s="47">
        <f t="shared" si="2"/>
        <v>56.53877551020408</v>
      </c>
      <c r="P20" s="9"/>
    </row>
    <row r="21" spans="1:16" ht="15">
      <c r="A21" s="12"/>
      <c r="B21" s="25">
        <v>337.2</v>
      </c>
      <c r="C21" s="20" t="s">
        <v>26</v>
      </c>
      <c r="D21" s="46">
        <v>175988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9">SUM(D21:M21)</f>
        <v>175988</v>
      </c>
      <c r="O21" s="47">
        <f t="shared" si="2"/>
        <v>359.1591836734694</v>
      </c>
      <c r="P21" s="9"/>
    </row>
    <row r="22" spans="1:16" ht="15.75">
      <c r="A22" s="29" t="s">
        <v>32</v>
      </c>
      <c r="B22" s="30"/>
      <c r="C22" s="31"/>
      <c r="D22" s="32">
        <f aca="true" t="shared" si="7" ref="D22:M22">SUM(D23:D27)</f>
        <v>37516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128078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165594</v>
      </c>
      <c r="O22" s="45">
        <f t="shared" si="2"/>
        <v>337.9469387755102</v>
      </c>
      <c r="P22" s="10"/>
    </row>
    <row r="23" spans="1:16" ht="15">
      <c r="A23" s="12"/>
      <c r="B23" s="25">
        <v>341.9</v>
      </c>
      <c r="C23" s="20" t="s">
        <v>98</v>
      </c>
      <c r="D23" s="46">
        <v>25596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25596</v>
      </c>
      <c r="O23" s="47">
        <f t="shared" si="2"/>
        <v>52.23673469387755</v>
      </c>
      <c r="P23" s="9"/>
    </row>
    <row r="24" spans="1:16" ht="15">
      <c r="A24" s="12"/>
      <c r="B24" s="25">
        <v>342.2</v>
      </c>
      <c r="C24" s="20" t="s">
        <v>35</v>
      </c>
      <c r="D24" s="46">
        <v>8200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8200</v>
      </c>
      <c r="O24" s="47">
        <f t="shared" si="2"/>
        <v>16.73469387755102</v>
      </c>
      <c r="P24" s="9"/>
    </row>
    <row r="25" spans="1:16" ht="15">
      <c r="A25" s="12"/>
      <c r="B25" s="25">
        <v>343.3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70264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70264</v>
      </c>
      <c r="O25" s="47">
        <f t="shared" si="2"/>
        <v>143.39591836734695</v>
      </c>
      <c r="P25" s="9"/>
    </row>
    <row r="26" spans="1:16" ht="15">
      <c r="A26" s="12"/>
      <c r="B26" s="25">
        <v>343.4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57814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57814</v>
      </c>
      <c r="O26" s="47">
        <f t="shared" si="2"/>
        <v>117.98775510204082</v>
      </c>
      <c r="P26" s="9"/>
    </row>
    <row r="27" spans="1:16" ht="15">
      <c r="A27" s="12"/>
      <c r="B27" s="25">
        <v>347.5</v>
      </c>
      <c r="C27" s="20" t="s">
        <v>40</v>
      </c>
      <c r="D27" s="46">
        <v>3720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3720</v>
      </c>
      <c r="O27" s="47">
        <f t="shared" si="2"/>
        <v>7.591836734693878</v>
      </c>
      <c r="P27" s="9"/>
    </row>
    <row r="28" spans="1:16" ht="15.75">
      <c r="A28" s="29" t="s">
        <v>33</v>
      </c>
      <c r="B28" s="30"/>
      <c r="C28" s="31"/>
      <c r="D28" s="32">
        <f aca="true" t="shared" si="8" ref="D28:M28">SUM(D29:D29)</f>
        <v>291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6"/>
        <v>291</v>
      </c>
      <c r="O28" s="45">
        <f t="shared" si="2"/>
        <v>0.5938775510204082</v>
      </c>
      <c r="P28" s="10"/>
    </row>
    <row r="29" spans="1:16" ht="15">
      <c r="A29" s="13"/>
      <c r="B29" s="39">
        <v>351.5</v>
      </c>
      <c r="C29" s="21" t="s">
        <v>43</v>
      </c>
      <c r="D29" s="46">
        <v>291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291</v>
      </c>
      <c r="O29" s="47">
        <f t="shared" si="2"/>
        <v>0.5938775510204082</v>
      </c>
      <c r="P29" s="9"/>
    </row>
    <row r="30" spans="1:16" ht="15.75">
      <c r="A30" s="29" t="s">
        <v>2</v>
      </c>
      <c r="B30" s="30"/>
      <c r="C30" s="31"/>
      <c r="D30" s="32">
        <f aca="true" t="shared" si="9" ref="D30:M30">SUM(D31:D35)</f>
        <v>31193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6"/>
        <v>31193</v>
      </c>
      <c r="O30" s="45">
        <f t="shared" si="2"/>
        <v>63.659183673469386</v>
      </c>
      <c r="P30" s="10"/>
    </row>
    <row r="31" spans="1:16" ht="15">
      <c r="A31" s="12"/>
      <c r="B31" s="25">
        <v>361.1</v>
      </c>
      <c r="C31" s="20" t="s">
        <v>44</v>
      </c>
      <c r="D31" s="46">
        <v>923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923</v>
      </c>
      <c r="O31" s="47">
        <f t="shared" si="2"/>
        <v>1.883673469387755</v>
      </c>
      <c r="P31" s="9"/>
    </row>
    <row r="32" spans="1:16" ht="15">
      <c r="A32" s="12"/>
      <c r="B32" s="25">
        <v>362</v>
      </c>
      <c r="C32" s="20" t="s">
        <v>86</v>
      </c>
      <c r="D32" s="46">
        <v>5268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5268</v>
      </c>
      <c r="O32" s="47">
        <f t="shared" si="2"/>
        <v>10.751020408163265</v>
      </c>
      <c r="P32" s="9"/>
    </row>
    <row r="33" spans="1:16" ht="15">
      <c r="A33" s="12"/>
      <c r="B33" s="25">
        <v>366</v>
      </c>
      <c r="C33" s="20" t="s">
        <v>79</v>
      </c>
      <c r="D33" s="46">
        <v>9281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9281</v>
      </c>
      <c r="O33" s="47">
        <f t="shared" si="2"/>
        <v>18.940816326530612</v>
      </c>
      <c r="P33" s="9"/>
    </row>
    <row r="34" spans="1:16" ht="15">
      <c r="A34" s="12"/>
      <c r="B34" s="25">
        <v>367</v>
      </c>
      <c r="C34" s="20" t="s">
        <v>96</v>
      </c>
      <c r="D34" s="46">
        <v>1835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1835</v>
      </c>
      <c r="O34" s="47">
        <f t="shared" si="2"/>
        <v>3.7448979591836733</v>
      </c>
      <c r="P34" s="9"/>
    </row>
    <row r="35" spans="1:16" ht="15">
      <c r="A35" s="12"/>
      <c r="B35" s="25">
        <v>369.9</v>
      </c>
      <c r="C35" s="20" t="s">
        <v>45</v>
      </c>
      <c r="D35" s="46">
        <v>13886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13886</v>
      </c>
      <c r="O35" s="47">
        <f t="shared" si="2"/>
        <v>28.33877551020408</v>
      </c>
      <c r="P35" s="9"/>
    </row>
    <row r="36" spans="1:16" ht="15.75">
      <c r="A36" s="29" t="s">
        <v>34</v>
      </c>
      <c r="B36" s="30"/>
      <c r="C36" s="31"/>
      <c r="D36" s="32">
        <f aca="true" t="shared" si="10" ref="D36:M36">SUM(D37:D38)</f>
        <v>181977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6"/>
        <v>181977</v>
      </c>
      <c r="O36" s="45">
        <f t="shared" si="2"/>
        <v>371.3816326530612</v>
      </c>
      <c r="P36" s="9"/>
    </row>
    <row r="37" spans="1:16" ht="15">
      <c r="A37" s="12"/>
      <c r="B37" s="25">
        <v>384</v>
      </c>
      <c r="C37" s="20" t="s">
        <v>46</v>
      </c>
      <c r="D37" s="46">
        <v>50000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50000</v>
      </c>
      <c r="O37" s="47">
        <f t="shared" si="2"/>
        <v>102.04081632653062</v>
      </c>
      <c r="P37" s="9"/>
    </row>
    <row r="38" spans="1:16" ht="15.75" thickBot="1">
      <c r="A38" s="12"/>
      <c r="B38" s="25">
        <v>388.2</v>
      </c>
      <c r="C38" s="20" t="s">
        <v>99</v>
      </c>
      <c r="D38" s="46">
        <v>131977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131977</v>
      </c>
      <c r="O38" s="47">
        <f t="shared" si="2"/>
        <v>269.3408163265306</v>
      </c>
      <c r="P38" s="9"/>
    </row>
    <row r="39" spans="1:119" ht="16.5" thickBot="1">
      <c r="A39" s="14" t="s">
        <v>41</v>
      </c>
      <c r="B39" s="23"/>
      <c r="C39" s="22"/>
      <c r="D39" s="15">
        <f aca="true" t="shared" si="11" ref="D39:M39">SUM(D5,D11,D13,D22,D28,D30,D36)</f>
        <v>1680299</v>
      </c>
      <c r="E39" s="15">
        <f t="shared" si="11"/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128078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6"/>
        <v>1808377</v>
      </c>
      <c r="O39" s="38">
        <f t="shared" si="2"/>
        <v>3690.565306122449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103</v>
      </c>
      <c r="M41" s="48"/>
      <c r="N41" s="48"/>
      <c r="O41" s="43">
        <v>490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129699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129699</v>
      </c>
      <c r="O5" s="33">
        <f aca="true" t="shared" si="2" ref="O5:O39">(N5/O$41)</f>
        <v>262.0181818181818</v>
      </c>
      <c r="P5" s="6"/>
    </row>
    <row r="6" spans="1:16" ht="15">
      <c r="A6" s="12"/>
      <c r="B6" s="25">
        <v>311</v>
      </c>
      <c r="C6" s="20" t="s">
        <v>1</v>
      </c>
      <c r="D6" s="46">
        <v>12445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12445</v>
      </c>
      <c r="O6" s="47">
        <f t="shared" si="2"/>
        <v>25.141414141414142</v>
      </c>
      <c r="P6" s="9"/>
    </row>
    <row r="7" spans="1:16" ht="15">
      <c r="A7" s="12"/>
      <c r="B7" s="25">
        <v>312.1</v>
      </c>
      <c r="C7" s="20" t="s">
        <v>9</v>
      </c>
      <c r="D7" s="46">
        <v>30301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30301</v>
      </c>
      <c r="O7" s="47">
        <f t="shared" si="2"/>
        <v>61.214141414141416</v>
      </c>
      <c r="P7" s="9"/>
    </row>
    <row r="8" spans="1:16" ht="15">
      <c r="A8" s="12"/>
      <c r="B8" s="25">
        <v>312.3</v>
      </c>
      <c r="C8" s="20" t="s">
        <v>10</v>
      </c>
      <c r="D8" s="46">
        <v>5481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5481</v>
      </c>
      <c r="O8" s="47">
        <f t="shared" si="2"/>
        <v>11.072727272727272</v>
      </c>
      <c r="P8" s="9"/>
    </row>
    <row r="9" spans="1:16" ht="15">
      <c r="A9" s="12"/>
      <c r="B9" s="25">
        <v>312.6</v>
      </c>
      <c r="C9" s="20" t="s">
        <v>11</v>
      </c>
      <c r="D9" s="46">
        <v>56412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56412</v>
      </c>
      <c r="O9" s="47">
        <f t="shared" si="2"/>
        <v>113.96363636363637</v>
      </c>
      <c r="P9" s="9"/>
    </row>
    <row r="10" spans="1:16" ht="15">
      <c r="A10" s="12"/>
      <c r="B10" s="25">
        <v>314.1</v>
      </c>
      <c r="C10" s="20" t="s">
        <v>12</v>
      </c>
      <c r="D10" s="46">
        <v>22330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22330</v>
      </c>
      <c r="O10" s="47">
        <f t="shared" si="2"/>
        <v>45.111111111111114</v>
      </c>
      <c r="P10" s="9"/>
    </row>
    <row r="11" spans="1:16" ht="15">
      <c r="A11" s="12"/>
      <c r="B11" s="25">
        <v>315</v>
      </c>
      <c r="C11" s="20" t="s">
        <v>71</v>
      </c>
      <c r="D11" s="46">
        <v>2730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2730</v>
      </c>
      <c r="O11" s="47">
        <f t="shared" si="2"/>
        <v>5.515151515151516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SUM(D13:D14)</f>
        <v>31680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31680</v>
      </c>
      <c r="O12" s="45">
        <f t="shared" si="2"/>
        <v>64</v>
      </c>
      <c r="P12" s="10"/>
    </row>
    <row r="13" spans="1:16" ht="15">
      <c r="A13" s="12"/>
      <c r="B13" s="25">
        <v>323.1</v>
      </c>
      <c r="C13" s="20" t="s">
        <v>15</v>
      </c>
      <c r="D13" s="46">
        <v>30785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30785</v>
      </c>
      <c r="O13" s="47">
        <f t="shared" si="2"/>
        <v>62.19191919191919</v>
      </c>
      <c r="P13" s="9"/>
    </row>
    <row r="14" spans="1:16" ht="15">
      <c r="A14" s="12"/>
      <c r="B14" s="25">
        <v>367</v>
      </c>
      <c r="C14" s="20" t="s">
        <v>96</v>
      </c>
      <c r="D14" s="46">
        <v>895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895</v>
      </c>
      <c r="O14" s="47">
        <f t="shared" si="2"/>
        <v>1.8080808080808082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SUM(D16:D22)</f>
        <v>315545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315545</v>
      </c>
      <c r="O15" s="45">
        <f t="shared" si="2"/>
        <v>637.4646464646464</v>
      </c>
      <c r="P15" s="10"/>
    </row>
    <row r="16" spans="1:16" ht="15">
      <c r="A16" s="12"/>
      <c r="B16" s="25">
        <v>331.9</v>
      </c>
      <c r="C16" s="20" t="s">
        <v>97</v>
      </c>
      <c r="D16" s="46">
        <v>179848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179848</v>
      </c>
      <c r="O16" s="47">
        <f t="shared" si="2"/>
        <v>363.32929292929293</v>
      </c>
      <c r="P16" s="9"/>
    </row>
    <row r="17" spans="1:16" ht="15">
      <c r="A17" s="12"/>
      <c r="B17" s="25">
        <v>334.49</v>
      </c>
      <c r="C17" s="20" t="s">
        <v>83</v>
      </c>
      <c r="D17" s="46">
        <v>41571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41571</v>
      </c>
      <c r="O17" s="47">
        <f t="shared" si="2"/>
        <v>83.98181818181818</v>
      </c>
      <c r="P17" s="9"/>
    </row>
    <row r="18" spans="1:16" ht="15">
      <c r="A18" s="12"/>
      <c r="B18" s="25">
        <v>335.12</v>
      </c>
      <c r="C18" s="20" t="s">
        <v>72</v>
      </c>
      <c r="D18" s="46">
        <v>34756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34756</v>
      </c>
      <c r="O18" s="47">
        <f t="shared" si="2"/>
        <v>70.21414141414141</v>
      </c>
      <c r="P18" s="9"/>
    </row>
    <row r="19" spans="1:16" ht="15">
      <c r="A19" s="12"/>
      <c r="B19" s="25">
        <v>335.14</v>
      </c>
      <c r="C19" s="20" t="s">
        <v>73</v>
      </c>
      <c r="D19" s="46">
        <v>249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249</v>
      </c>
      <c r="O19" s="47">
        <f t="shared" si="2"/>
        <v>0.503030303030303</v>
      </c>
      <c r="P19" s="9"/>
    </row>
    <row r="20" spans="1:16" ht="15">
      <c r="A20" s="12"/>
      <c r="B20" s="25">
        <v>335.15</v>
      </c>
      <c r="C20" s="20" t="s">
        <v>74</v>
      </c>
      <c r="D20" s="46">
        <v>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56</v>
      </c>
      <c r="O20" s="47">
        <f t="shared" si="2"/>
        <v>0.11313131313131314</v>
      </c>
      <c r="P20" s="9"/>
    </row>
    <row r="21" spans="1:16" ht="15">
      <c r="A21" s="12"/>
      <c r="B21" s="25">
        <v>335.18</v>
      </c>
      <c r="C21" s="20" t="s">
        <v>75</v>
      </c>
      <c r="D21" s="46">
        <v>31099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31099</v>
      </c>
      <c r="O21" s="47">
        <f t="shared" si="2"/>
        <v>62.826262626262626</v>
      </c>
      <c r="P21" s="9"/>
    </row>
    <row r="22" spans="1:16" ht="15">
      <c r="A22" s="12"/>
      <c r="B22" s="25">
        <v>337.2</v>
      </c>
      <c r="C22" s="20" t="s">
        <v>26</v>
      </c>
      <c r="D22" s="46">
        <v>27966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27966</v>
      </c>
      <c r="O22" s="47">
        <f t="shared" si="2"/>
        <v>56.4969696969697</v>
      </c>
      <c r="P22" s="9"/>
    </row>
    <row r="23" spans="1:16" ht="15.75">
      <c r="A23" s="29" t="s">
        <v>32</v>
      </c>
      <c r="B23" s="30"/>
      <c r="C23" s="31"/>
      <c r="D23" s="32">
        <f aca="true" t="shared" si="5" ref="D23:M23">SUM(D24:D29)</f>
        <v>60753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122445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183198</v>
      </c>
      <c r="O23" s="45">
        <f t="shared" si="2"/>
        <v>370.0969696969697</v>
      </c>
      <c r="P23" s="10"/>
    </row>
    <row r="24" spans="1:16" ht="15">
      <c r="A24" s="12"/>
      <c r="B24" s="25">
        <v>341.9</v>
      </c>
      <c r="C24" s="20" t="s">
        <v>98</v>
      </c>
      <c r="D24" s="46">
        <v>2275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2275</v>
      </c>
      <c r="O24" s="47">
        <f t="shared" si="2"/>
        <v>4.595959595959596</v>
      </c>
      <c r="P24" s="9"/>
    </row>
    <row r="25" spans="1:16" ht="15">
      <c r="A25" s="12"/>
      <c r="B25" s="25">
        <v>342.2</v>
      </c>
      <c r="C25" s="20" t="s">
        <v>35</v>
      </c>
      <c r="D25" s="46">
        <v>49213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49213</v>
      </c>
      <c r="O25" s="47">
        <f t="shared" si="2"/>
        <v>99.42020202020203</v>
      </c>
      <c r="P25" s="9"/>
    </row>
    <row r="26" spans="1:16" ht="15">
      <c r="A26" s="12"/>
      <c r="B26" s="25">
        <v>343.3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65346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65346</v>
      </c>
      <c r="O26" s="47">
        <f t="shared" si="2"/>
        <v>132.0121212121212</v>
      </c>
      <c r="P26" s="9"/>
    </row>
    <row r="27" spans="1:16" ht="15">
      <c r="A27" s="12"/>
      <c r="B27" s="25">
        <v>343.4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57099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57099</v>
      </c>
      <c r="O27" s="47">
        <f t="shared" si="2"/>
        <v>115.35151515151514</v>
      </c>
      <c r="P27" s="9"/>
    </row>
    <row r="28" spans="1:16" ht="15">
      <c r="A28" s="12"/>
      <c r="B28" s="25">
        <v>344.9</v>
      </c>
      <c r="C28" s="20" t="s">
        <v>76</v>
      </c>
      <c r="D28" s="46">
        <v>3160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3160</v>
      </c>
      <c r="O28" s="47">
        <f t="shared" si="2"/>
        <v>6.383838383838384</v>
      </c>
      <c r="P28" s="9"/>
    </row>
    <row r="29" spans="1:16" ht="15">
      <c r="A29" s="12"/>
      <c r="B29" s="25">
        <v>347.5</v>
      </c>
      <c r="C29" s="20" t="s">
        <v>40</v>
      </c>
      <c r="D29" s="46">
        <v>6105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6105</v>
      </c>
      <c r="O29" s="47">
        <f t="shared" si="2"/>
        <v>12.333333333333334</v>
      </c>
      <c r="P29" s="9"/>
    </row>
    <row r="30" spans="1:16" ht="15.75">
      <c r="A30" s="29" t="s">
        <v>33</v>
      </c>
      <c r="B30" s="30"/>
      <c r="C30" s="31"/>
      <c r="D30" s="32">
        <f aca="true" t="shared" si="7" ref="D30:M30">SUM(D31:D31)</f>
        <v>604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39">SUM(D30:M30)</f>
        <v>604</v>
      </c>
      <c r="O30" s="45">
        <f t="shared" si="2"/>
        <v>1.2202020202020203</v>
      </c>
      <c r="P30" s="10"/>
    </row>
    <row r="31" spans="1:16" ht="15">
      <c r="A31" s="13"/>
      <c r="B31" s="39">
        <v>351.5</v>
      </c>
      <c r="C31" s="21" t="s">
        <v>43</v>
      </c>
      <c r="D31" s="46">
        <v>604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604</v>
      </c>
      <c r="O31" s="47">
        <f t="shared" si="2"/>
        <v>1.2202020202020203</v>
      </c>
      <c r="P31" s="9"/>
    </row>
    <row r="32" spans="1:16" ht="15.75">
      <c r="A32" s="29" t="s">
        <v>2</v>
      </c>
      <c r="B32" s="30"/>
      <c r="C32" s="31"/>
      <c r="D32" s="32">
        <f aca="true" t="shared" si="9" ref="D32:M32">SUM(D33:D36)</f>
        <v>28959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28959</v>
      </c>
      <c r="O32" s="45">
        <f t="shared" si="2"/>
        <v>58.5030303030303</v>
      </c>
      <c r="P32" s="10"/>
    </row>
    <row r="33" spans="1:16" ht="15">
      <c r="A33" s="12"/>
      <c r="B33" s="25">
        <v>361.1</v>
      </c>
      <c r="C33" s="20" t="s">
        <v>44</v>
      </c>
      <c r="D33" s="46">
        <v>794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794</v>
      </c>
      <c r="O33" s="47">
        <f t="shared" si="2"/>
        <v>1.604040404040404</v>
      </c>
      <c r="P33" s="9"/>
    </row>
    <row r="34" spans="1:16" ht="15">
      <c r="A34" s="12"/>
      <c r="B34" s="25">
        <v>362</v>
      </c>
      <c r="C34" s="20" t="s">
        <v>86</v>
      </c>
      <c r="D34" s="46">
        <v>13835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13835</v>
      </c>
      <c r="O34" s="47">
        <f t="shared" si="2"/>
        <v>27.949494949494948</v>
      </c>
      <c r="P34" s="9"/>
    </row>
    <row r="35" spans="1:16" ht="15">
      <c r="A35" s="12"/>
      <c r="B35" s="25">
        <v>366</v>
      </c>
      <c r="C35" s="20" t="s">
        <v>79</v>
      </c>
      <c r="D35" s="46">
        <v>5234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5234</v>
      </c>
      <c r="O35" s="47">
        <f t="shared" si="2"/>
        <v>10.573737373737373</v>
      </c>
      <c r="P35" s="9"/>
    </row>
    <row r="36" spans="1:16" ht="15">
      <c r="A36" s="12"/>
      <c r="B36" s="25">
        <v>369.9</v>
      </c>
      <c r="C36" s="20" t="s">
        <v>45</v>
      </c>
      <c r="D36" s="46">
        <v>9096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9096</v>
      </c>
      <c r="O36" s="47">
        <f t="shared" si="2"/>
        <v>18.375757575757575</v>
      </c>
      <c r="P36" s="9"/>
    </row>
    <row r="37" spans="1:16" ht="15.75">
      <c r="A37" s="29" t="s">
        <v>34</v>
      </c>
      <c r="B37" s="30"/>
      <c r="C37" s="31"/>
      <c r="D37" s="32">
        <f aca="true" t="shared" si="10" ref="D37:M37">SUM(D38:D38)</f>
        <v>424844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424844</v>
      </c>
      <c r="O37" s="45">
        <f t="shared" si="2"/>
        <v>858.2707070707071</v>
      </c>
      <c r="P37" s="9"/>
    </row>
    <row r="38" spans="1:16" ht="15.75" thickBot="1">
      <c r="A38" s="12"/>
      <c r="B38" s="25">
        <v>388.2</v>
      </c>
      <c r="C38" s="20" t="s">
        <v>99</v>
      </c>
      <c r="D38" s="46">
        <v>424844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424844</v>
      </c>
      <c r="O38" s="47">
        <f t="shared" si="2"/>
        <v>858.2707070707071</v>
      </c>
      <c r="P38" s="9"/>
    </row>
    <row r="39" spans="1:119" ht="16.5" thickBot="1">
      <c r="A39" s="14" t="s">
        <v>41</v>
      </c>
      <c r="B39" s="23"/>
      <c r="C39" s="22"/>
      <c r="D39" s="15">
        <f aca="true" t="shared" si="11" ref="D39:M39">SUM(D5,D12,D15,D23,D30,D32,D37)</f>
        <v>992084</v>
      </c>
      <c r="E39" s="15">
        <f t="shared" si="11"/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122445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8"/>
        <v>1114529</v>
      </c>
      <c r="O39" s="38">
        <f t="shared" si="2"/>
        <v>2251.5737373737375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100</v>
      </c>
      <c r="M41" s="48"/>
      <c r="N41" s="48"/>
      <c r="O41" s="43">
        <v>495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120649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120649</v>
      </c>
      <c r="O5" s="33">
        <f aca="true" t="shared" si="2" ref="O5:O38">(N5/O$40)</f>
        <v>243.73535353535354</v>
      </c>
      <c r="P5" s="6"/>
    </row>
    <row r="6" spans="1:16" ht="15">
      <c r="A6" s="12"/>
      <c r="B6" s="25">
        <v>311</v>
      </c>
      <c r="C6" s="20" t="s">
        <v>1</v>
      </c>
      <c r="D6" s="46">
        <v>12476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12476</v>
      </c>
      <c r="O6" s="47">
        <f t="shared" si="2"/>
        <v>25.204040404040406</v>
      </c>
      <c r="P6" s="9"/>
    </row>
    <row r="7" spans="1:16" ht="15">
      <c r="A7" s="12"/>
      <c r="B7" s="25">
        <v>312.1</v>
      </c>
      <c r="C7" s="20" t="s">
        <v>9</v>
      </c>
      <c r="D7" s="46">
        <v>29259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29259</v>
      </c>
      <c r="O7" s="47">
        <f t="shared" si="2"/>
        <v>59.10909090909091</v>
      </c>
      <c r="P7" s="9"/>
    </row>
    <row r="8" spans="1:16" ht="15">
      <c r="A8" s="12"/>
      <c r="B8" s="25">
        <v>312.3</v>
      </c>
      <c r="C8" s="20" t="s">
        <v>10</v>
      </c>
      <c r="D8" s="46">
        <v>5311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5311</v>
      </c>
      <c r="O8" s="47">
        <f t="shared" si="2"/>
        <v>10.72929292929293</v>
      </c>
      <c r="P8" s="9"/>
    </row>
    <row r="9" spans="1:16" ht="15">
      <c r="A9" s="12"/>
      <c r="B9" s="25">
        <v>312.6</v>
      </c>
      <c r="C9" s="20" t="s">
        <v>11</v>
      </c>
      <c r="D9" s="46">
        <v>46880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46880</v>
      </c>
      <c r="O9" s="47">
        <f t="shared" si="2"/>
        <v>94.70707070707071</v>
      </c>
      <c r="P9" s="9"/>
    </row>
    <row r="10" spans="1:16" ht="15">
      <c r="A10" s="12"/>
      <c r="B10" s="25">
        <v>314.1</v>
      </c>
      <c r="C10" s="20" t="s">
        <v>12</v>
      </c>
      <c r="D10" s="46">
        <v>23328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23328</v>
      </c>
      <c r="O10" s="47">
        <f t="shared" si="2"/>
        <v>47.127272727272725</v>
      </c>
      <c r="P10" s="9"/>
    </row>
    <row r="11" spans="1:16" ht="15">
      <c r="A11" s="12"/>
      <c r="B11" s="25">
        <v>315</v>
      </c>
      <c r="C11" s="20" t="s">
        <v>71</v>
      </c>
      <c r="D11" s="46">
        <v>3395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3395</v>
      </c>
      <c r="O11" s="47">
        <f t="shared" si="2"/>
        <v>6.858585858585859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31629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31629</v>
      </c>
      <c r="O12" s="45">
        <f t="shared" si="2"/>
        <v>63.8969696969697</v>
      </c>
      <c r="P12" s="10"/>
    </row>
    <row r="13" spans="1:16" ht="15">
      <c r="A13" s="12"/>
      <c r="B13" s="25">
        <v>323.1</v>
      </c>
      <c r="C13" s="20" t="s">
        <v>15</v>
      </c>
      <c r="D13" s="46">
        <v>31629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31629</v>
      </c>
      <c r="O13" s="47">
        <f t="shared" si="2"/>
        <v>63.8969696969697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SUM(D15:D21)</f>
        <v>84827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84827</v>
      </c>
      <c r="O14" s="45">
        <f t="shared" si="2"/>
        <v>171.36767676767676</v>
      </c>
      <c r="P14" s="10"/>
    </row>
    <row r="15" spans="1:16" ht="15">
      <c r="A15" s="12"/>
      <c r="B15" s="25">
        <v>335.12</v>
      </c>
      <c r="C15" s="20" t="s">
        <v>72</v>
      </c>
      <c r="D15" s="46">
        <v>34590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34590</v>
      </c>
      <c r="O15" s="47">
        <f t="shared" si="2"/>
        <v>69.87878787878788</v>
      </c>
      <c r="P15" s="9"/>
    </row>
    <row r="16" spans="1:16" ht="15">
      <c r="A16" s="12"/>
      <c r="B16" s="25">
        <v>335.14</v>
      </c>
      <c r="C16" s="20" t="s">
        <v>73</v>
      </c>
      <c r="D16" s="46">
        <v>123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123</v>
      </c>
      <c r="O16" s="47">
        <f t="shared" si="2"/>
        <v>0.24848484848484848</v>
      </c>
      <c r="P16" s="9"/>
    </row>
    <row r="17" spans="1:16" ht="15">
      <c r="A17" s="12"/>
      <c r="B17" s="25">
        <v>335.15</v>
      </c>
      <c r="C17" s="20" t="s">
        <v>74</v>
      </c>
      <c r="D17" s="46">
        <v>245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245</v>
      </c>
      <c r="O17" s="47">
        <f t="shared" si="2"/>
        <v>0.494949494949495</v>
      </c>
      <c r="P17" s="9"/>
    </row>
    <row r="18" spans="1:16" ht="15">
      <c r="A18" s="12"/>
      <c r="B18" s="25">
        <v>335.18</v>
      </c>
      <c r="C18" s="20" t="s">
        <v>75</v>
      </c>
      <c r="D18" s="46">
        <v>24711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24711</v>
      </c>
      <c r="O18" s="47">
        <f t="shared" si="2"/>
        <v>49.92121212121212</v>
      </c>
      <c r="P18" s="9"/>
    </row>
    <row r="19" spans="1:16" ht="15">
      <c r="A19" s="12"/>
      <c r="B19" s="25">
        <v>335.49</v>
      </c>
      <c r="C19" s="20" t="s">
        <v>84</v>
      </c>
      <c r="D19" s="46">
        <v>2966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2966</v>
      </c>
      <c r="O19" s="47">
        <f t="shared" si="2"/>
        <v>5.991919191919192</v>
      </c>
      <c r="P19" s="9"/>
    </row>
    <row r="20" spans="1:16" ht="15">
      <c r="A20" s="12"/>
      <c r="B20" s="25">
        <v>337.2</v>
      </c>
      <c r="C20" s="20" t="s">
        <v>26</v>
      </c>
      <c r="D20" s="46">
        <v>20000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20000</v>
      </c>
      <c r="O20" s="47">
        <f t="shared" si="2"/>
        <v>40.4040404040404</v>
      </c>
      <c r="P20" s="9"/>
    </row>
    <row r="21" spans="1:16" ht="15">
      <c r="A21" s="12"/>
      <c r="B21" s="25">
        <v>337.7</v>
      </c>
      <c r="C21" s="20" t="s">
        <v>27</v>
      </c>
      <c r="D21" s="46">
        <v>2192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2192</v>
      </c>
      <c r="O21" s="47">
        <f t="shared" si="2"/>
        <v>4.428282828282828</v>
      </c>
      <c r="P21" s="9"/>
    </row>
    <row r="22" spans="1:16" ht="15.75">
      <c r="A22" s="29" t="s">
        <v>32</v>
      </c>
      <c r="B22" s="30"/>
      <c r="C22" s="31"/>
      <c r="D22" s="32">
        <f aca="true" t="shared" si="5" ref="D22:M22">SUM(D23:D28)</f>
        <v>16877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110497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127374</v>
      </c>
      <c r="O22" s="45">
        <f t="shared" si="2"/>
        <v>257.3212121212121</v>
      </c>
      <c r="P22" s="10"/>
    </row>
    <row r="23" spans="1:16" ht="15">
      <c r="A23" s="12"/>
      <c r="B23" s="25">
        <v>342.2</v>
      </c>
      <c r="C23" s="20" t="s">
        <v>35</v>
      </c>
      <c r="D23" s="46">
        <v>6519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6519</v>
      </c>
      <c r="O23" s="47">
        <f t="shared" si="2"/>
        <v>13.16969696969697</v>
      </c>
      <c r="P23" s="9"/>
    </row>
    <row r="24" spans="1:16" ht="15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57670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57670</v>
      </c>
      <c r="O24" s="47">
        <f t="shared" si="2"/>
        <v>116.5050505050505</v>
      </c>
      <c r="P24" s="9"/>
    </row>
    <row r="25" spans="1:16" ht="15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52827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52827</v>
      </c>
      <c r="O25" s="47">
        <f t="shared" si="2"/>
        <v>106.72121212121212</v>
      </c>
      <c r="P25" s="9"/>
    </row>
    <row r="26" spans="1:16" ht="15">
      <c r="A26" s="12"/>
      <c r="B26" s="25">
        <v>344.9</v>
      </c>
      <c r="C26" s="20" t="s">
        <v>76</v>
      </c>
      <c r="D26" s="46">
        <v>4213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4213</v>
      </c>
      <c r="O26" s="47">
        <f t="shared" si="2"/>
        <v>8.511111111111111</v>
      </c>
      <c r="P26" s="9"/>
    </row>
    <row r="27" spans="1:16" ht="15">
      <c r="A27" s="12"/>
      <c r="B27" s="25">
        <v>347.5</v>
      </c>
      <c r="C27" s="20" t="s">
        <v>40</v>
      </c>
      <c r="D27" s="46">
        <v>5195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5195</v>
      </c>
      <c r="O27" s="47">
        <f t="shared" si="2"/>
        <v>10.494949494949495</v>
      </c>
      <c r="P27" s="9"/>
    </row>
    <row r="28" spans="1:16" ht="15">
      <c r="A28" s="12"/>
      <c r="B28" s="25">
        <v>349</v>
      </c>
      <c r="C28" s="20" t="s">
        <v>59</v>
      </c>
      <c r="D28" s="46">
        <v>950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950</v>
      </c>
      <c r="O28" s="47">
        <f t="shared" si="2"/>
        <v>1.9191919191919191</v>
      </c>
      <c r="P28" s="9"/>
    </row>
    <row r="29" spans="1:16" ht="15.75">
      <c r="A29" s="29" t="s">
        <v>33</v>
      </c>
      <c r="B29" s="30"/>
      <c r="C29" s="31"/>
      <c r="D29" s="32">
        <f aca="true" t="shared" si="7" ref="D29:M29">SUM(D30:D30)</f>
        <v>1859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aca="true" t="shared" si="8" ref="N29:N38">SUM(D29:M29)</f>
        <v>1859</v>
      </c>
      <c r="O29" s="45">
        <f t="shared" si="2"/>
        <v>3.7555555555555555</v>
      </c>
      <c r="P29" s="10"/>
    </row>
    <row r="30" spans="1:16" ht="15">
      <c r="A30" s="13"/>
      <c r="B30" s="39">
        <v>351.5</v>
      </c>
      <c r="C30" s="21" t="s">
        <v>43</v>
      </c>
      <c r="D30" s="46">
        <v>1859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1859</v>
      </c>
      <c r="O30" s="47">
        <f t="shared" si="2"/>
        <v>3.7555555555555555</v>
      </c>
      <c r="P30" s="9"/>
    </row>
    <row r="31" spans="1:16" ht="15.75">
      <c r="A31" s="29" t="s">
        <v>2</v>
      </c>
      <c r="B31" s="30"/>
      <c r="C31" s="31"/>
      <c r="D31" s="32">
        <f aca="true" t="shared" si="9" ref="D31:M31">SUM(D32:D35)</f>
        <v>30867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30867</v>
      </c>
      <c r="O31" s="45">
        <f t="shared" si="2"/>
        <v>62.35757575757576</v>
      </c>
      <c r="P31" s="10"/>
    </row>
    <row r="32" spans="1:16" ht="15">
      <c r="A32" s="12"/>
      <c r="B32" s="25">
        <v>361.1</v>
      </c>
      <c r="C32" s="20" t="s">
        <v>44</v>
      </c>
      <c r="D32" s="46">
        <v>760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760</v>
      </c>
      <c r="O32" s="47">
        <f t="shared" si="2"/>
        <v>1.5353535353535352</v>
      </c>
      <c r="P32" s="9"/>
    </row>
    <row r="33" spans="1:16" ht="15">
      <c r="A33" s="12"/>
      <c r="B33" s="25">
        <v>362</v>
      </c>
      <c r="C33" s="20" t="s">
        <v>86</v>
      </c>
      <c r="D33" s="46">
        <v>8160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8160</v>
      </c>
      <c r="O33" s="47">
        <f t="shared" si="2"/>
        <v>16.484848484848484</v>
      </c>
      <c r="P33" s="9"/>
    </row>
    <row r="34" spans="1:16" ht="15">
      <c r="A34" s="12"/>
      <c r="B34" s="25">
        <v>366</v>
      </c>
      <c r="C34" s="20" t="s">
        <v>79</v>
      </c>
      <c r="D34" s="46">
        <v>11311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11311</v>
      </c>
      <c r="O34" s="47">
        <f t="shared" si="2"/>
        <v>22.85050505050505</v>
      </c>
      <c r="P34" s="9"/>
    </row>
    <row r="35" spans="1:16" ht="15">
      <c r="A35" s="12"/>
      <c r="B35" s="25">
        <v>369.9</v>
      </c>
      <c r="C35" s="20" t="s">
        <v>45</v>
      </c>
      <c r="D35" s="46">
        <v>10636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10636</v>
      </c>
      <c r="O35" s="47">
        <f t="shared" si="2"/>
        <v>21.486868686868686</v>
      </c>
      <c r="P35" s="9"/>
    </row>
    <row r="36" spans="1:16" ht="15.75">
      <c r="A36" s="29" t="s">
        <v>34</v>
      </c>
      <c r="B36" s="30"/>
      <c r="C36" s="31"/>
      <c r="D36" s="32">
        <f aca="true" t="shared" si="10" ref="D36:M36">SUM(D37:D37)</f>
        <v>21575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21575</v>
      </c>
      <c r="O36" s="45">
        <f t="shared" si="2"/>
        <v>43.58585858585859</v>
      </c>
      <c r="P36" s="9"/>
    </row>
    <row r="37" spans="1:16" ht="15.75" thickBot="1">
      <c r="A37" s="12"/>
      <c r="B37" s="25">
        <v>384</v>
      </c>
      <c r="C37" s="20" t="s">
        <v>46</v>
      </c>
      <c r="D37" s="46">
        <v>21575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21575</v>
      </c>
      <c r="O37" s="47">
        <f t="shared" si="2"/>
        <v>43.58585858585859</v>
      </c>
      <c r="P37" s="9"/>
    </row>
    <row r="38" spans="1:119" ht="16.5" thickBot="1">
      <c r="A38" s="14" t="s">
        <v>41</v>
      </c>
      <c r="B38" s="23"/>
      <c r="C38" s="22"/>
      <c r="D38" s="15">
        <f aca="true" t="shared" si="11" ref="D38:M38">SUM(D5,D12,D14,D22,D29,D31,D36)</f>
        <v>308283</v>
      </c>
      <c r="E38" s="15">
        <f t="shared" si="11"/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110497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8"/>
        <v>418780</v>
      </c>
      <c r="O38" s="38">
        <f t="shared" si="2"/>
        <v>846.020202020202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94</v>
      </c>
      <c r="M40" s="48"/>
      <c r="N40" s="48"/>
      <c r="O40" s="43">
        <v>495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64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116828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116828</v>
      </c>
      <c r="O5" s="33">
        <f aca="true" t="shared" si="2" ref="O5:O39">(N5/O$41)</f>
        <v>235.06639839034204</v>
      </c>
      <c r="P5" s="6"/>
    </row>
    <row r="6" spans="1:16" ht="15">
      <c r="A6" s="12"/>
      <c r="B6" s="25">
        <v>311</v>
      </c>
      <c r="C6" s="20" t="s">
        <v>1</v>
      </c>
      <c r="D6" s="46">
        <v>12458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12458</v>
      </c>
      <c r="O6" s="47">
        <f t="shared" si="2"/>
        <v>25.06639839034205</v>
      </c>
      <c r="P6" s="9"/>
    </row>
    <row r="7" spans="1:16" ht="15">
      <c r="A7" s="12"/>
      <c r="B7" s="25">
        <v>312.1</v>
      </c>
      <c r="C7" s="20" t="s">
        <v>9</v>
      </c>
      <c r="D7" s="46">
        <v>29486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29486</v>
      </c>
      <c r="O7" s="47">
        <f t="shared" si="2"/>
        <v>59.327967806841045</v>
      </c>
      <c r="P7" s="9"/>
    </row>
    <row r="8" spans="1:16" ht="15">
      <c r="A8" s="12"/>
      <c r="B8" s="25">
        <v>312.3</v>
      </c>
      <c r="C8" s="20" t="s">
        <v>10</v>
      </c>
      <c r="D8" s="46">
        <v>5377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5377</v>
      </c>
      <c r="O8" s="47">
        <f t="shared" si="2"/>
        <v>10.818913480885312</v>
      </c>
      <c r="P8" s="9"/>
    </row>
    <row r="9" spans="1:16" ht="15">
      <c r="A9" s="12"/>
      <c r="B9" s="25">
        <v>312.6</v>
      </c>
      <c r="C9" s="20" t="s">
        <v>11</v>
      </c>
      <c r="D9" s="46">
        <v>45363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45363</v>
      </c>
      <c r="O9" s="47">
        <f t="shared" si="2"/>
        <v>91.27364185110665</v>
      </c>
      <c r="P9" s="9"/>
    </row>
    <row r="10" spans="1:16" ht="15">
      <c r="A10" s="12"/>
      <c r="B10" s="25">
        <v>314.1</v>
      </c>
      <c r="C10" s="20" t="s">
        <v>12</v>
      </c>
      <c r="D10" s="46">
        <v>20958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20958</v>
      </c>
      <c r="O10" s="47">
        <f t="shared" si="2"/>
        <v>42.16901408450704</v>
      </c>
      <c r="P10" s="9"/>
    </row>
    <row r="11" spans="1:16" ht="15">
      <c r="A11" s="12"/>
      <c r="B11" s="25">
        <v>315</v>
      </c>
      <c r="C11" s="20" t="s">
        <v>71</v>
      </c>
      <c r="D11" s="46">
        <v>3186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3186</v>
      </c>
      <c r="O11" s="47">
        <f t="shared" si="2"/>
        <v>6.410462776659959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29489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29489</v>
      </c>
      <c r="O12" s="45">
        <f t="shared" si="2"/>
        <v>59.33400402414487</v>
      </c>
      <c r="P12" s="10"/>
    </row>
    <row r="13" spans="1:16" ht="15">
      <c r="A13" s="12"/>
      <c r="B13" s="25">
        <v>323.1</v>
      </c>
      <c r="C13" s="20" t="s">
        <v>15</v>
      </c>
      <c r="D13" s="46">
        <v>29489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29489</v>
      </c>
      <c r="O13" s="47">
        <f t="shared" si="2"/>
        <v>59.33400402414487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SUM(D15:D22)</f>
        <v>121586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121586</v>
      </c>
      <c r="O14" s="45">
        <f t="shared" si="2"/>
        <v>244.63983903420524</v>
      </c>
      <c r="P14" s="10"/>
    </row>
    <row r="15" spans="1:16" ht="15">
      <c r="A15" s="12"/>
      <c r="B15" s="25">
        <v>334.9</v>
      </c>
      <c r="C15" s="20" t="s">
        <v>89</v>
      </c>
      <c r="D15" s="46">
        <v>32500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0">SUM(D15:M15)</f>
        <v>32500</v>
      </c>
      <c r="O15" s="47">
        <f t="shared" si="2"/>
        <v>65.3923541247485</v>
      </c>
      <c r="P15" s="9"/>
    </row>
    <row r="16" spans="1:16" ht="15">
      <c r="A16" s="12"/>
      <c r="B16" s="25">
        <v>335.12</v>
      </c>
      <c r="C16" s="20" t="s">
        <v>72</v>
      </c>
      <c r="D16" s="46">
        <v>34559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34559</v>
      </c>
      <c r="O16" s="47">
        <f t="shared" si="2"/>
        <v>69.53521126760563</v>
      </c>
      <c r="P16" s="9"/>
    </row>
    <row r="17" spans="1:16" ht="15">
      <c r="A17" s="12"/>
      <c r="B17" s="25">
        <v>335.14</v>
      </c>
      <c r="C17" s="20" t="s">
        <v>73</v>
      </c>
      <c r="D17" s="46">
        <v>326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326</v>
      </c>
      <c r="O17" s="47">
        <f t="shared" si="2"/>
        <v>0.6559356136820925</v>
      </c>
      <c r="P17" s="9"/>
    </row>
    <row r="18" spans="1:16" ht="15">
      <c r="A18" s="12"/>
      <c r="B18" s="25">
        <v>335.15</v>
      </c>
      <c r="C18" s="20" t="s">
        <v>74</v>
      </c>
      <c r="D18" s="46">
        <v>140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140</v>
      </c>
      <c r="O18" s="47">
        <f t="shared" si="2"/>
        <v>0.28169014084507044</v>
      </c>
      <c r="P18" s="9"/>
    </row>
    <row r="19" spans="1:16" ht="15">
      <c r="A19" s="12"/>
      <c r="B19" s="25">
        <v>335.18</v>
      </c>
      <c r="C19" s="20" t="s">
        <v>75</v>
      </c>
      <c r="D19" s="46">
        <v>24027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24027</v>
      </c>
      <c r="O19" s="47">
        <f t="shared" si="2"/>
        <v>48.34406438631791</v>
      </c>
      <c r="P19" s="9"/>
    </row>
    <row r="20" spans="1:16" ht="15">
      <c r="A20" s="12"/>
      <c r="B20" s="25">
        <v>335.49</v>
      </c>
      <c r="C20" s="20" t="s">
        <v>84</v>
      </c>
      <c r="D20" s="46">
        <v>2880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2880</v>
      </c>
      <c r="O20" s="47">
        <f t="shared" si="2"/>
        <v>5.79476861167002</v>
      </c>
      <c r="P20" s="9"/>
    </row>
    <row r="21" spans="1:16" ht="15">
      <c r="A21" s="12"/>
      <c r="B21" s="25">
        <v>337.2</v>
      </c>
      <c r="C21" s="20" t="s">
        <v>26</v>
      </c>
      <c r="D21" s="46">
        <v>25000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25000</v>
      </c>
      <c r="O21" s="47">
        <f t="shared" si="2"/>
        <v>50.30181086519115</v>
      </c>
      <c r="P21" s="9"/>
    </row>
    <row r="22" spans="1:16" ht="15">
      <c r="A22" s="12"/>
      <c r="B22" s="25">
        <v>337.7</v>
      </c>
      <c r="C22" s="20" t="s">
        <v>27</v>
      </c>
      <c r="D22" s="46">
        <v>2154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2154</v>
      </c>
      <c r="O22" s="47">
        <f t="shared" si="2"/>
        <v>4.334004024144869</v>
      </c>
      <c r="P22" s="9"/>
    </row>
    <row r="23" spans="1:16" ht="15.75">
      <c r="A23" s="29" t="s">
        <v>32</v>
      </c>
      <c r="B23" s="30"/>
      <c r="C23" s="31"/>
      <c r="D23" s="32">
        <f aca="true" t="shared" si="6" ref="D23:M23">SUM(D24:D29)</f>
        <v>18436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107596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>SUM(D23:M23)</f>
        <v>126032</v>
      </c>
      <c r="O23" s="45">
        <f t="shared" si="2"/>
        <v>253.58551307847083</v>
      </c>
      <c r="P23" s="10"/>
    </row>
    <row r="24" spans="1:16" ht="15">
      <c r="A24" s="12"/>
      <c r="B24" s="25">
        <v>342.2</v>
      </c>
      <c r="C24" s="20" t="s">
        <v>35</v>
      </c>
      <c r="D24" s="46">
        <v>8023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29">SUM(D24:M24)</f>
        <v>8023</v>
      </c>
      <c r="O24" s="47">
        <f t="shared" si="2"/>
        <v>16.142857142857142</v>
      </c>
      <c r="P24" s="9"/>
    </row>
    <row r="25" spans="1:16" ht="15">
      <c r="A25" s="12"/>
      <c r="B25" s="25">
        <v>343.3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57433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57433</v>
      </c>
      <c r="O25" s="47">
        <f t="shared" si="2"/>
        <v>115.55935613682092</v>
      </c>
      <c r="P25" s="9"/>
    </row>
    <row r="26" spans="1:16" ht="15">
      <c r="A26" s="12"/>
      <c r="B26" s="25">
        <v>343.4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50163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50163</v>
      </c>
      <c r="O26" s="47">
        <f t="shared" si="2"/>
        <v>100.93158953722335</v>
      </c>
      <c r="P26" s="9"/>
    </row>
    <row r="27" spans="1:16" ht="15">
      <c r="A27" s="12"/>
      <c r="B27" s="25">
        <v>344.9</v>
      </c>
      <c r="C27" s="20" t="s">
        <v>76</v>
      </c>
      <c r="D27" s="46">
        <v>4213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4213</v>
      </c>
      <c r="O27" s="47">
        <f t="shared" si="2"/>
        <v>8.476861167002012</v>
      </c>
      <c r="P27" s="9"/>
    </row>
    <row r="28" spans="1:16" ht="15">
      <c r="A28" s="12"/>
      <c r="B28" s="25">
        <v>347.5</v>
      </c>
      <c r="C28" s="20" t="s">
        <v>40</v>
      </c>
      <c r="D28" s="46">
        <v>5635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5635</v>
      </c>
      <c r="O28" s="47">
        <f t="shared" si="2"/>
        <v>11.338028169014084</v>
      </c>
      <c r="P28" s="9"/>
    </row>
    <row r="29" spans="1:16" ht="15">
      <c r="A29" s="12"/>
      <c r="B29" s="25">
        <v>349</v>
      </c>
      <c r="C29" s="20" t="s">
        <v>59</v>
      </c>
      <c r="D29" s="46">
        <v>565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565</v>
      </c>
      <c r="O29" s="47">
        <f t="shared" si="2"/>
        <v>1.13682092555332</v>
      </c>
      <c r="P29" s="9"/>
    </row>
    <row r="30" spans="1:16" ht="15.75">
      <c r="A30" s="29" t="s">
        <v>33</v>
      </c>
      <c r="B30" s="30"/>
      <c r="C30" s="31"/>
      <c r="D30" s="32">
        <f aca="true" t="shared" si="8" ref="D30:M30">SUM(D31:D31)</f>
        <v>15004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aca="true" t="shared" si="9" ref="N30:N39">SUM(D30:M30)</f>
        <v>15004</v>
      </c>
      <c r="O30" s="45">
        <f t="shared" si="2"/>
        <v>30.18913480885312</v>
      </c>
      <c r="P30" s="10"/>
    </row>
    <row r="31" spans="1:16" ht="15">
      <c r="A31" s="13"/>
      <c r="B31" s="39">
        <v>351.5</v>
      </c>
      <c r="C31" s="21" t="s">
        <v>43</v>
      </c>
      <c r="D31" s="46">
        <v>15004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15004</v>
      </c>
      <c r="O31" s="47">
        <f t="shared" si="2"/>
        <v>30.18913480885312</v>
      </c>
      <c r="P31" s="9"/>
    </row>
    <row r="32" spans="1:16" ht="15.75">
      <c r="A32" s="29" t="s">
        <v>2</v>
      </c>
      <c r="B32" s="30"/>
      <c r="C32" s="31"/>
      <c r="D32" s="32">
        <f aca="true" t="shared" si="10" ref="D32:M32">SUM(D33:D36)</f>
        <v>20662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20662</v>
      </c>
      <c r="O32" s="45">
        <f t="shared" si="2"/>
        <v>41.57344064386318</v>
      </c>
      <c r="P32" s="10"/>
    </row>
    <row r="33" spans="1:16" ht="15">
      <c r="A33" s="12"/>
      <c r="B33" s="25">
        <v>361.1</v>
      </c>
      <c r="C33" s="20" t="s">
        <v>44</v>
      </c>
      <c r="D33" s="46">
        <v>555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555</v>
      </c>
      <c r="O33" s="47">
        <f t="shared" si="2"/>
        <v>1.1167002012072436</v>
      </c>
      <c r="P33" s="9"/>
    </row>
    <row r="34" spans="1:16" ht="15">
      <c r="A34" s="12"/>
      <c r="B34" s="25">
        <v>362</v>
      </c>
      <c r="C34" s="20" t="s">
        <v>86</v>
      </c>
      <c r="D34" s="46">
        <v>8160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8160</v>
      </c>
      <c r="O34" s="47">
        <f t="shared" si="2"/>
        <v>16.41851106639839</v>
      </c>
      <c r="P34" s="9"/>
    </row>
    <row r="35" spans="1:16" ht="15">
      <c r="A35" s="12"/>
      <c r="B35" s="25">
        <v>366</v>
      </c>
      <c r="C35" s="20" t="s">
        <v>79</v>
      </c>
      <c r="D35" s="46">
        <v>8663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8663</v>
      </c>
      <c r="O35" s="47">
        <f t="shared" si="2"/>
        <v>17.430583501006037</v>
      </c>
      <c r="P35" s="9"/>
    </row>
    <row r="36" spans="1:16" ht="15">
      <c r="A36" s="12"/>
      <c r="B36" s="25">
        <v>369.9</v>
      </c>
      <c r="C36" s="20" t="s">
        <v>45</v>
      </c>
      <c r="D36" s="46">
        <v>3284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3284</v>
      </c>
      <c r="O36" s="47">
        <f t="shared" si="2"/>
        <v>6.607645875251509</v>
      </c>
      <c r="P36" s="9"/>
    </row>
    <row r="37" spans="1:16" ht="15.75">
      <c r="A37" s="29" t="s">
        <v>34</v>
      </c>
      <c r="B37" s="30"/>
      <c r="C37" s="31"/>
      <c r="D37" s="32">
        <f aca="true" t="shared" si="11" ref="D37:M37">SUM(D38:D38)</f>
        <v>41831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41831</v>
      </c>
      <c r="O37" s="45">
        <f t="shared" si="2"/>
        <v>84.16700201207243</v>
      </c>
      <c r="P37" s="9"/>
    </row>
    <row r="38" spans="1:16" ht="15.75" thickBot="1">
      <c r="A38" s="12"/>
      <c r="B38" s="25">
        <v>384</v>
      </c>
      <c r="C38" s="20" t="s">
        <v>46</v>
      </c>
      <c r="D38" s="46">
        <v>41831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41831</v>
      </c>
      <c r="O38" s="47">
        <f t="shared" si="2"/>
        <v>84.16700201207243</v>
      </c>
      <c r="P38" s="9"/>
    </row>
    <row r="39" spans="1:119" ht="16.5" thickBot="1">
      <c r="A39" s="14" t="s">
        <v>41</v>
      </c>
      <c r="B39" s="23"/>
      <c r="C39" s="22"/>
      <c r="D39" s="15">
        <f aca="true" t="shared" si="12" ref="D39:M39">SUM(D5,D12,D14,D23,D30,D32,D37)</f>
        <v>363836</v>
      </c>
      <c r="E39" s="15">
        <f t="shared" si="12"/>
        <v>0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107596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9"/>
        <v>471432</v>
      </c>
      <c r="O39" s="38">
        <f t="shared" si="2"/>
        <v>948.5553319919517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92</v>
      </c>
      <c r="M41" s="48"/>
      <c r="N41" s="48"/>
      <c r="O41" s="43">
        <v>497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119120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119120</v>
      </c>
      <c r="O5" s="33">
        <f aca="true" t="shared" si="2" ref="O5:O40">(N5/O$42)</f>
        <v>238.7174348697395</v>
      </c>
      <c r="P5" s="6"/>
    </row>
    <row r="6" spans="1:16" ht="15">
      <c r="A6" s="12"/>
      <c r="B6" s="25">
        <v>311</v>
      </c>
      <c r="C6" s="20" t="s">
        <v>1</v>
      </c>
      <c r="D6" s="46">
        <v>12052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12052</v>
      </c>
      <c r="O6" s="47">
        <f t="shared" si="2"/>
        <v>24.152304609218437</v>
      </c>
      <c r="P6" s="9"/>
    </row>
    <row r="7" spans="1:16" ht="15">
      <c r="A7" s="12"/>
      <c r="B7" s="25">
        <v>312.1</v>
      </c>
      <c r="C7" s="20" t="s">
        <v>9</v>
      </c>
      <c r="D7" s="46">
        <v>31481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31481</v>
      </c>
      <c r="O7" s="47">
        <f t="shared" si="2"/>
        <v>63.08817635270541</v>
      </c>
      <c r="P7" s="9"/>
    </row>
    <row r="8" spans="1:16" ht="15">
      <c r="A8" s="12"/>
      <c r="B8" s="25">
        <v>312.3</v>
      </c>
      <c r="C8" s="20" t="s">
        <v>10</v>
      </c>
      <c r="D8" s="46">
        <v>5698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5698</v>
      </c>
      <c r="O8" s="47">
        <f t="shared" si="2"/>
        <v>11.418837675350701</v>
      </c>
      <c r="P8" s="9"/>
    </row>
    <row r="9" spans="1:16" ht="15">
      <c r="A9" s="12"/>
      <c r="B9" s="25">
        <v>312.6</v>
      </c>
      <c r="C9" s="20" t="s">
        <v>11</v>
      </c>
      <c r="D9" s="46">
        <v>44734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44734</v>
      </c>
      <c r="O9" s="47">
        <f t="shared" si="2"/>
        <v>89.64729458917836</v>
      </c>
      <c r="P9" s="9"/>
    </row>
    <row r="10" spans="1:16" ht="15">
      <c r="A10" s="12"/>
      <c r="B10" s="25">
        <v>314.1</v>
      </c>
      <c r="C10" s="20" t="s">
        <v>12</v>
      </c>
      <c r="D10" s="46">
        <v>22164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22164</v>
      </c>
      <c r="O10" s="47">
        <f t="shared" si="2"/>
        <v>44.41683366733467</v>
      </c>
      <c r="P10" s="9"/>
    </row>
    <row r="11" spans="1:16" ht="15">
      <c r="A11" s="12"/>
      <c r="B11" s="25">
        <v>315</v>
      </c>
      <c r="C11" s="20" t="s">
        <v>71</v>
      </c>
      <c r="D11" s="46">
        <v>2991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2991</v>
      </c>
      <c r="O11" s="47">
        <f t="shared" si="2"/>
        <v>5.993987975951904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31466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31466</v>
      </c>
      <c r="O12" s="45">
        <f t="shared" si="2"/>
        <v>63.05811623246493</v>
      </c>
      <c r="P12" s="10"/>
    </row>
    <row r="13" spans="1:16" ht="15">
      <c r="A13" s="12"/>
      <c r="B13" s="25">
        <v>323.1</v>
      </c>
      <c r="C13" s="20" t="s">
        <v>15</v>
      </c>
      <c r="D13" s="46">
        <v>31466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31466</v>
      </c>
      <c r="O13" s="47">
        <f t="shared" si="2"/>
        <v>63.05811623246493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SUM(D15:D23)</f>
        <v>417125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417125</v>
      </c>
      <c r="O14" s="45">
        <f t="shared" si="2"/>
        <v>835.9218436873748</v>
      </c>
      <c r="P14" s="10"/>
    </row>
    <row r="15" spans="1:16" ht="15">
      <c r="A15" s="12"/>
      <c r="B15" s="25">
        <v>334.49</v>
      </c>
      <c r="C15" s="20" t="s">
        <v>83</v>
      </c>
      <c r="D15" s="46">
        <v>319028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1">SUM(D15:M15)</f>
        <v>319028</v>
      </c>
      <c r="O15" s="47">
        <f t="shared" si="2"/>
        <v>639.3346693386774</v>
      </c>
      <c r="P15" s="9"/>
    </row>
    <row r="16" spans="1:16" ht="15">
      <c r="A16" s="12"/>
      <c r="B16" s="25">
        <v>334.9</v>
      </c>
      <c r="C16" s="20" t="s">
        <v>89</v>
      </c>
      <c r="D16" s="46">
        <v>21450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21450</v>
      </c>
      <c r="O16" s="47">
        <f t="shared" si="2"/>
        <v>42.985971943887776</v>
      </c>
      <c r="P16" s="9"/>
    </row>
    <row r="17" spans="1:16" ht="15">
      <c r="A17" s="12"/>
      <c r="B17" s="25">
        <v>335.12</v>
      </c>
      <c r="C17" s="20" t="s">
        <v>72</v>
      </c>
      <c r="D17" s="46">
        <v>34466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34466</v>
      </c>
      <c r="O17" s="47">
        <f t="shared" si="2"/>
        <v>69.07014028056112</v>
      </c>
      <c r="P17" s="9"/>
    </row>
    <row r="18" spans="1:16" ht="15">
      <c r="A18" s="12"/>
      <c r="B18" s="25">
        <v>335.14</v>
      </c>
      <c r="C18" s="20" t="s">
        <v>73</v>
      </c>
      <c r="D18" s="46">
        <v>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190</v>
      </c>
      <c r="O18" s="47">
        <f t="shared" si="2"/>
        <v>0.3807615230460922</v>
      </c>
      <c r="P18" s="9"/>
    </row>
    <row r="19" spans="1:16" ht="15">
      <c r="A19" s="12"/>
      <c r="B19" s="25">
        <v>335.15</v>
      </c>
      <c r="C19" s="20" t="s">
        <v>74</v>
      </c>
      <c r="D19" s="46">
        <v>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70</v>
      </c>
      <c r="O19" s="47">
        <f t="shared" si="2"/>
        <v>0.1402805611222445</v>
      </c>
      <c r="P19" s="9"/>
    </row>
    <row r="20" spans="1:16" ht="15">
      <c r="A20" s="12"/>
      <c r="B20" s="25">
        <v>335.18</v>
      </c>
      <c r="C20" s="20" t="s">
        <v>75</v>
      </c>
      <c r="D20" s="46">
        <v>24420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24420</v>
      </c>
      <c r="O20" s="47">
        <f t="shared" si="2"/>
        <v>48.93787575150301</v>
      </c>
      <c r="P20" s="9"/>
    </row>
    <row r="21" spans="1:16" ht="15">
      <c r="A21" s="12"/>
      <c r="B21" s="25">
        <v>335.49</v>
      </c>
      <c r="C21" s="20" t="s">
        <v>84</v>
      </c>
      <c r="D21" s="46">
        <v>2796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2796</v>
      </c>
      <c r="O21" s="47">
        <f t="shared" si="2"/>
        <v>5.603206412825651</v>
      </c>
      <c r="P21" s="9"/>
    </row>
    <row r="22" spans="1:16" ht="15">
      <c r="A22" s="12"/>
      <c r="B22" s="25">
        <v>337.2</v>
      </c>
      <c r="C22" s="20" t="s">
        <v>26</v>
      </c>
      <c r="D22" s="46">
        <v>12500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12500</v>
      </c>
      <c r="O22" s="47">
        <f t="shared" si="2"/>
        <v>25.050100200400802</v>
      </c>
      <c r="P22" s="9"/>
    </row>
    <row r="23" spans="1:16" ht="15">
      <c r="A23" s="12"/>
      <c r="B23" s="25">
        <v>337.7</v>
      </c>
      <c r="C23" s="20" t="s">
        <v>27</v>
      </c>
      <c r="D23" s="46">
        <v>2205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2205</v>
      </c>
      <c r="O23" s="47">
        <f t="shared" si="2"/>
        <v>4.4188376753507015</v>
      </c>
      <c r="P23" s="9"/>
    </row>
    <row r="24" spans="1:16" ht="15.75">
      <c r="A24" s="29" t="s">
        <v>32</v>
      </c>
      <c r="B24" s="30"/>
      <c r="C24" s="31"/>
      <c r="D24" s="32">
        <f aca="true" t="shared" si="6" ref="D24:M24">SUM(D25:D32)</f>
        <v>20977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104303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125280</v>
      </c>
      <c r="O24" s="45">
        <f t="shared" si="2"/>
        <v>251.06212424849699</v>
      </c>
      <c r="P24" s="10"/>
    </row>
    <row r="25" spans="1:16" ht="15">
      <c r="A25" s="12"/>
      <c r="B25" s="25">
        <v>342.2</v>
      </c>
      <c r="C25" s="20" t="s">
        <v>35</v>
      </c>
      <c r="D25" s="46">
        <v>4790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2">SUM(D25:M25)</f>
        <v>4790</v>
      </c>
      <c r="O25" s="47">
        <f t="shared" si="2"/>
        <v>9.599198396793588</v>
      </c>
      <c r="P25" s="9"/>
    </row>
    <row r="26" spans="1:16" ht="15">
      <c r="A26" s="12"/>
      <c r="B26" s="25">
        <v>343.3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50745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50745</v>
      </c>
      <c r="O26" s="47">
        <f t="shared" si="2"/>
        <v>101.69338677354709</v>
      </c>
      <c r="P26" s="9"/>
    </row>
    <row r="27" spans="1:16" ht="15">
      <c r="A27" s="12"/>
      <c r="B27" s="25">
        <v>343.4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53558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53558</v>
      </c>
      <c r="O27" s="47">
        <f t="shared" si="2"/>
        <v>107.33066132264528</v>
      </c>
      <c r="P27" s="9"/>
    </row>
    <row r="28" spans="1:16" ht="15">
      <c r="A28" s="12"/>
      <c r="B28" s="25">
        <v>343.8</v>
      </c>
      <c r="C28" s="20" t="s">
        <v>58</v>
      </c>
      <c r="D28" s="46">
        <v>300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300</v>
      </c>
      <c r="O28" s="47">
        <f t="shared" si="2"/>
        <v>0.6012024048096193</v>
      </c>
      <c r="P28" s="9"/>
    </row>
    <row r="29" spans="1:16" ht="15">
      <c r="A29" s="12"/>
      <c r="B29" s="25">
        <v>344.9</v>
      </c>
      <c r="C29" s="20" t="s">
        <v>76</v>
      </c>
      <c r="D29" s="46">
        <v>4213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4213</v>
      </c>
      <c r="O29" s="47">
        <f t="shared" si="2"/>
        <v>8.442885771543086</v>
      </c>
      <c r="P29" s="9"/>
    </row>
    <row r="30" spans="1:16" ht="15">
      <c r="A30" s="12"/>
      <c r="B30" s="25">
        <v>347.2</v>
      </c>
      <c r="C30" s="20" t="s">
        <v>85</v>
      </c>
      <c r="D30" s="46">
        <v>6084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6084</v>
      </c>
      <c r="O30" s="47">
        <f t="shared" si="2"/>
        <v>12.192384769539078</v>
      </c>
      <c r="P30" s="9"/>
    </row>
    <row r="31" spans="1:16" ht="15">
      <c r="A31" s="12"/>
      <c r="B31" s="25">
        <v>347.5</v>
      </c>
      <c r="C31" s="20" t="s">
        <v>40</v>
      </c>
      <c r="D31" s="46">
        <v>4925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4925</v>
      </c>
      <c r="O31" s="47">
        <f t="shared" si="2"/>
        <v>9.869739478957916</v>
      </c>
      <c r="P31" s="9"/>
    </row>
    <row r="32" spans="1:16" ht="15">
      <c r="A32" s="12"/>
      <c r="B32" s="25">
        <v>349</v>
      </c>
      <c r="C32" s="20" t="s">
        <v>59</v>
      </c>
      <c r="D32" s="46">
        <v>665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665</v>
      </c>
      <c r="O32" s="47">
        <f t="shared" si="2"/>
        <v>1.3326653306613228</v>
      </c>
      <c r="P32" s="9"/>
    </row>
    <row r="33" spans="1:16" ht="15.75">
      <c r="A33" s="29" t="s">
        <v>33</v>
      </c>
      <c r="B33" s="30"/>
      <c r="C33" s="31"/>
      <c r="D33" s="32">
        <f aca="true" t="shared" si="8" ref="D33:M33">SUM(D34:D34)</f>
        <v>24141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40">SUM(D33:M33)</f>
        <v>24141</v>
      </c>
      <c r="O33" s="45">
        <f t="shared" si="2"/>
        <v>48.37875751503006</v>
      </c>
      <c r="P33" s="10"/>
    </row>
    <row r="34" spans="1:16" ht="15">
      <c r="A34" s="13"/>
      <c r="B34" s="39">
        <v>351.5</v>
      </c>
      <c r="C34" s="21" t="s">
        <v>43</v>
      </c>
      <c r="D34" s="46">
        <v>24141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24141</v>
      </c>
      <c r="O34" s="47">
        <f t="shared" si="2"/>
        <v>48.37875751503006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SUM(D36:D39)</f>
        <v>28625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28625</v>
      </c>
      <c r="O35" s="45">
        <f t="shared" si="2"/>
        <v>57.364729458917836</v>
      </c>
      <c r="P35" s="10"/>
    </row>
    <row r="36" spans="1:16" ht="15">
      <c r="A36" s="12"/>
      <c r="B36" s="25">
        <v>361.1</v>
      </c>
      <c r="C36" s="20" t="s">
        <v>44</v>
      </c>
      <c r="D36" s="46">
        <v>435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435</v>
      </c>
      <c r="O36" s="47">
        <f t="shared" si="2"/>
        <v>0.8717434869739479</v>
      </c>
      <c r="P36" s="9"/>
    </row>
    <row r="37" spans="1:16" ht="15">
      <c r="A37" s="12"/>
      <c r="B37" s="25">
        <v>362</v>
      </c>
      <c r="C37" s="20" t="s">
        <v>86</v>
      </c>
      <c r="D37" s="46">
        <v>8160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8160</v>
      </c>
      <c r="O37" s="47">
        <f t="shared" si="2"/>
        <v>16.352705410821642</v>
      </c>
      <c r="P37" s="9"/>
    </row>
    <row r="38" spans="1:16" ht="15">
      <c r="A38" s="12"/>
      <c r="B38" s="25">
        <v>366</v>
      </c>
      <c r="C38" s="20" t="s">
        <v>79</v>
      </c>
      <c r="D38" s="46">
        <v>15285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15285</v>
      </c>
      <c r="O38" s="47">
        <f t="shared" si="2"/>
        <v>30.6312625250501</v>
      </c>
      <c r="P38" s="9"/>
    </row>
    <row r="39" spans="1:16" ht="15.75" thickBot="1">
      <c r="A39" s="12"/>
      <c r="B39" s="25">
        <v>369.9</v>
      </c>
      <c r="C39" s="20" t="s">
        <v>45</v>
      </c>
      <c r="D39" s="46">
        <v>4745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4745</v>
      </c>
      <c r="O39" s="47">
        <f t="shared" si="2"/>
        <v>9.509018036072144</v>
      </c>
      <c r="P39" s="9"/>
    </row>
    <row r="40" spans="1:119" ht="16.5" thickBot="1">
      <c r="A40" s="14" t="s">
        <v>41</v>
      </c>
      <c r="B40" s="23"/>
      <c r="C40" s="22"/>
      <c r="D40" s="15">
        <f>SUM(D5,D12,D14,D24,D33,D35)</f>
        <v>641454</v>
      </c>
      <c r="E40" s="15">
        <f aca="true" t="shared" si="11" ref="E40:M40">SUM(E5,E12,E14,E24,E33,E35)</f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104303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9"/>
        <v>745757</v>
      </c>
      <c r="O40" s="38">
        <f t="shared" si="2"/>
        <v>1494.5030060120241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90</v>
      </c>
      <c r="M42" s="48"/>
      <c r="N42" s="48"/>
      <c r="O42" s="43">
        <v>499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116122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116122</v>
      </c>
      <c r="O5" s="33">
        <f aca="true" t="shared" si="2" ref="O5:O43">(N5/O$45)</f>
        <v>236.5010183299389</v>
      </c>
      <c r="P5" s="6"/>
    </row>
    <row r="6" spans="1:16" ht="15">
      <c r="A6" s="12"/>
      <c r="B6" s="25">
        <v>311</v>
      </c>
      <c r="C6" s="20" t="s">
        <v>1</v>
      </c>
      <c r="D6" s="46">
        <v>11971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11971</v>
      </c>
      <c r="O6" s="47">
        <f t="shared" si="2"/>
        <v>24.380855397148675</v>
      </c>
      <c r="P6" s="9"/>
    </row>
    <row r="7" spans="1:16" ht="15">
      <c r="A7" s="12"/>
      <c r="B7" s="25">
        <v>312.1</v>
      </c>
      <c r="C7" s="20" t="s">
        <v>9</v>
      </c>
      <c r="D7" s="46">
        <v>27539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27539</v>
      </c>
      <c r="O7" s="47">
        <f t="shared" si="2"/>
        <v>56.08757637474542</v>
      </c>
      <c r="P7" s="9"/>
    </row>
    <row r="8" spans="1:16" ht="15">
      <c r="A8" s="12"/>
      <c r="B8" s="25">
        <v>312.3</v>
      </c>
      <c r="C8" s="20" t="s">
        <v>10</v>
      </c>
      <c r="D8" s="46">
        <v>4992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4992</v>
      </c>
      <c r="O8" s="47">
        <f t="shared" si="2"/>
        <v>10.167006109979633</v>
      </c>
      <c r="P8" s="9"/>
    </row>
    <row r="9" spans="1:16" ht="15">
      <c r="A9" s="12"/>
      <c r="B9" s="25">
        <v>312.6</v>
      </c>
      <c r="C9" s="20" t="s">
        <v>11</v>
      </c>
      <c r="D9" s="46">
        <v>43131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43131</v>
      </c>
      <c r="O9" s="47">
        <f t="shared" si="2"/>
        <v>87.84317718940937</v>
      </c>
      <c r="P9" s="9"/>
    </row>
    <row r="10" spans="1:16" ht="15">
      <c r="A10" s="12"/>
      <c r="B10" s="25">
        <v>314.1</v>
      </c>
      <c r="C10" s="20" t="s">
        <v>12</v>
      </c>
      <c r="D10" s="46">
        <v>25345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25345</v>
      </c>
      <c r="O10" s="47">
        <f t="shared" si="2"/>
        <v>51.61914460285132</v>
      </c>
      <c r="P10" s="9"/>
    </row>
    <row r="11" spans="1:16" ht="15">
      <c r="A11" s="12"/>
      <c r="B11" s="25">
        <v>315</v>
      </c>
      <c r="C11" s="20" t="s">
        <v>71</v>
      </c>
      <c r="D11" s="46">
        <v>3144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3144</v>
      </c>
      <c r="O11" s="47">
        <f t="shared" si="2"/>
        <v>6.403258655804481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30886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30886</v>
      </c>
      <c r="O12" s="45">
        <f t="shared" si="2"/>
        <v>62.90427698574338</v>
      </c>
      <c r="P12" s="10"/>
    </row>
    <row r="13" spans="1:16" ht="15">
      <c r="A13" s="12"/>
      <c r="B13" s="25">
        <v>323.1</v>
      </c>
      <c r="C13" s="20" t="s">
        <v>15</v>
      </c>
      <c r="D13" s="46">
        <v>30886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30886</v>
      </c>
      <c r="O13" s="47">
        <f t="shared" si="2"/>
        <v>62.90427698574338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SUM(D15:D24)</f>
        <v>190127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190127</v>
      </c>
      <c r="O14" s="45">
        <f t="shared" si="2"/>
        <v>387.22403258655805</v>
      </c>
      <c r="P14" s="10"/>
    </row>
    <row r="15" spans="1:16" ht="15">
      <c r="A15" s="12"/>
      <c r="B15" s="25">
        <v>331.7</v>
      </c>
      <c r="C15" s="20" t="s">
        <v>82</v>
      </c>
      <c r="D15" s="46">
        <v>63845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63845</v>
      </c>
      <c r="O15" s="47">
        <f t="shared" si="2"/>
        <v>130.030549898167</v>
      </c>
      <c r="P15" s="9"/>
    </row>
    <row r="16" spans="1:16" ht="15">
      <c r="A16" s="12"/>
      <c r="B16" s="25">
        <v>334.2</v>
      </c>
      <c r="C16" s="20" t="s">
        <v>19</v>
      </c>
      <c r="D16" s="46">
        <v>4786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4786</v>
      </c>
      <c r="O16" s="47">
        <f t="shared" si="2"/>
        <v>9.74745417515275</v>
      </c>
      <c r="P16" s="9"/>
    </row>
    <row r="17" spans="1:16" ht="15">
      <c r="A17" s="12"/>
      <c r="B17" s="25">
        <v>334.49</v>
      </c>
      <c r="C17" s="20" t="s">
        <v>83</v>
      </c>
      <c r="D17" s="46">
        <v>41058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41058</v>
      </c>
      <c r="O17" s="47">
        <f t="shared" si="2"/>
        <v>83.62118126272912</v>
      </c>
      <c r="P17" s="9"/>
    </row>
    <row r="18" spans="1:16" ht="15">
      <c r="A18" s="12"/>
      <c r="B18" s="25">
        <v>335.12</v>
      </c>
      <c r="C18" s="20" t="s">
        <v>72</v>
      </c>
      <c r="D18" s="46">
        <v>34409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34409</v>
      </c>
      <c r="O18" s="47">
        <f t="shared" si="2"/>
        <v>70.07942973523421</v>
      </c>
      <c r="P18" s="9"/>
    </row>
    <row r="19" spans="1:16" ht="15">
      <c r="A19" s="12"/>
      <c r="B19" s="25">
        <v>335.14</v>
      </c>
      <c r="C19" s="20" t="s">
        <v>73</v>
      </c>
      <c r="D19" s="46">
        <v>234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234</v>
      </c>
      <c r="O19" s="47">
        <f t="shared" si="2"/>
        <v>0.47657841140529533</v>
      </c>
      <c r="P19" s="9"/>
    </row>
    <row r="20" spans="1:16" ht="15">
      <c r="A20" s="12"/>
      <c r="B20" s="25">
        <v>335.15</v>
      </c>
      <c r="C20" s="20" t="s">
        <v>74</v>
      </c>
      <c r="D20" s="46">
        <v>210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210</v>
      </c>
      <c r="O20" s="47">
        <f t="shared" si="2"/>
        <v>0.42769857433808556</v>
      </c>
      <c r="P20" s="9"/>
    </row>
    <row r="21" spans="1:16" ht="15">
      <c r="A21" s="12"/>
      <c r="B21" s="25">
        <v>335.18</v>
      </c>
      <c r="C21" s="20" t="s">
        <v>75</v>
      </c>
      <c r="D21" s="46">
        <v>23204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23204</v>
      </c>
      <c r="O21" s="47">
        <f t="shared" si="2"/>
        <v>47.258655804480654</v>
      </c>
      <c r="P21" s="9"/>
    </row>
    <row r="22" spans="1:16" ht="15">
      <c r="A22" s="12"/>
      <c r="B22" s="25">
        <v>335.49</v>
      </c>
      <c r="C22" s="20" t="s">
        <v>84</v>
      </c>
      <c r="D22" s="46">
        <v>2714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2714</v>
      </c>
      <c r="O22" s="47">
        <f t="shared" si="2"/>
        <v>5.527494908350305</v>
      </c>
      <c r="P22" s="9"/>
    </row>
    <row r="23" spans="1:16" ht="15">
      <c r="A23" s="12"/>
      <c r="B23" s="25">
        <v>337.2</v>
      </c>
      <c r="C23" s="20" t="s">
        <v>26</v>
      </c>
      <c r="D23" s="46">
        <v>17500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17500</v>
      </c>
      <c r="O23" s="47">
        <f t="shared" si="2"/>
        <v>35.64154786150713</v>
      </c>
      <c r="P23" s="9"/>
    </row>
    <row r="24" spans="1:16" ht="15">
      <c r="A24" s="12"/>
      <c r="B24" s="25">
        <v>337.7</v>
      </c>
      <c r="C24" s="20" t="s">
        <v>27</v>
      </c>
      <c r="D24" s="46">
        <v>2167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2167</v>
      </c>
      <c r="O24" s="47">
        <f t="shared" si="2"/>
        <v>4.413441955193482</v>
      </c>
      <c r="P24" s="9"/>
    </row>
    <row r="25" spans="1:16" ht="15.75">
      <c r="A25" s="29" t="s">
        <v>32</v>
      </c>
      <c r="B25" s="30"/>
      <c r="C25" s="31"/>
      <c r="D25" s="32">
        <f aca="true" t="shared" si="6" ref="D25:M25">SUM(D26:D33)</f>
        <v>29512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98909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128421</v>
      </c>
      <c r="O25" s="45">
        <f t="shared" si="2"/>
        <v>261.5498981670061</v>
      </c>
      <c r="P25" s="10"/>
    </row>
    <row r="26" spans="1:16" ht="15">
      <c r="A26" s="12"/>
      <c r="B26" s="25">
        <v>342.2</v>
      </c>
      <c r="C26" s="20" t="s">
        <v>35</v>
      </c>
      <c r="D26" s="46">
        <v>3477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3">SUM(D26:M26)</f>
        <v>3477</v>
      </c>
      <c r="O26" s="47">
        <f t="shared" si="2"/>
        <v>7.081466395112017</v>
      </c>
      <c r="P26" s="9"/>
    </row>
    <row r="27" spans="1:16" ht="15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51122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51122</v>
      </c>
      <c r="O27" s="47">
        <f t="shared" si="2"/>
        <v>104.11812627291242</v>
      </c>
      <c r="P27" s="9"/>
    </row>
    <row r="28" spans="1:16" ht="15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47787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47787</v>
      </c>
      <c r="O28" s="47">
        <f t="shared" si="2"/>
        <v>97.32586558044807</v>
      </c>
      <c r="P28" s="9"/>
    </row>
    <row r="29" spans="1:16" ht="15">
      <c r="A29" s="12"/>
      <c r="B29" s="25">
        <v>343.8</v>
      </c>
      <c r="C29" s="20" t="s">
        <v>58</v>
      </c>
      <c r="D29" s="46">
        <v>300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300</v>
      </c>
      <c r="O29" s="47">
        <f t="shared" si="2"/>
        <v>0.6109979633401222</v>
      </c>
      <c r="P29" s="9"/>
    </row>
    <row r="30" spans="1:16" ht="15">
      <c r="A30" s="12"/>
      <c r="B30" s="25">
        <v>344.9</v>
      </c>
      <c r="C30" s="20" t="s">
        <v>76</v>
      </c>
      <c r="D30" s="46">
        <v>4213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4213</v>
      </c>
      <c r="O30" s="47">
        <f t="shared" si="2"/>
        <v>8.580448065173115</v>
      </c>
      <c r="P30" s="9"/>
    </row>
    <row r="31" spans="1:16" ht="15">
      <c r="A31" s="12"/>
      <c r="B31" s="25">
        <v>347.2</v>
      </c>
      <c r="C31" s="20" t="s">
        <v>85</v>
      </c>
      <c r="D31" s="46">
        <v>18332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18332</v>
      </c>
      <c r="O31" s="47">
        <f t="shared" si="2"/>
        <v>37.336048879837065</v>
      </c>
      <c r="P31" s="9"/>
    </row>
    <row r="32" spans="1:16" ht="15">
      <c r="A32" s="12"/>
      <c r="B32" s="25">
        <v>347.5</v>
      </c>
      <c r="C32" s="20" t="s">
        <v>40</v>
      </c>
      <c r="D32" s="46">
        <v>2335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2335</v>
      </c>
      <c r="O32" s="47">
        <f t="shared" si="2"/>
        <v>4.755600814663951</v>
      </c>
      <c r="P32" s="9"/>
    </row>
    <row r="33" spans="1:16" ht="15">
      <c r="A33" s="12"/>
      <c r="B33" s="25">
        <v>349</v>
      </c>
      <c r="C33" s="20" t="s">
        <v>59</v>
      </c>
      <c r="D33" s="46">
        <v>855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855</v>
      </c>
      <c r="O33" s="47">
        <f t="shared" si="2"/>
        <v>1.7413441955193483</v>
      </c>
      <c r="P33" s="9"/>
    </row>
    <row r="34" spans="1:16" ht="15.75">
      <c r="A34" s="29" t="s">
        <v>33</v>
      </c>
      <c r="B34" s="30"/>
      <c r="C34" s="31"/>
      <c r="D34" s="32">
        <f aca="true" t="shared" si="8" ref="D34:M34">SUM(D35:D35)</f>
        <v>25618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3">SUM(D34:M34)</f>
        <v>25618</v>
      </c>
      <c r="O34" s="45">
        <f t="shared" si="2"/>
        <v>52.175152749490834</v>
      </c>
      <c r="P34" s="10"/>
    </row>
    <row r="35" spans="1:16" ht="15">
      <c r="A35" s="13"/>
      <c r="B35" s="39">
        <v>351.5</v>
      </c>
      <c r="C35" s="21" t="s">
        <v>43</v>
      </c>
      <c r="D35" s="46">
        <v>25618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25618</v>
      </c>
      <c r="O35" s="47">
        <f t="shared" si="2"/>
        <v>52.175152749490834</v>
      </c>
      <c r="P35" s="9"/>
    </row>
    <row r="36" spans="1:16" ht="15.75">
      <c r="A36" s="29" t="s">
        <v>2</v>
      </c>
      <c r="B36" s="30"/>
      <c r="C36" s="31"/>
      <c r="D36" s="32">
        <f aca="true" t="shared" si="10" ref="D36:M36">SUM(D37:D40)</f>
        <v>24987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24987</v>
      </c>
      <c r="O36" s="45">
        <f t="shared" si="2"/>
        <v>50.890020366598776</v>
      </c>
      <c r="P36" s="10"/>
    </row>
    <row r="37" spans="1:16" ht="15">
      <c r="A37" s="12"/>
      <c r="B37" s="25">
        <v>361.1</v>
      </c>
      <c r="C37" s="20" t="s">
        <v>44</v>
      </c>
      <c r="D37" s="46">
        <v>810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810</v>
      </c>
      <c r="O37" s="47">
        <f t="shared" si="2"/>
        <v>1.64969450101833</v>
      </c>
      <c r="P37" s="9"/>
    </row>
    <row r="38" spans="1:16" ht="15">
      <c r="A38" s="12"/>
      <c r="B38" s="25">
        <v>362</v>
      </c>
      <c r="C38" s="20" t="s">
        <v>86</v>
      </c>
      <c r="D38" s="46">
        <v>3000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3000</v>
      </c>
      <c r="O38" s="47">
        <f t="shared" si="2"/>
        <v>6.109979633401222</v>
      </c>
      <c r="P38" s="9"/>
    </row>
    <row r="39" spans="1:16" ht="15">
      <c r="A39" s="12"/>
      <c r="B39" s="25">
        <v>366</v>
      </c>
      <c r="C39" s="20" t="s">
        <v>79</v>
      </c>
      <c r="D39" s="46">
        <v>14836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14836</v>
      </c>
      <c r="O39" s="47">
        <f t="shared" si="2"/>
        <v>30.215885947046843</v>
      </c>
      <c r="P39" s="9"/>
    </row>
    <row r="40" spans="1:16" ht="15">
      <c r="A40" s="12"/>
      <c r="B40" s="25">
        <v>369.9</v>
      </c>
      <c r="C40" s="20" t="s">
        <v>45</v>
      </c>
      <c r="D40" s="46">
        <v>6341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6341</v>
      </c>
      <c r="O40" s="47">
        <f t="shared" si="2"/>
        <v>12.914460285132384</v>
      </c>
      <c r="P40" s="9"/>
    </row>
    <row r="41" spans="1:16" ht="15.75">
      <c r="A41" s="29" t="s">
        <v>34</v>
      </c>
      <c r="B41" s="30"/>
      <c r="C41" s="31"/>
      <c r="D41" s="32">
        <f aca="true" t="shared" si="11" ref="D41:M41">SUM(D42:D42)</f>
        <v>102543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102543</v>
      </c>
      <c r="O41" s="45">
        <f t="shared" si="2"/>
        <v>208.84521384928718</v>
      </c>
      <c r="P41" s="9"/>
    </row>
    <row r="42" spans="1:16" ht="15.75" thickBot="1">
      <c r="A42" s="12"/>
      <c r="B42" s="25">
        <v>384</v>
      </c>
      <c r="C42" s="20" t="s">
        <v>46</v>
      </c>
      <c r="D42" s="46">
        <v>102543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102543</v>
      </c>
      <c r="O42" s="47">
        <f t="shared" si="2"/>
        <v>208.84521384928718</v>
      </c>
      <c r="P42" s="9"/>
    </row>
    <row r="43" spans="1:119" ht="16.5" thickBot="1">
      <c r="A43" s="14" t="s">
        <v>41</v>
      </c>
      <c r="B43" s="23"/>
      <c r="C43" s="22"/>
      <c r="D43" s="15">
        <f aca="true" t="shared" si="12" ref="D43:M43">SUM(D5,D12,D14,D25,D34,D36,D41)</f>
        <v>519795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98909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618704</v>
      </c>
      <c r="O43" s="38">
        <f t="shared" si="2"/>
        <v>1260.0896130346232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87</v>
      </c>
      <c r="M45" s="48"/>
      <c r="N45" s="48"/>
      <c r="O45" s="43">
        <v>491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customHeight="1" thickBot="1">
      <c r="A47" s="52" t="s">
        <v>64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110067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110067</v>
      </c>
      <c r="O5" s="33">
        <f aca="true" t="shared" si="2" ref="O5:O35">(N5/O$37)</f>
        <v>218.38690476190476</v>
      </c>
      <c r="P5" s="6"/>
    </row>
    <row r="6" spans="1:16" ht="15">
      <c r="A6" s="12"/>
      <c r="B6" s="25">
        <v>311</v>
      </c>
      <c r="C6" s="20" t="s">
        <v>1</v>
      </c>
      <c r="D6" s="46">
        <v>11770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11770</v>
      </c>
      <c r="O6" s="47">
        <f t="shared" si="2"/>
        <v>23.353174603174605</v>
      </c>
      <c r="P6" s="9"/>
    </row>
    <row r="7" spans="1:16" ht="15">
      <c r="A7" s="12"/>
      <c r="B7" s="25">
        <v>312.1</v>
      </c>
      <c r="C7" s="20" t="s">
        <v>9</v>
      </c>
      <c r="D7" s="46">
        <v>26366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26366</v>
      </c>
      <c r="O7" s="47">
        <f t="shared" si="2"/>
        <v>52.31349206349206</v>
      </c>
      <c r="P7" s="9"/>
    </row>
    <row r="8" spans="1:16" ht="15">
      <c r="A8" s="12"/>
      <c r="B8" s="25">
        <v>312.3</v>
      </c>
      <c r="C8" s="20" t="s">
        <v>10</v>
      </c>
      <c r="D8" s="46">
        <v>4785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4785</v>
      </c>
      <c r="O8" s="47">
        <f t="shared" si="2"/>
        <v>9.494047619047619</v>
      </c>
      <c r="P8" s="9"/>
    </row>
    <row r="9" spans="1:16" ht="15">
      <c r="A9" s="12"/>
      <c r="B9" s="25">
        <v>312.6</v>
      </c>
      <c r="C9" s="20" t="s">
        <v>11</v>
      </c>
      <c r="D9" s="46">
        <v>41782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41782</v>
      </c>
      <c r="O9" s="47">
        <f t="shared" si="2"/>
        <v>82.90079365079364</v>
      </c>
      <c r="P9" s="9"/>
    </row>
    <row r="10" spans="1:16" ht="15">
      <c r="A10" s="12"/>
      <c r="B10" s="25">
        <v>314.1</v>
      </c>
      <c r="C10" s="20" t="s">
        <v>12</v>
      </c>
      <c r="D10" s="46">
        <v>22281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22281</v>
      </c>
      <c r="O10" s="47">
        <f t="shared" si="2"/>
        <v>44.208333333333336</v>
      </c>
      <c r="P10" s="9"/>
    </row>
    <row r="11" spans="1:16" ht="15">
      <c r="A11" s="12"/>
      <c r="B11" s="25">
        <v>315</v>
      </c>
      <c r="C11" s="20" t="s">
        <v>71</v>
      </c>
      <c r="D11" s="46">
        <v>3083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3083</v>
      </c>
      <c r="O11" s="47">
        <f t="shared" si="2"/>
        <v>6.117063492063492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31403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31403</v>
      </c>
      <c r="O12" s="45">
        <f t="shared" si="2"/>
        <v>62.307539682539684</v>
      </c>
      <c r="P12" s="10"/>
    </row>
    <row r="13" spans="1:16" ht="15">
      <c r="A13" s="12"/>
      <c r="B13" s="25">
        <v>323.1</v>
      </c>
      <c r="C13" s="20" t="s">
        <v>15</v>
      </c>
      <c r="D13" s="46">
        <v>31403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31403</v>
      </c>
      <c r="O13" s="47">
        <f t="shared" si="2"/>
        <v>62.307539682539684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SUM(D15:D21)</f>
        <v>87034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87034</v>
      </c>
      <c r="O14" s="45">
        <f t="shared" si="2"/>
        <v>172.68650793650792</v>
      </c>
      <c r="P14" s="10"/>
    </row>
    <row r="15" spans="1:16" ht="15">
      <c r="A15" s="12"/>
      <c r="B15" s="25">
        <v>334.39</v>
      </c>
      <c r="C15" s="20" t="s">
        <v>56</v>
      </c>
      <c r="D15" s="46">
        <v>15000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15000</v>
      </c>
      <c r="O15" s="47">
        <f t="shared" si="2"/>
        <v>29.761904761904763</v>
      </c>
      <c r="P15" s="9"/>
    </row>
    <row r="16" spans="1:16" ht="15">
      <c r="A16" s="12"/>
      <c r="B16" s="25">
        <v>335.12</v>
      </c>
      <c r="C16" s="20" t="s">
        <v>72</v>
      </c>
      <c r="D16" s="46">
        <v>34340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34340</v>
      </c>
      <c r="O16" s="47">
        <f t="shared" si="2"/>
        <v>68.13492063492063</v>
      </c>
      <c r="P16" s="9"/>
    </row>
    <row r="17" spans="1:16" ht="15">
      <c r="A17" s="12"/>
      <c r="B17" s="25">
        <v>335.14</v>
      </c>
      <c r="C17" s="20" t="s">
        <v>73</v>
      </c>
      <c r="D17" s="46">
        <v>254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254</v>
      </c>
      <c r="O17" s="47">
        <f t="shared" si="2"/>
        <v>0.503968253968254</v>
      </c>
      <c r="P17" s="9"/>
    </row>
    <row r="18" spans="1:16" ht="15">
      <c r="A18" s="12"/>
      <c r="B18" s="25">
        <v>335.15</v>
      </c>
      <c r="C18" s="20" t="s">
        <v>74</v>
      </c>
      <c r="D18" s="46">
        <v>168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168</v>
      </c>
      <c r="O18" s="47">
        <f t="shared" si="2"/>
        <v>0.3333333333333333</v>
      </c>
      <c r="P18" s="9"/>
    </row>
    <row r="19" spans="1:16" ht="15">
      <c r="A19" s="12"/>
      <c r="B19" s="25">
        <v>335.18</v>
      </c>
      <c r="C19" s="20" t="s">
        <v>75</v>
      </c>
      <c r="D19" s="46">
        <v>22643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22643</v>
      </c>
      <c r="O19" s="47">
        <f t="shared" si="2"/>
        <v>44.926587301587304</v>
      </c>
      <c r="P19" s="9"/>
    </row>
    <row r="20" spans="1:16" ht="15">
      <c r="A20" s="12"/>
      <c r="B20" s="25">
        <v>337.2</v>
      </c>
      <c r="C20" s="20" t="s">
        <v>26</v>
      </c>
      <c r="D20" s="46">
        <v>12500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12500</v>
      </c>
      <c r="O20" s="47">
        <f t="shared" si="2"/>
        <v>24.8015873015873</v>
      </c>
      <c r="P20" s="9"/>
    </row>
    <row r="21" spans="1:16" ht="15">
      <c r="A21" s="12"/>
      <c r="B21" s="25">
        <v>337.7</v>
      </c>
      <c r="C21" s="20" t="s">
        <v>27</v>
      </c>
      <c r="D21" s="46">
        <v>2129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2129</v>
      </c>
      <c r="O21" s="47">
        <f t="shared" si="2"/>
        <v>4.224206349206349</v>
      </c>
      <c r="P21" s="9"/>
    </row>
    <row r="22" spans="1:16" ht="15.75">
      <c r="A22" s="29" t="s">
        <v>32</v>
      </c>
      <c r="B22" s="30"/>
      <c r="C22" s="31"/>
      <c r="D22" s="32">
        <f aca="true" t="shared" si="5" ref="D22:M22">SUM(D23:D28)</f>
        <v>39950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101646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141596</v>
      </c>
      <c r="O22" s="45">
        <f t="shared" si="2"/>
        <v>280.94444444444446</v>
      </c>
      <c r="P22" s="10"/>
    </row>
    <row r="23" spans="1:16" ht="15">
      <c r="A23" s="12"/>
      <c r="B23" s="25">
        <v>342.2</v>
      </c>
      <c r="C23" s="20" t="s">
        <v>35</v>
      </c>
      <c r="D23" s="46">
        <v>4441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4441</v>
      </c>
      <c r="O23" s="47">
        <f t="shared" si="2"/>
        <v>8.811507936507937</v>
      </c>
      <c r="P23" s="9"/>
    </row>
    <row r="24" spans="1:16" ht="15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53718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53718</v>
      </c>
      <c r="O24" s="47">
        <f t="shared" si="2"/>
        <v>106.58333333333333</v>
      </c>
      <c r="P24" s="9"/>
    </row>
    <row r="25" spans="1:16" ht="15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47928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47928</v>
      </c>
      <c r="O25" s="47">
        <f t="shared" si="2"/>
        <v>95.0952380952381</v>
      </c>
      <c r="P25" s="9"/>
    </row>
    <row r="26" spans="1:16" ht="15">
      <c r="A26" s="12"/>
      <c r="B26" s="25">
        <v>344.9</v>
      </c>
      <c r="C26" s="20" t="s">
        <v>76</v>
      </c>
      <c r="D26" s="46">
        <v>13905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13905</v>
      </c>
      <c r="O26" s="47">
        <f t="shared" si="2"/>
        <v>27.589285714285715</v>
      </c>
      <c r="P26" s="9"/>
    </row>
    <row r="27" spans="1:16" ht="15">
      <c r="A27" s="12"/>
      <c r="B27" s="25">
        <v>347.5</v>
      </c>
      <c r="C27" s="20" t="s">
        <v>40</v>
      </c>
      <c r="D27" s="46">
        <v>14909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14909</v>
      </c>
      <c r="O27" s="47">
        <f t="shared" si="2"/>
        <v>29.581349206349206</v>
      </c>
      <c r="P27" s="9"/>
    </row>
    <row r="28" spans="1:16" ht="15">
      <c r="A28" s="12"/>
      <c r="B28" s="25">
        <v>349</v>
      </c>
      <c r="C28" s="20" t="s">
        <v>59</v>
      </c>
      <c r="D28" s="46">
        <v>6695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6695</v>
      </c>
      <c r="O28" s="47">
        <f t="shared" si="2"/>
        <v>13.283730158730158</v>
      </c>
      <c r="P28" s="9"/>
    </row>
    <row r="29" spans="1:16" ht="15.75">
      <c r="A29" s="29" t="s">
        <v>33</v>
      </c>
      <c r="B29" s="30"/>
      <c r="C29" s="31"/>
      <c r="D29" s="32">
        <f aca="true" t="shared" si="7" ref="D29:M29">SUM(D30:D30)</f>
        <v>44997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aca="true" t="shared" si="8" ref="N29:N35">SUM(D29:M29)</f>
        <v>44997</v>
      </c>
      <c r="O29" s="45">
        <f t="shared" si="2"/>
        <v>89.2797619047619</v>
      </c>
      <c r="P29" s="10"/>
    </row>
    <row r="30" spans="1:16" ht="15">
      <c r="A30" s="13"/>
      <c r="B30" s="39">
        <v>351.5</v>
      </c>
      <c r="C30" s="21" t="s">
        <v>43</v>
      </c>
      <c r="D30" s="46">
        <v>44997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44997</v>
      </c>
      <c r="O30" s="47">
        <f t="shared" si="2"/>
        <v>89.2797619047619</v>
      </c>
      <c r="P30" s="9"/>
    </row>
    <row r="31" spans="1:16" ht="15.75">
      <c r="A31" s="29" t="s">
        <v>2</v>
      </c>
      <c r="B31" s="30"/>
      <c r="C31" s="31"/>
      <c r="D31" s="32">
        <f aca="true" t="shared" si="9" ref="D31:M31">SUM(D32:D34)</f>
        <v>49982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49982</v>
      </c>
      <c r="O31" s="45">
        <f t="shared" si="2"/>
        <v>99.17063492063492</v>
      </c>
      <c r="P31" s="10"/>
    </row>
    <row r="32" spans="1:16" ht="15">
      <c r="A32" s="12"/>
      <c r="B32" s="25">
        <v>361.1</v>
      </c>
      <c r="C32" s="20" t="s">
        <v>44</v>
      </c>
      <c r="D32" s="46">
        <v>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51</v>
      </c>
      <c r="O32" s="47">
        <f t="shared" si="2"/>
        <v>0.10119047619047619</v>
      </c>
      <c r="P32" s="9"/>
    </row>
    <row r="33" spans="1:16" ht="15">
      <c r="A33" s="12"/>
      <c r="B33" s="25">
        <v>366</v>
      </c>
      <c r="C33" s="20" t="s">
        <v>79</v>
      </c>
      <c r="D33" s="46">
        <v>45661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45661</v>
      </c>
      <c r="O33" s="47">
        <f t="shared" si="2"/>
        <v>90.59722222222223</v>
      </c>
      <c r="P33" s="9"/>
    </row>
    <row r="34" spans="1:16" ht="15.75" thickBot="1">
      <c r="A34" s="12"/>
      <c r="B34" s="25">
        <v>369.9</v>
      </c>
      <c r="C34" s="20" t="s">
        <v>45</v>
      </c>
      <c r="D34" s="46">
        <v>4270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4270</v>
      </c>
      <c r="O34" s="47">
        <f t="shared" si="2"/>
        <v>8.472222222222221</v>
      </c>
      <c r="P34" s="9"/>
    </row>
    <row r="35" spans="1:119" ht="16.5" thickBot="1">
      <c r="A35" s="14" t="s">
        <v>41</v>
      </c>
      <c r="B35" s="23"/>
      <c r="C35" s="22"/>
      <c r="D35" s="15">
        <f>SUM(D5,D12,D14,D22,D29,D31)</f>
        <v>363433</v>
      </c>
      <c r="E35" s="15">
        <f aca="true" t="shared" si="10" ref="E35:M35">SUM(E5,E12,E14,E22,E29,E31)</f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101646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8"/>
        <v>465079</v>
      </c>
      <c r="O35" s="38">
        <f t="shared" si="2"/>
        <v>922.7757936507936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80</v>
      </c>
      <c r="M37" s="48"/>
      <c r="N37" s="48"/>
      <c r="O37" s="43">
        <v>504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64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47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48</v>
      </c>
      <c r="F4" s="34" t="s">
        <v>49</v>
      </c>
      <c r="G4" s="34" t="s">
        <v>50</v>
      </c>
      <c r="H4" s="34" t="s">
        <v>4</v>
      </c>
      <c r="I4" s="34" t="s">
        <v>5</v>
      </c>
      <c r="J4" s="35" t="s">
        <v>51</v>
      </c>
      <c r="K4" s="35" t="s">
        <v>6</v>
      </c>
      <c r="L4" s="35" t="s">
        <v>7</v>
      </c>
      <c r="M4" s="35" t="s">
        <v>8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107168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107168</v>
      </c>
      <c r="O5" s="33">
        <f aca="true" t="shared" si="2" ref="O5:O37">(N5/O$39)</f>
        <v>214.76553106212424</v>
      </c>
      <c r="P5" s="6"/>
    </row>
    <row r="6" spans="1:16" ht="15">
      <c r="A6" s="12"/>
      <c r="B6" s="25">
        <v>311</v>
      </c>
      <c r="C6" s="20" t="s">
        <v>1</v>
      </c>
      <c r="D6" s="46">
        <v>11766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11766</v>
      </c>
      <c r="O6" s="47">
        <f t="shared" si="2"/>
        <v>23.579158316633265</v>
      </c>
      <c r="P6" s="9"/>
    </row>
    <row r="7" spans="1:16" ht="15">
      <c r="A7" s="12"/>
      <c r="B7" s="25">
        <v>312.1</v>
      </c>
      <c r="C7" s="20" t="s">
        <v>9</v>
      </c>
      <c r="D7" s="46">
        <v>25413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25413</v>
      </c>
      <c r="O7" s="47">
        <f t="shared" si="2"/>
        <v>50.92785571142284</v>
      </c>
      <c r="P7" s="9"/>
    </row>
    <row r="8" spans="1:16" ht="15">
      <c r="A8" s="12"/>
      <c r="B8" s="25">
        <v>312.3</v>
      </c>
      <c r="C8" s="20" t="s">
        <v>10</v>
      </c>
      <c r="D8" s="46">
        <v>4585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4585</v>
      </c>
      <c r="O8" s="47">
        <f t="shared" si="2"/>
        <v>9.188376753507015</v>
      </c>
      <c r="P8" s="9"/>
    </row>
    <row r="9" spans="1:16" ht="15">
      <c r="A9" s="12"/>
      <c r="B9" s="25">
        <v>312.6</v>
      </c>
      <c r="C9" s="20" t="s">
        <v>11</v>
      </c>
      <c r="D9" s="46">
        <v>40124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40124</v>
      </c>
      <c r="O9" s="47">
        <f t="shared" si="2"/>
        <v>80.40881763527054</v>
      </c>
      <c r="P9" s="9"/>
    </row>
    <row r="10" spans="1:16" ht="15">
      <c r="A10" s="12"/>
      <c r="B10" s="25">
        <v>314.1</v>
      </c>
      <c r="C10" s="20" t="s">
        <v>12</v>
      </c>
      <c r="D10" s="46">
        <v>21476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21476</v>
      </c>
      <c r="O10" s="47">
        <f t="shared" si="2"/>
        <v>43.03807615230461</v>
      </c>
      <c r="P10" s="9"/>
    </row>
    <row r="11" spans="1:16" ht="15">
      <c r="A11" s="12"/>
      <c r="B11" s="25">
        <v>315</v>
      </c>
      <c r="C11" s="20" t="s">
        <v>71</v>
      </c>
      <c r="D11" s="46">
        <v>3804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3804</v>
      </c>
      <c r="O11" s="47">
        <f t="shared" si="2"/>
        <v>7.623246492985972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31015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31015</v>
      </c>
      <c r="O12" s="45">
        <f t="shared" si="2"/>
        <v>62.15430861723447</v>
      </c>
      <c r="P12" s="10"/>
    </row>
    <row r="13" spans="1:16" ht="15">
      <c r="A13" s="12"/>
      <c r="B13" s="25">
        <v>323.1</v>
      </c>
      <c r="C13" s="20" t="s">
        <v>15</v>
      </c>
      <c r="D13" s="46">
        <v>31015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31015</v>
      </c>
      <c r="O13" s="47">
        <f t="shared" si="2"/>
        <v>62.15430861723447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SUM(D15:D21)</f>
        <v>110923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110923</v>
      </c>
      <c r="O14" s="45">
        <f t="shared" si="2"/>
        <v>222.29058116232466</v>
      </c>
      <c r="P14" s="10"/>
    </row>
    <row r="15" spans="1:16" ht="15">
      <c r="A15" s="12"/>
      <c r="B15" s="25">
        <v>334.39</v>
      </c>
      <c r="C15" s="20" t="s">
        <v>56</v>
      </c>
      <c r="D15" s="46">
        <v>40000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40000</v>
      </c>
      <c r="O15" s="47">
        <f t="shared" si="2"/>
        <v>80.16032064128257</v>
      </c>
      <c r="P15" s="9"/>
    </row>
    <row r="16" spans="1:16" ht="15">
      <c r="A16" s="12"/>
      <c r="B16" s="25">
        <v>335.12</v>
      </c>
      <c r="C16" s="20" t="s">
        <v>72</v>
      </c>
      <c r="D16" s="46">
        <v>34217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34217</v>
      </c>
      <c r="O16" s="47">
        <f t="shared" si="2"/>
        <v>68.57114228456913</v>
      </c>
      <c r="P16" s="9"/>
    </row>
    <row r="17" spans="1:16" ht="15">
      <c r="A17" s="12"/>
      <c r="B17" s="25">
        <v>335.14</v>
      </c>
      <c r="C17" s="20" t="s">
        <v>73</v>
      </c>
      <c r="D17" s="46">
        <v>191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191</v>
      </c>
      <c r="O17" s="47">
        <f t="shared" si="2"/>
        <v>0.38276553106212424</v>
      </c>
      <c r="P17" s="9"/>
    </row>
    <row r="18" spans="1:16" ht="15">
      <c r="A18" s="12"/>
      <c r="B18" s="25">
        <v>335.15</v>
      </c>
      <c r="C18" s="20" t="s">
        <v>74</v>
      </c>
      <c r="D18" s="46">
        <v>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84</v>
      </c>
      <c r="O18" s="47">
        <f t="shared" si="2"/>
        <v>0.1683366733466934</v>
      </c>
      <c r="P18" s="9"/>
    </row>
    <row r="19" spans="1:16" ht="15">
      <c r="A19" s="12"/>
      <c r="B19" s="25">
        <v>335.18</v>
      </c>
      <c r="C19" s="20" t="s">
        <v>75</v>
      </c>
      <c r="D19" s="46">
        <v>21783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21783</v>
      </c>
      <c r="O19" s="47">
        <f t="shared" si="2"/>
        <v>43.653306613226455</v>
      </c>
      <c r="P19" s="9"/>
    </row>
    <row r="20" spans="1:16" ht="15">
      <c r="A20" s="12"/>
      <c r="B20" s="25">
        <v>337.2</v>
      </c>
      <c r="C20" s="20" t="s">
        <v>26</v>
      </c>
      <c r="D20" s="46">
        <v>12500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12500</v>
      </c>
      <c r="O20" s="47">
        <f t="shared" si="2"/>
        <v>25.050100200400802</v>
      </c>
      <c r="P20" s="9"/>
    </row>
    <row r="21" spans="1:16" ht="15">
      <c r="A21" s="12"/>
      <c r="B21" s="25">
        <v>337.7</v>
      </c>
      <c r="C21" s="20" t="s">
        <v>27</v>
      </c>
      <c r="D21" s="46">
        <v>2148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2148</v>
      </c>
      <c r="O21" s="47">
        <f t="shared" si="2"/>
        <v>4.304609218436874</v>
      </c>
      <c r="P21" s="9"/>
    </row>
    <row r="22" spans="1:16" ht="15.75">
      <c r="A22" s="29" t="s">
        <v>32</v>
      </c>
      <c r="B22" s="30"/>
      <c r="C22" s="31"/>
      <c r="D22" s="32">
        <f aca="true" t="shared" si="5" ref="D22:M22">SUM(D23:D29)</f>
        <v>25526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106832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132358</v>
      </c>
      <c r="O22" s="45">
        <f t="shared" si="2"/>
        <v>265.24649298597194</v>
      </c>
      <c r="P22" s="10"/>
    </row>
    <row r="23" spans="1:16" ht="15">
      <c r="A23" s="12"/>
      <c r="B23" s="25">
        <v>342.2</v>
      </c>
      <c r="C23" s="20" t="s">
        <v>35</v>
      </c>
      <c r="D23" s="46">
        <v>4529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4529</v>
      </c>
      <c r="O23" s="47">
        <f t="shared" si="2"/>
        <v>9.076152304609218</v>
      </c>
      <c r="P23" s="9"/>
    </row>
    <row r="24" spans="1:16" ht="15">
      <c r="A24" s="12"/>
      <c r="B24" s="25">
        <v>343.3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58954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58954</v>
      </c>
      <c r="O24" s="47">
        <f t="shared" si="2"/>
        <v>118.14428857715431</v>
      </c>
      <c r="P24" s="9"/>
    </row>
    <row r="25" spans="1:16" ht="15">
      <c r="A25" s="12"/>
      <c r="B25" s="25">
        <v>343.4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47878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47878</v>
      </c>
      <c r="O25" s="47">
        <f t="shared" si="2"/>
        <v>95.94789579158316</v>
      </c>
      <c r="P25" s="9"/>
    </row>
    <row r="26" spans="1:16" ht="15">
      <c r="A26" s="12"/>
      <c r="B26" s="25">
        <v>343.8</v>
      </c>
      <c r="C26" s="20" t="s">
        <v>58</v>
      </c>
      <c r="D26" s="46">
        <v>1200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1200</v>
      </c>
      <c r="O26" s="47">
        <f t="shared" si="2"/>
        <v>2.404809619238477</v>
      </c>
      <c r="P26" s="9"/>
    </row>
    <row r="27" spans="1:16" ht="15">
      <c r="A27" s="12"/>
      <c r="B27" s="25">
        <v>344.9</v>
      </c>
      <c r="C27" s="20" t="s">
        <v>76</v>
      </c>
      <c r="D27" s="46">
        <v>13447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13447</v>
      </c>
      <c r="O27" s="47">
        <f t="shared" si="2"/>
        <v>26.947895791583168</v>
      </c>
      <c r="P27" s="9"/>
    </row>
    <row r="28" spans="1:16" ht="15">
      <c r="A28" s="12"/>
      <c r="B28" s="25">
        <v>347.5</v>
      </c>
      <c r="C28" s="20" t="s">
        <v>40</v>
      </c>
      <c r="D28" s="46">
        <v>5385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5385</v>
      </c>
      <c r="O28" s="47">
        <f t="shared" si="2"/>
        <v>10.791583166332666</v>
      </c>
      <c r="P28" s="9"/>
    </row>
    <row r="29" spans="1:16" ht="15">
      <c r="A29" s="12"/>
      <c r="B29" s="25">
        <v>349</v>
      </c>
      <c r="C29" s="20" t="s">
        <v>59</v>
      </c>
      <c r="D29" s="46">
        <v>965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965</v>
      </c>
      <c r="O29" s="47">
        <f t="shared" si="2"/>
        <v>1.933867735470942</v>
      </c>
      <c r="P29" s="9"/>
    </row>
    <row r="30" spans="1:16" ht="15.75">
      <c r="A30" s="29" t="s">
        <v>33</v>
      </c>
      <c r="B30" s="30"/>
      <c r="C30" s="31"/>
      <c r="D30" s="32">
        <f aca="true" t="shared" si="7" ref="D30:M30">SUM(D31:D31)</f>
        <v>25006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37">SUM(D30:M30)</f>
        <v>25006</v>
      </c>
      <c r="O30" s="45">
        <f t="shared" si="2"/>
        <v>50.1122244488978</v>
      </c>
      <c r="P30" s="10"/>
    </row>
    <row r="31" spans="1:16" ht="15">
      <c r="A31" s="13"/>
      <c r="B31" s="39">
        <v>351.5</v>
      </c>
      <c r="C31" s="21" t="s">
        <v>43</v>
      </c>
      <c r="D31" s="46">
        <v>25006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25006</v>
      </c>
      <c r="O31" s="47">
        <f t="shared" si="2"/>
        <v>50.1122244488978</v>
      </c>
      <c r="P31" s="9"/>
    </row>
    <row r="32" spans="1:16" ht="15.75">
      <c r="A32" s="29" t="s">
        <v>2</v>
      </c>
      <c r="B32" s="30"/>
      <c r="C32" s="31"/>
      <c r="D32" s="32">
        <f aca="true" t="shared" si="9" ref="D32:M32">SUM(D33:D34)</f>
        <v>7809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7809</v>
      </c>
      <c r="O32" s="45">
        <f t="shared" si="2"/>
        <v>15.649298597194388</v>
      </c>
      <c r="P32" s="10"/>
    </row>
    <row r="33" spans="1:16" ht="15">
      <c r="A33" s="12"/>
      <c r="B33" s="25">
        <v>361.1</v>
      </c>
      <c r="C33" s="20" t="s">
        <v>44</v>
      </c>
      <c r="D33" s="46">
        <v>484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484</v>
      </c>
      <c r="O33" s="47">
        <f t="shared" si="2"/>
        <v>0.969939879759519</v>
      </c>
      <c r="P33" s="9"/>
    </row>
    <row r="34" spans="1:16" ht="15">
      <c r="A34" s="12"/>
      <c r="B34" s="25">
        <v>369.9</v>
      </c>
      <c r="C34" s="20" t="s">
        <v>45</v>
      </c>
      <c r="D34" s="46">
        <v>7325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7325</v>
      </c>
      <c r="O34" s="47">
        <f t="shared" si="2"/>
        <v>14.67935871743487</v>
      </c>
      <c r="P34" s="9"/>
    </row>
    <row r="35" spans="1:16" ht="15.75">
      <c r="A35" s="29" t="s">
        <v>34</v>
      </c>
      <c r="B35" s="30"/>
      <c r="C35" s="31"/>
      <c r="D35" s="32">
        <f aca="true" t="shared" si="10" ref="D35:M35">SUM(D36:D36)</f>
        <v>40141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40141</v>
      </c>
      <c r="O35" s="45">
        <f t="shared" si="2"/>
        <v>80.44288577154309</v>
      </c>
      <c r="P35" s="9"/>
    </row>
    <row r="36" spans="1:16" ht="15.75" thickBot="1">
      <c r="A36" s="12"/>
      <c r="B36" s="25">
        <v>384</v>
      </c>
      <c r="C36" s="20" t="s">
        <v>46</v>
      </c>
      <c r="D36" s="46">
        <v>40141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40141</v>
      </c>
      <c r="O36" s="47">
        <f t="shared" si="2"/>
        <v>80.44288577154309</v>
      </c>
      <c r="P36" s="9"/>
    </row>
    <row r="37" spans="1:119" ht="16.5" thickBot="1">
      <c r="A37" s="14" t="s">
        <v>41</v>
      </c>
      <c r="B37" s="23"/>
      <c r="C37" s="22"/>
      <c r="D37" s="15">
        <f aca="true" t="shared" si="11" ref="D37:M37">SUM(D5,D12,D14,D22,D30,D32,D35)</f>
        <v>347588</v>
      </c>
      <c r="E37" s="15">
        <f t="shared" si="11"/>
        <v>0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106832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8"/>
        <v>454420</v>
      </c>
      <c r="O37" s="38">
        <f t="shared" si="2"/>
        <v>910.6613226452906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77</v>
      </c>
      <c r="M39" s="48"/>
      <c r="N39" s="48"/>
      <c r="O39" s="43">
        <v>499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2022-07-11T18:07:25Z</cp:lastPrinted>
  <dcterms:created xsi:type="dcterms:W3CDTF">2000-08-31T21:26:31Z</dcterms:created>
  <dcterms:modified xsi:type="dcterms:W3CDTF">2022-07-11T18:07:28Z</dcterms:modified>
  <cp:category/>
  <cp:version/>
  <cp:contentType/>
  <cp:contentStatus/>
</cp:coreProperties>
</file>