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'2008'!$A$1:$O$41</definedName>
    <definedName name="_xlnm.Print_Area" localSheetId="12">'2009'!$A$1:$O$39</definedName>
    <definedName name="_xlnm.Print_Area" localSheetId="11">'2010'!$A$1:$O$39</definedName>
    <definedName name="_xlnm.Print_Area" localSheetId="10">'2011'!$A$1:$O$38</definedName>
    <definedName name="_xlnm.Print_Area" localSheetId="9">'2012'!$A$1:$O$37</definedName>
    <definedName name="_xlnm.Print_Area" localSheetId="8">'2013'!$A$1:$O$34</definedName>
    <definedName name="_xlnm.Print_Area" localSheetId="7">'2014'!$A$1:$O$33</definedName>
    <definedName name="_xlnm.Print_Area" localSheetId="6">'2015'!$A$1:$O$36</definedName>
    <definedName name="_xlnm.Print_Area" localSheetId="5">'2016'!$A$1:$O$34</definedName>
    <definedName name="_xlnm.Print_Area" localSheetId="4">'2017'!$A$1:$O$34</definedName>
    <definedName name="_xlnm.Print_Area" localSheetId="3">'2018'!$A$1:$O$34</definedName>
    <definedName name="_xlnm.Print_Area" localSheetId="2">'2019'!$A$1:$O$38</definedName>
    <definedName name="_xlnm.Print_Area" localSheetId="1">'2020'!$A$1:$O$38</definedName>
    <definedName name="_xlnm.Print_Area" localSheetId="0">'2021'!$A$1:$P$36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<sst xmlns="http://schemas.openxmlformats.org/spreadsheetml/2006/main" count="680" uniqueCount="115">
  <si>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</si>
  <si>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</si>
  <si>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</si>
  <si>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</si>
  <si>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</si>
  <si>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</si>
  <si>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</si>
  <si>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</si>
  <si>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</si>
  <si>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</si>
  <si>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</si>
  <si>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Gas</t>
  </si>
  <si>
    <t>Communications Services Taxes</t>
  </si>
  <si>
    <t>Other General Taxes</t>
  </si>
  <si>
    <t>Permits, Fees, and Special Assessments</t>
  </si>
  <si>
    <t>Franchise Fee - Electricity</t>
  </si>
  <si>
    <t>Intergovernmental Revenue</t>
  </si>
  <si>
    <t>State Grant - Public Safety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</si>
  <si>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</si>
  <si>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</si>
  <si>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</si>
  <si>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</si>
  <si>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</si>
  <si>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</si>
  <si>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</si>
  <si>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</si>
  <si>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</si>
  <si>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</si>
  <si>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</si>
  <si>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</si>
  <si>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</si>
  <si>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Water Utility</t>
  </si>
  <si>
    <t>Physical Environment - Garbage / Solid Waste</t>
  </si>
  <si>
    <t>Culture / Recreation - Special Events</t>
  </si>
  <si>
    <t>Total - All Account Codes</t>
  </si>
  <si>
    <t>Local Fiscal Year Ended September 30, 2009</t>
  </si>
  <si>
    <t>Fines - Local Ordinance Violations</t>
  </si>
  <si>
    <t>Interest and Other Earnings - Interest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</si>
  <si>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</si>
  <si>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</si>
  <si>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</si>
  <si>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</si>
  <si>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</si>
  <si>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</si>
  <si>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</si>
  <si>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</si>
  <si>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</si>
  <si>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</si>
  <si>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</si>
  <si>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Altha Revenues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</si>
  <si>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</si>
  <si>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</si>
  <si>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</si>
  <si>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</si>
  <si>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</si>
  <si>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</si>
  <si>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</si>
  <si>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</si>
  <si>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Second Local Option Fuel Tax (1 to 5 Cents)</t>
  </si>
  <si>
    <t>Permits and Franchise Fees</t>
  </si>
  <si>
    <t>Other Permits and Fees</t>
  </si>
  <si>
    <t>Culture / Recreation - Parks and Recreation</t>
  </si>
  <si>
    <t>Culture / Recreation - Special Recreation Facilities</t>
  </si>
  <si>
    <t>2008 Municipal Population:</t>
  </si>
  <si>
    <t>Local Fiscal Year Ended September 30, 2013</t>
  </si>
  <si>
    <t>Communications Services Taxes (Chapter 202, F.S.)</t>
  </si>
  <si>
    <t>State Grant - Physical Environment - Water Supply System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</si>
  <si>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</si>
  <si>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</si>
  <si>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</si>
  <si>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</si>
  <si>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2013 Municipal Population:</t>
  </si>
  <si>
    <t>Local Fiscal Year Ended September 30, 2014</t>
  </si>
  <si>
    <t>State Payments in Lieu of Taxes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</si>
  <si>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</si>
  <si>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</si>
  <si>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</si>
  <si>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</si>
  <si>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</si>
  <si>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</si>
  <si>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Licenses</t>
  </si>
  <si>
    <t>State Grant - Physical Environment - Sewer / Wastewater</t>
  </si>
  <si>
    <t>State Grant - Transportation - Other Transportation</t>
  </si>
  <si>
    <t>Grants from Other Local Units - Other</t>
  </si>
  <si>
    <t>Other Judgments, Fines, and Forfeits</t>
  </si>
  <si>
    <t>Proceeds - Debt Proceeds</t>
  </si>
  <si>
    <t>2017 Municipal Population:</t>
  </si>
  <si>
    <t>Local Fiscal Year Ended September 30, 2018</t>
  </si>
  <si>
    <t>First Local Option Fuel Tax (1 to 6 Cents)</t>
  </si>
  <si>
    <t>Federal Grant - General Government</t>
  </si>
  <si>
    <t>Federal Grant - Public Safety</t>
  </si>
  <si>
    <t>Federal Grant - Physical Environment - Other Physical Environment</t>
  </si>
  <si>
    <t>Federal Grant - Transportation - Other Transportation</t>
  </si>
  <si>
    <t>State Grant - General Government</t>
  </si>
  <si>
    <t>State Grant - Economic Environment</t>
  </si>
  <si>
    <t>Grants from Other Local Units - Public Safety</t>
  </si>
  <si>
    <t>Transportation - Other Transportation Charges</t>
  </si>
  <si>
    <t>Court-Ordered Judgments and Fines - As Decided by County Court Criminal</t>
  </si>
  <si>
    <t>Proprietary Non-Operating - State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</si>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</sst>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8"/>
      <c r="M3" s="69"/>
      <c r="N3" s="36"/>
      <c r="O3" s="37"/>
      <c r="P3" s="70" t="s">
        <v>105</v>
      </c>
      <c r="Q3" s="11"/>
      <c r="R3"/>
    </row>
    <row r="4" spans="1:134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106</v>
      </c>
      <c r="N4" s="35" t="s">
        <v>7</v>
      </c>
      <c r="O4" s="35" t="s">
        <v>107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108</v>
      </c>
      <c r="B5" s="26"/>
      <c r="C5" s="26"/>
      <c r="D5" s="27">
        <f>SUM(D6:D9)</f>
        <v>103177</v>
      </c>
      <c r="E5" s="27">
        <f>SUM(E6:E9)</f>
        <v>0</v>
      </c>
      <c r="F5" s="27">
        <f>SUM(F6:F9)</f>
        <v>0</v>
      </c>
      <c r="G5" s="27">
        <f>SUM(G6:G9)</f>
        <v>0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103177</v>
      </c>
      <c r="P5" s="33">
        <f>(O5/P$34)</f>
        <v>208.86032388663966</v>
      </c>
      <c r="Q5" s="6"/>
    </row>
    <row r="6" spans="1:17" ht="15">
      <c r="A6" s="12"/>
      <c r="B6" s="25">
        <v>312.41</v>
      </c>
      <c r="C6" s="20" t="s">
        <v>109</v>
      </c>
      <c r="D6" s="46">
        <v>4814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4814</v>
      </c>
      <c r="P6" s="47">
        <f>(O6/P$34)</f>
        <v>9.744939271255062</v>
      </c>
      <c r="Q6" s="9"/>
    </row>
    <row r="7" spans="1:17" ht="15">
      <c r="A7" s="12"/>
      <c r="B7" s="25">
        <v>314.1</v>
      </c>
      <c r="C7" s="20" t="s">
        <v>10</v>
      </c>
      <c r="D7" s="46">
        <v>40880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40880</v>
      </c>
      <c r="P7" s="47">
        <f>(O7/P$34)</f>
        <v>82.75303643724696</v>
      </c>
      <c r="Q7" s="9"/>
    </row>
    <row r="8" spans="1:17" ht="15">
      <c r="A8" s="12"/>
      <c r="B8" s="25">
        <v>315.1</v>
      </c>
      <c r="C8" s="20" t="s">
        <v>110</v>
      </c>
      <c r="D8" s="46">
        <v>16030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16030</v>
      </c>
      <c r="P8" s="47">
        <f>(O8/P$34)</f>
        <v>32.449392712550605</v>
      </c>
      <c r="Q8" s="9"/>
    </row>
    <row r="9" spans="1:17" ht="15">
      <c r="A9" s="12"/>
      <c r="B9" s="25">
        <v>319.9</v>
      </c>
      <c r="C9" s="20" t="s">
        <v>13</v>
      </c>
      <c r="D9" s="46">
        <v>41453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41453</v>
      </c>
      <c r="P9" s="47">
        <f>(O9/P$34)</f>
        <v>83.91295546558705</v>
      </c>
      <c r="Q9" s="9"/>
    </row>
    <row r="10" spans="1:17" ht="15.75">
      <c r="A10" s="29" t="s">
        <v>14</v>
      </c>
      <c r="B10" s="30"/>
      <c r="C10" s="31"/>
      <c r="D10" s="32">
        <f>SUM(D11:D11)</f>
        <v>35998</v>
      </c>
      <c r="E10" s="32">
        <f>SUM(E11:E11)</f>
        <v>0</v>
      </c>
      <c r="F10" s="32">
        <f>SUM(F11:F11)</f>
        <v>0</v>
      </c>
      <c r="G10" s="32">
        <f>SUM(G11:G11)</f>
        <v>0</v>
      </c>
      <c r="H10" s="32">
        <f>SUM(H11:H11)</f>
        <v>0</v>
      </c>
      <c r="I10" s="32">
        <f>SUM(I11:I11)</f>
        <v>0</v>
      </c>
      <c r="J10" s="32">
        <f>SUM(J11:J11)</f>
        <v>0</v>
      </c>
      <c r="K10" s="32">
        <f>SUM(K11:K11)</f>
        <v>0</v>
      </c>
      <c r="L10" s="32">
        <f>SUM(L11:L11)</f>
        <v>0</v>
      </c>
      <c r="M10" s="32">
        <f>SUM(M11:M11)</f>
        <v>0</v>
      </c>
      <c r="N10" s="32">
        <f>SUM(N11:N11)</f>
        <v>0</v>
      </c>
      <c r="O10" s="44">
        <f>SUM(D10:N10)</f>
        <v>35998</v>
      </c>
      <c r="P10" s="45">
        <f>(O10/P$34)</f>
        <v>72.87044534412955</v>
      </c>
      <c r="Q10" s="10"/>
    </row>
    <row r="11" spans="1:17" ht="15">
      <c r="A11" s="12"/>
      <c r="B11" s="25">
        <v>323.1</v>
      </c>
      <c r="C11" s="20" t="s">
        <v>15</v>
      </c>
      <c r="D11" s="46">
        <v>35998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35998</v>
      </c>
      <c r="P11" s="47">
        <f>(O11/P$34)</f>
        <v>72.87044534412955</v>
      </c>
      <c r="Q11" s="9"/>
    </row>
    <row r="12" spans="1:17" ht="15.75">
      <c r="A12" s="29" t="s">
        <v>111</v>
      </c>
      <c r="B12" s="30"/>
      <c r="C12" s="31"/>
      <c r="D12" s="32">
        <f>SUM(D13:D19)</f>
        <v>266087</v>
      </c>
      <c r="E12" s="32">
        <f>SUM(E13:E19)</f>
        <v>0</v>
      </c>
      <c r="F12" s="32">
        <f>SUM(F13:F19)</f>
        <v>0</v>
      </c>
      <c r="G12" s="32">
        <f>SUM(G13:G19)</f>
        <v>0</v>
      </c>
      <c r="H12" s="32">
        <f>SUM(H13:H19)</f>
        <v>0</v>
      </c>
      <c r="I12" s="32">
        <f>SUM(I13:I19)</f>
        <v>0</v>
      </c>
      <c r="J12" s="32">
        <f>SUM(J13:J19)</f>
        <v>0</v>
      </c>
      <c r="K12" s="32">
        <f>SUM(K13:K19)</f>
        <v>0</v>
      </c>
      <c r="L12" s="32">
        <f>SUM(L13:L19)</f>
        <v>0</v>
      </c>
      <c r="M12" s="32">
        <f>SUM(M13:M19)</f>
        <v>0</v>
      </c>
      <c r="N12" s="32">
        <f>SUM(N13:N19)</f>
        <v>0</v>
      </c>
      <c r="O12" s="44">
        <f>SUM(D12:N12)</f>
        <v>266087</v>
      </c>
      <c r="P12" s="45">
        <f>(O12/P$34)</f>
        <v>538.6376518218624</v>
      </c>
      <c r="Q12" s="10"/>
    </row>
    <row r="13" spans="1:17" ht="15">
      <c r="A13" s="12"/>
      <c r="B13" s="25">
        <v>334.1</v>
      </c>
      <c r="C13" s="20" t="s">
        <v>93</v>
      </c>
      <c r="D13" s="46">
        <v>149269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aca="true" t="shared" si="0" ref="O13:O18">SUM(D13:N13)</f>
        <v>149269</v>
      </c>
      <c r="P13" s="47">
        <f>(O13/P$34)</f>
        <v>302.16396761133603</v>
      </c>
      <c r="Q13" s="9"/>
    </row>
    <row r="14" spans="1:17" ht="15">
      <c r="A14" s="12"/>
      <c r="B14" s="25">
        <v>334.5</v>
      </c>
      <c r="C14" s="20" t="s">
        <v>94</v>
      </c>
      <c r="D14" s="46">
        <v>52831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52831</v>
      </c>
      <c r="P14" s="47">
        <f>(O14/P$34)</f>
        <v>106.94534412955466</v>
      </c>
      <c r="Q14" s="9"/>
    </row>
    <row r="15" spans="1:17" ht="15">
      <c r="A15" s="12"/>
      <c r="B15" s="25">
        <v>334.7</v>
      </c>
      <c r="C15" s="20" t="s">
        <v>19</v>
      </c>
      <c r="D15" s="46">
        <v>3319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3319</v>
      </c>
      <c r="P15" s="47">
        <f>(O15/P$34)</f>
        <v>6.718623481781377</v>
      </c>
      <c r="Q15" s="9"/>
    </row>
    <row r="16" spans="1:17" ht="15">
      <c r="A16" s="12"/>
      <c r="B16" s="25">
        <v>335.15</v>
      </c>
      <c r="C16" s="20" t="s">
        <v>69</v>
      </c>
      <c r="D16" s="46">
        <v>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49</v>
      </c>
      <c r="P16" s="47">
        <f>(O16/P$34)</f>
        <v>0.09919028340080972</v>
      </c>
      <c r="Q16" s="9"/>
    </row>
    <row r="17" spans="1:17" ht="15">
      <c r="A17" s="12"/>
      <c r="B17" s="25">
        <v>335.18</v>
      </c>
      <c r="C17" s="20" t="s">
        <v>112</v>
      </c>
      <c r="D17" s="46">
        <v>16125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16125</v>
      </c>
      <c r="P17" s="47">
        <f>(O17/P$34)</f>
        <v>32.6417004048583</v>
      </c>
      <c r="Q17" s="9"/>
    </row>
    <row r="18" spans="1:17" ht="15">
      <c r="A18" s="12"/>
      <c r="B18" s="25">
        <v>335.19</v>
      </c>
      <c r="C18" s="20" t="s">
        <v>113</v>
      </c>
      <c r="D18" s="46">
        <v>34494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0"/>
        <v>34494</v>
      </c>
      <c r="P18" s="47">
        <f>(O18/P$34)</f>
        <v>69.82591093117409</v>
      </c>
      <c r="Q18" s="9"/>
    </row>
    <row r="19" spans="1:17" ht="15">
      <c r="A19" s="12"/>
      <c r="B19" s="25">
        <v>337.2</v>
      </c>
      <c r="C19" s="20" t="s">
        <v>95</v>
      </c>
      <c r="D19" s="46">
        <v>10000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10000</v>
      </c>
      <c r="P19" s="47">
        <f>(O19/P$34)</f>
        <v>20.242914979757085</v>
      </c>
      <c r="Q19" s="9"/>
    </row>
    <row r="20" spans="1:17" ht="15.75">
      <c r="A20" s="29" t="s">
        <v>28</v>
      </c>
      <c r="B20" s="30"/>
      <c r="C20" s="31"/>
      <c r="D20" s="32">
        <f>SUM(D21:D23)</f>
        <v>5942</v>
      </c>
      <c r="E20" s="32">
        <f>SUM(E21:E23)</f>
        <v>0</v>
      </c>
      <c r="F20" s="32">
        <f>SUM(F21:F23)</f>
        <v>0</v>
      </c>
      <c r="G20" s="32">
        <f>SUM(G21:G23)</f>
        <v>0</v>
      </c>
      <c r="H20" s="32">
        <f>SUM(H21:H23)</f>
        <v>0</v>
      </c>
      <c r="I20" s="32">
        <f>SUM(I21:I23)</f>
        <v>174906</v>
      </c>
      <c r="J20" s="32">
        <f>SUM(J21:J23)</f>
        <v>0</v>
      </c>
      <c r="K20" s="32">
        <f>SUM(K21:K23)</f>
        <v>0</v>
      </c>
      <c r="L20" s="32">
        <f>SUM(L21:L23)</f>
        <v>0</v>
      </c>
      <c r="M20" s="32">
        <f>SUM(M21:M23)</f>
        <v>0</v>
      </c>
      <c r="N20" s="32">
        <f>SUM(N21:N23)</f>
        <v>0</v>
      </c>
      <c r="O20" s="32">
        <f>SUM(D20:N20)</f>
        <v>180848</v>
      </c>
      <c r="P20" s="45">
        <f>(O20/P$34)</f>
        <v>366.08906882591094</v>
      </c>
      <c r="Q20" s="10"/>
    </row>
    <row r="21" spans="1:17" ht="15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97909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97909</v>
      </c>
      <c r="P21" s="47">
        <f>(O21/P$34)</f>
        <v>198.19635627530366</v>
      </c>
      <c r="Q21" s="9"/>
    </row>
    <row r="22" spans="1:17" ht="15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76997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76997</v>
      </c>
      <c r="P22" s="47">
        <f>(O22/P$34)</f>
        <v>155.86437246963564</v>
      </c>
      <c r="Q22" s="9"/>
    </row>
    <row r="23" spans="1:17" ht="15">
      <c r="A23" s="12"/>
      <c r="B23" s="25">
        <v>344.9</v>
      </c>
      <c r="C23" s="20" t="s">
        <v>96</v>
      </c>
      <c r="D23" s="46">
        <v>5942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5942</v>
      </c>
      <c r="P23" s="47">
        <f>(O23/P$34)</f>
        <v>12.02834008097166</v>
      </c>
      <c r="Q23" s="9"/>
    </row>
    <row r="24" spans="1:17" ht="15.75">
      <c r="A24" s="29" t="s">
        <v>29</v>
      </c>
      <c r="B24" s="30"/>
      <c r="C24" s="31"/>
      <c r="D24" s="32">
        <f>SUM(D25:D25)</f>
        <v>3141</v>
      </c>
      <c r="E24" s="32">
        <f>SUM(E25:E25)</f>
        <v>0</v>
      </c>
      <c r="F24" s="32">
        <f>SUM(F25:F25)</f>
        <v>0</v>
      </c>
      <c r="G24" s="32">
        <f>SUM(G25:G25)</f>
        <v>0</v>
      </c>
      <c r="H24" s="32">
        <f>SUM(H25:H25)</f>
        <v>0</v>
      </c>
      <c r="I24" s="32">
        <f>SUM(I25:I25)</f>
        <v>0</v>
      </c>
      <c r="J24" s="32">
        <f>SUM(J25:J25)</f>
        <v>0</v>
      </c>
      <c r="K24" s="32">
        <f>SUM(K25:K25)</f>
        <v>0</v>
      </c>
      <c r="L24" s="32">
        <f>SUM(L25:L25)</f>
        <v>0</v>
      </c>
      <c r="M24" s="32">
        <f>SUM(M25:M25)</f>
        <v>0</v>
      </c>
      <c r="N24" s="32">
        <f>SUM(N25:N25)</f>
        <v>0</v>
      </c>
      <c r="O24" s="32">
        <f>SUM(D24:N24)</f>
        <v>3141</v>
      </c>
      <c r="P24" s="45">
        <f>(O24/P$34)</f>
        <v>6.3582995951417</v>
      </c>
      <c r="Q24" s="10"/>
    </row>
    <row r="25" spans="1:17" ht="15">
      <c r="A25" s="13"/>
      <c r="B25" s="39">
        <v>351.1</v>
      </c>
      <c r="C25" s="21" t="s">
        <v>97</v>
      </c>
      <c r="D25" s="46">
        <v>3141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3141</v>
      </c>
      <c r="P25" s="47">
        <f>(O25/P$34)</f>
        <v>6.3582995951417</v>
      </c>
      <c r="Q25" s="9"/>
    </row>
    <row r="26" spans="1:17" ht="15.75">
      <c r="A26" s="29" t="s">
        <v>1</v>
      </c>
      <c r="B26" s="30"/>
      <c r="C26" s="31"/>
      <c r="D26" s="32">
        <f>SUM(D27:D29)</f>
        <v>67266</v>
      </c>
      <c r="E26" s="32">
        <f>SUM(E27:E29)</f>
        <v>0</v>
      </c>
      <c r="F26" s="32">
        <f>SUM(F27:F29)</f>
        <v>0</v>
      </c>
      <c r="G26" s="32">
        <f>SUM(G27:G29)</f>
        <v>0</v>
      </c>
      <c r="H26" s="32">
        <f>SUM(H27:H29)</f>
        <v>0</v>
      </c>
      <c r="I26" s="32">
        <f>SUM(I27:I29)</f>
        <v>3565</v>
      </c>
      <c r="J26" s="32">
        <f>SUM(J27:J29)</f>
        <v>0</v>
      </c>
      <c r="K26" s="32">
        <f>SUM(K27:K29)</f>
        <v>0</v>
      </c>
      <c r="L26" s="32">
        <f>SUM(L27:L29)</f>
        <v>0</v>
      </c>
      <c r="M26" s="32">
        <f>SUM(M27:M29)</f>
        <v>0</v>
      </c>
      <c r="N26" s="32">
        <f>SUM(N27:N29)</f>
        <v>0</v>
      </c>
      <c r="O26" s="32">
        <f>SUM(D26:N26)</f>
        <v>70831</v>
      </c>
      <c r="P26" s="45">
        <f>(O26/P$34)</f>
        <v>143.3825910931174</v>
      </c>
      <c r="Q26" s="10"/>
    </row>
    <row r="27" spans="1:17" ht="15">
      <c r="A27" s="12"/>
      <c r="B27" s="25">
        <v>361.1</v>
      </c>
      <c r="C27" s="20" t="s">
        <v>37</v>
      </c>
      <c r="D27" s="46">
        <v>250</v>
      </c>
      <c r="E27" s="46">
        <v>0</v>
      </c>
      <c r="F27" s="46">
        <v>0</v>
      </c>
      <c r="G27" s="46">
        <v>0</v>
      </c>
      <c r="H27" s="46">
        <v>0</v>
      </c>
      <c r="I27" s="46">
        <v>80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330</v>
      </c>
      <c r="P27" s="47">
        <f>(O27/P$34)</f>
        <v>0.6680161943319838</v>
      </c>
      <c r="Q27" s="9"/>
    </row>
    <row r="28" spans="1:17" ht="15">
      <c r="A28" s="12"/>
      <c r="B28" s="25">
        <v>366</v>
      </c>
      <c r="C28" s="20" t="s">
        <v>39</v>
      </c>
      <c r="D28" s="46">
        <v>54153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54153</v>
      </c>
      <c r="P28" s="47">
        <f>(O28/P$34)</f>
        <v>109.62145748987854</v>
      </c>
      <c r="Q28" s="9"/>
    </row>
    <row r="29" spans="1:17" ht="15">
      <c r="A29" s="12"/>
      <c r="B29" s="25">
        <v>369.9</v>
      </c>
      <c r="C29" s="20" t="s">
        <v>40</v>
      </c>
      <c r="D29" s="46">
        <v>12863</v>
      </c>
      <c r="E29" s="46">
        <v>0</v>
      </c>
      <c r="F29" s="46">
        <v>0</v>
      </c>
      <c r="G29" s="46">
        <v>0</v>
      </c>
      <c r="H29" s="46">
        <v>0</v>
      </c>
      <c r="I29" s="46">
        <v>3485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16348</v>
      </c>
      <c r="P29" s="47">
        <f>(O29/P$34)</f>
        <v>33.093117408906885</v>
      </c>
      <c r="Q29" s="9"/>
    </row>
    <row r="30" spans="1:17" ht="15.75">
      <c r="A30" s="29" t="s">
        <v>30</v>
      </c>
      <c r="B30" s="30"/>
      <c r="C30" s="31"/>
      <c r="D30" s="32">
        <f>SUM(D31:D31)</f>
        <v>0</v>
      </c>
      <c r="E30" s="32">
        <f>SUM(E31:E31)</f>
        <v>0</v>
      </c>
      <c r="F30" s="32">
        <f>SUM(F31:F31)</f>
        <v>0</v>
      </c>
      <c r="G30" s="32">
        <f>SUM(G31:G31)</f>
        <v>0</v>
      </c>
      <c r="H30" s="32">
        <f>SUM(H31:H31)</f>
        <v>0</v>
      </c>
      <c r="I30" s="32">
        <f>SUM(I31:I31)</f>
        <v>3200</v>
      </c>
      <c r="J30" s="32">
        <f>SUM(J31:J31)</f>
        <v>0</v>
      </c>
      <c r="K30" s="32">
        <f>SUM(K31:K31)</f>
        <v>0</v>
      </c>
      <c r="L30" s="32">
        <f>SUM(L31:L31)</f>
        <v>0</v>
      </c>
      <c r="M30" s="32">
        <f>SUM(M31:M31)</f>
        <v>0</v>
      </c>
      <c r="N30" s="32">
        <f>SUM(N31:N31)</f>
        <v>0</v>
      </c>
      <c r="O30" s="32">
        <f>SUM(D30:N30)</f>
        <v>3200</v>
      </c>
      <c r="P30" s="45">
        <f>(O30/P$34)</f>
        <v>6.477732793522267</v>
      </c>
      <c r="Q30" s="9"/>
    </row>
    <row r="31" spans="1:17" ht="15.75" thickBot="1">
      <c r="A31" s="12"/>
      <c r="B31" s="25">
        <v>381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3200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3200</v>
      </c>
      <c r="P31" s="47">
        <f>(O31/P$34)</f>
        <v>6.477732793522267</v>
      </c>
      <c r="Q31" s="9"/>
    </row>
    <row r="32" spans="1:120" ht="16.5" thickBot="1">
      <c r="A32" s="14" t="s">
        <v>34</v>
      </c>
      <c r="B32" s="23"/>
      <c r="C32" s="22"/>
      <c r="D32" s="15">
        <f>SUM(D5,D10,D12,D20,D24,D26,D30)</f>
        <v>481611</v>
      </c>
      <c r="E32" s="15">
        <f>SUM(E5,E10,E12,E20,E24,E26,E30)</f>
        <v>0</v>
      </c>
      <c r="F32" s="15">
        <f>SUM(F5,F10,F12,F20,F24,F26,F30)</f>
        <v>0</v>
      </c>
      <c r="G32" s="15">
        <f>SUM(G5,G10,G12,G20,G24,G26,G30)</f>
        <v>0</v>
      </c>
      <c r="H32" s="15">
        <f>SUM(H5,H10,H12,H20,H24,H26,H30)</f>
        <v>0</v>
      </c>
      <c r="I32" s="15">
        <f>SUM(I5,I10,I12,I20,I24,I26,I30)</f>
        <v>181671</v>
      </c>
      <c r="J32" s="15">
        <f>SUM(J5,J10,J12,J20,J24,J26,J30)</f>
        <v>0</v>
      </c>
      <c r="K32" s="15">
        <f>SUM(K5,K10,K12,K20,K24,K26,K30)</f>
        <v>0</v>
      </c>
      <c r="L32" s="15">
        <f>SUM(L5,L10,L12,L20,L24,L26,L30)</f>
        <v>0</v>
      </c>
      <c r="M32" s="15">
        <f>SUM(M5,M10,M12,M20,M24,M26,M30)</f>
        <v>0</v>
      </c>
      <c r="N32" s="15">
        <f>SUM(N5,N10,N12,N20,N24,N26,N30)</f>
        <v>0</v>
      </c>
      <c r="O32" s="15">
        <f>SUM(D32:N32)</f>
        <v>663282</v>
      </c>
      <c r="P32" s="38">
        <f>(O32/P$34)</f>
        <v>1342.6761133603238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114</v>
      </c>
      <c r="N34" s="48"/>
      <c r="O34" s="48"/>
      <c r="P34" s="43">
        <v>494</v>
      </c>
    </row>
    <row r="35" spans="1:16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85276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85276</v>
      </c>
      <c r="O5" s="33">
        <f aca="true" t="shared" si="1" ref="O5:O33">(N5/O$35)</f>
        <v>157.04604051565377</v>
      </c>
      <c r="P5" s="6"/>
    </row>
    <row r="6" spans="1:16" ht="15">
      <c r="A6" s="12"/>
      <c r="B6" s="25">
        <v>312.1</v>
      </c>
      <c r="C6" s="20" t="s">
        <v>8</v>
      </c>
      <c r="D6" s="46">
        <v>4124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4124</v>
      </c>
      <c r="O6" s="47">
        <f t="shared" si="1"/>
        <v>7.594843462246777</v>
      </c>
      <c r="P6" s="9"/>
    </row>
    <row r="7" spans="1:16" ht="15">
      <c r="A7" s="12"/>
      <c r="B7" s="25">
        <v>312.6</v>
      </c>
      <c r="C7" s="20" t="s">
        <v>9</v>
      </c>
      <c r="D7" s="46">
        <v>27119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27119</v>
      </c>
      <c r="O7" s="47">
        <f t="shared" si="1"/>
        <v>49.942909760589316</v>
      </c>
      <c r="P7" s="9"/>
    </row>
    <row r="8" spans="1:16" ht="15">
      <c r="A8" s="12"/>
      <c r="B8" s="25">
        <v>314.1</v>
      </c>
      <c r="C8" s="20" t="s">
        <v>10</v>
      </c>
      <c r="D8" s="46">
        <v>36148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36148</v>
      </c>
      <c r="O8" s="47">
        <f t="shared" si="1"/>
        <v>66.57090239410681</v>
      </c>
      <c r="P8" s="9"/>
    </row>
    <row r="9" spans="1:16" ht="15">
      <c r="A9" s="12"/>
      <c r="B9" s="25">
        <v>314.4</v>
      </c>
      <c r="C9" s="20" t="s">
        <v>11</v>
      </c>
      <c r="D9" s="46">
        <v>860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860</v>
      </c>
      <c r="O9" s="47">
        <f t="shared" si="1"/>
        <v>1.583793738489871</v>
      </c>
      <c r="P9" s="9"/>
    </row>
    <row r="10" spans="1:16" ht="15">
      <c r="A10" s="12"/>
      <c r="B10" s="25">
        <v>315</v>
      </c>
      <c r="C10" s="20" t="s">
        <v>12</v>
      </c>
      <c r="D10" s="46">
        <v>16183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16183</v>
      </c>
      <c r="O10" s="47">
        <f t="shared" si="1"/>
        <v>29.802946593001842</v>
      </c>
      <c r="P10" s="9"/>
    </row>
    <row r="11" spans="1:16" ht="15">
      <c r="A11" s="12"/>
      <c r="B11" s="25">
        <v>319</v>
      </c>
      <c r="C11" s="20" t="s">
        <v>13</v>
      </c>
      <c r="D11" s="46">
        <v>842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842</v>
      </c>
      <c r="O11" s="47">
        <f t="shared" si="1"/>
        <v>1.550644567219153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31921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3">SUM(D12:M12)</f>
        <v>31921</v>
      </c>
      <c r="O12" s="45">
        <f t="shared" si="1"/>
        <v>58.78637200736648</v>
      </c>
      <c r="P12" s="10"/>
    </row>
    <row r="13" spans="1:16" ht="15">
      <c r="A13" s="12"/>
      <c r="B13" s="25">
        <v>323.1</v>
      </c>
      <c r="C13" s="20" t="s">
        <v>15</v>
      </c>
      <c r="D13" s="46">
        <v>31921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31921</v>
      </c>
      <c r="O13" s="47">
        <f t="shared" si="1"/>
        <v>58.78637200736648</v>
      </c>
      <c r="P13" s="9"/>
    </row>
    <row r="14" spans="1:16" ht="15.75">
      <c r="A14" s="29" t="s">
        <v>16</v>
      </c>
      <c r="B14" s="30"/>
      <c r="C14" s="31"/>
      <c r="D14" s="32">
        <f aca="true" t="shared" si="5" ref="D14:M14">SUM(D15:D20)</f>
        <v>53356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32100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44">
        <f t="shared" si="4"/>
        <v>85456</v>
      </c>
      <c r="O14" s="45">
        <f t="shared" si="1"/>
        <v>157.37753222836096</v>
      </c>
      <c r="P14" s="10"/>
    </row>
    <row r="15" spans="1:16" ht="15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32100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32100</v>
      </c>
      <c r="O15" s="47">
        <f t="shared" si="1"/>
        <v>59.11602209944751</v>
      </c>
      <c r="P15" s="9"/>
    </row>
    <row r="16" spans="1:16" ht="15">
      <c r="A16" s="12"/>
      <c r="B16" s="25">
        <v>334.7</v>
      </c>
      <c r="C16" s="20" t="s">
        <v>19</v>
      </c>
      <c r="D16" s="46">
        <v>6168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6168</v>
      </c>
      <c r="O16" s="47">
        <f t="shared" si="1"/>
        <v>11.359116022099448</v>
      </c>
      <c r="P16" s="9"/>
    </row>
    <row r="17" spans="1:16" ht="15">
      <c r="A17" s="12"/>
      <c r="B17" s="25">
        <v>335.12</v>
      </c>
      <c r="C17" s="20" t="s">
        <v>20</v>
      </c>
      <c r="D17" s="46">
        <v>33998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33998</v>
      </c>
      <c r="O17" s="47">
        <f t="shared" si="1"/>
        <v>62.61141804788214</v>
      </c>
      <c r="P17" s="9"/>
    </row>
    <row r="18" spans="1:16" ht="15">
      <c r="A18" s="12"/>
      <c r="B18" s="25">
        <v>335.14</v>
      </c>
      <c r="C18" s="20" t="s">
        <v>21</v>
      </c>
      <c r="D18" s="46">
        <v>819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819</v>
      </c>
      <c r="O18" s="47">
        <f t="shared" si="1"/>
        <v>1.5082872928176796</v>
      </c>
      <c r="P18" s="9"/>
    </row>
    <row r="19" spans="1:16" ht="15">
      <c r="A19" s="12"/>
      <c r="B19" s="25">
        <v>335.15</v>
      </c>
      <c r="C19" s="20" t="s">
        <v>22</v>
      </c>
      <c r="D19" s="46">
        <v>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</v>
      </c>
      <c r="O19" s="47">
        <f t="shared" si="1"/>
        <v>0.05156537753222836</v>
      </c>
      <c r="P19" s="9"/>
    </row>
    <row r="20" spans="1:16" ht="15">
      <c r="A20" s="12"/>
      <c r="B20" s="25">
        <v>335.18</v>
      </c>
      <c r="C20" s="20" t="s">
        <v>23</v>
      </c>
      <c r="D20" s="46">
        <v>12343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12343</v>
      </c>
      <c r="O20" s="47">
        <f t="shared" si="1"/>
        <v>22.731123388581953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SUM(D22:D24)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141258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t="shared" si="4"/>
        <v>141258</v>
      </c>
      <c r="O21" s="45">
        <f t="shared" si="1"/>
        <v>260.1436464088398</v>
      </c>
      <c r="P21" s="10"/>
    </row>
    <row r="22" spans="1:16" ht="15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82333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82333</v>
      </c>
      <c r="O22" s="47">
        <f t="shared" si="1"/>
        <v>151.62615101289134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57825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57825</v>
      </c>
      <c r="O23" s="47">
        <f t="shared" si="1"/>
        <v>106.49171270718232</v>
      </c>
      <c r="P23" s="9"/>
    </row>
    <row r="24" spans="1:16" ht="15">
      <c r="A24" s="12"/>
      <c r="B24" s="25">
        <v>347.4</v>
      </c>
      <c r="C24" s="20" t="s">
        <v>33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1100</v>
      </c>
      <c r="O24" s="47">
        <f t="shared" si="1"/>
        <v>2.0257826887661143</v>
      </c>
      <c r="P24" s="9"/>
    </row>
    <row r="25" spans="1:16" ht="15.75">
      <c r="A25" s="29" t="s">
        <v>29</v>
      </c>
      <c r="B25" s="30"/>
      <c r="C25" s="31"/>
      <c r="D25" s="32">
        <f aca="true" t="shared" si="7" ref="D25:M25">SUM(D26:D26)</f>
        <v>1158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4"/>
        <v>1158</v>
      </c>
      <c r="O25" s="45">
        <f t="shared" si="1"/>
        <v>2.132596685082873</v>
      </c>
      <c r="P25" s="10"/>
    </row>
    <row r="26" spans="1:16" ht="15">
      <c r="A26" s="13"/>
      <c r="B26" s="39">
        <v>354</v>
      </c>
      <c r="C26" s="21" t="s">
        <v>36</v>
      </c>
      <c r="D26" s="46">
        <v>1158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1158</v>
      </c>
      <c r="O26" s="47">
        <f t="shared" si="1"/>
        <v>2.132596685082873</v>
      </c>
      <c r="P26" s="9"/>
    </row>
    <row r="27" spans="1:16" ht="15.75">
      <c r="A27" s="29" t="s">
        <v>1</v>
      </c>
      <c r="B27" s="30"/>
      <c r="C27" s="31"/>
      <c r="D27" s="32">
        <f aca="true" t="shared" si="8" ref="D27:M27">SUM(D28:D30)</f>
        <v>14227</v>
      </c>
      <c r="E27" s="32">
        <f t="shared" si="8"/>
        <v>0</v>
      </c>
      <c r="F27" s="32">
        <f t="shared" si="8"/>
        <v>0</v>
      </c>
      <c r="G27" s="32">
        <f t="shared" si="8"/>
        <v>0</v>
      </c>
      <c r="H27" s="32">
        <f t="shared" si="8"/>
        <v>0</v>
      </c>
      <c r="I27" s="32">
        <f t="shared" si="8"/>
        <v>246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2">
        <f t="shared" si="8"/>
        <v>0</v>
      </c>
      <c r="N27" s="32">
        <f t="shared" si="4"/>
        <v>14473</v>
      </c>
      <c r="O27" s="45">
        <f t="shared" si="1"/>
        <v>26.65377532228361</v>
      </c>
      <c r="P27" s="10"/>
    </row>
    <row r="28" spans="1:16" ht="15">
      <c r="A28" s="12"/>
      <c r="B28" s="25">
        <v>361.1</v>
      </c>
      <c r="C28" s="20" t="s">
        <v>37</v>
      </c>
      <c r="D28" s="46">
        <v>1863</v>
      </c>
      <c r="E28" s="46">
        <v>0</v>
      </c>
      <c r="F28" s="46">
        <v>0</v>
      </c>
      <c r="G28" s="46">
        <v>0</v>
      </c>
      <c r="H28" s="46">
        <v>0</v>
      </c>
      <c r="I28" s="46">
        <v>246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2109</v>
      </c>
      <c r="O28" s="47">
        <f t="shared" si="1"/>
        <v>3.883977900552486</v>
      </c>
      <c r="P28" s="9"/>
    </row>
    <row r="29" spans="1:16" ht="15">
      <c r="A29" s="12"/>
      <c r="B29" s="25">
        <v>366</v>
      </c>
      <c r="C29" s="20" t="s">
        <v>39</v>
      </c>
      <c r="D29" s="46">
        <v>8570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8570</v>
      </c>
      <c r="O29" s="47">
        <f t="shared" si="1"/>
        <v>15.78268876611418</v>
      </c>
      <c r="P29" s="9"/>
    </row>
    <row r="30" spans="1:16" ht="15">
      <c r="A30" s="12"/>
      <c r="B30" s="25">
        <v>369.9</v>
      </c>
      <c r="C30" s="20" t="s">
        <v>40</v>
      </c>
      <c r="D30" s="46">
        <v>3794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3794</v>
      </c>
      <c r="O30" s="47">
        <f t="shared" si="1"/>
        <v>6.987108655616943</v>
      </c>
      <c r="P30" s="9"/>
    </row>
    <row r="31" spans="1:16" ht="15.75">
      <c r="A31" s="29" t="s">
        <v>30</v>
      </c>
      <c r="B31" s="30"/>
      <c r="C31" s="31"/>
      <c r="D31" s="32">
        <f aca="true" t="shared" si="9" ref="D31:M31">SUM(D32:D32)</f>
        <v>6736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4814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4"/>
        <v>11550</v>
      </c>
      <c r="O31" s="45">
        <f t="shared" si="1"/>
        <v>21.2707182320442</v>
      </c>
      <c r="P31" s="9"/>
    </row>
    <row r="32" spans="1:16" ht="15.75" thickBot="1">
      <c r="A32" s="12"/>
      <c r="B32" s="25">
        <v>381</v>
      </c>
      <c r="C32" s="20" t="s">
        <v>41</v>
      </c>
      <c r="D32" s="46">
        <v>6736</v>
      </c>
      <c r="E32" s="46">
        <v>0</v>
      </c>
      <c r="F32" s="46">
        <v>0</v>
      </c>
      <c r="G32" s="46">
        <v>0</v>
      </c>
      <c r="H32" s="46">
        <v>0</v>
      </c>
      <c r="I32" s="46">
        <v>4814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11550</v>
      </c>
      <c r="O32" s="47">
        <f t="shared" si="1"/>
        <v>21.2707182320442</v>
      </c>
      <c r="P32" s="9"/>
    </row>
    <row r="33" spans="1:119" ht="16.5" thickBot="1">
      <c r="A33" s="14" t="s">
        <v>34</v>
      </c>
      <c r="B33" s="23"/>
      <c r="C33" s="22"/>
      <c r="D33" s="15">
        <f aca="true" t="shared" si="10" ref="D33:M33">SUM(D5,D12,D14,D21,D25,D27,D31)</f>
        <v>192674</v>
      </c>
      <c r="E33" s="15">
        <f t="shared" si="10"/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178418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 t="shared" si="4"/>
        <v>371092</v>
      </c>
      <c r="O33" s="38">
        <f t="shared" si="1"/>
        <v>683.4106813996317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56</v>
      </c>
      <c r="M35" s="48"/>
      <c r="N35" s="48"/>
      <c r="O35" s="43">
        <v>543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95898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95898</v>
      </c>
      <c r="O5" s="33">
        <f aca="true" t="shared" si="1" ref="O5:O34">(N5/O$36)</f>
        <v>179.58426966292134</v>
      </c>
      <c r="P5" s="6"/>
    </row>
    <row r="6" spans="1:16" ht="15">
      <c r="A6" s="12"/>
      <c r="B6" s="25">
        <v>312.1</v>
      </c>
      <c r="C6" s="20" t="s">
        <v>8</v>
      </c>
      <c r="D6" s="46">
        <v>4351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4351</v>
      </c>
      <c r="O6" s="47">
        <f t="shared" si="1"/>
        <v>8.147940074906368</v>
      </c>
      <c r="P6" s="9"/>
    </row>
    <row r="7" spans="1:16" ht="15">
      <c r="A7" s="12"/>
      <c r="B7" s="25">
        <v>312.6</v>
      </c>
      <c r="C7" s="20" t="s">
        <v>9</v>
      </c>
      <c r="D7" s="46">
        <v>27343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27343</v>
      </c>
      <c r="O7" s="47">
        <f t="shared" si="1"/>
        <v>51.20411985018727</v>
      </c>
      <c r="P7" s="9"/>
    </row>
    <row r="8" spans="1:16" ht="15">
      <c r="A8" s="12"/>
      <c r="B8" s="25">
        <v>314.1</v>
      </c>
      <c r="C8" s="20" t="s">
        <v>10</v>
      </c>
      <c r="D8" s="46">
        <v>45331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45331</v>
      </c>
      <c r="O8" s="47">
        <f t="shared" si="1"/>
        <v>84.88951310861424</v>
      </c>
      <c r="P8" s="9"/>
    </row>
    <row r="9" spans="1:16" ht="15">
      <c r="A9" s="12"/>
      <c r="B9" s="25">
        <v>314.4</v>
      </c>
      <c r="C9" s="20" t="s">
        <v>11</v>
      </c>
      <c r="D9" s="46">
        <v>1196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1196</v>
      </c>
      <c r="O9" s="47">
        <f t="shared" si="1"/>
        <v>2.2397003745318353</v>
      </c>
      <c r="P9" s="9"/>
    </row>
    <row r="10" spans="1:16" ht="15">
      <c r="A10" s="12"/>
      <c r="B10" s="25">
        <v>315</v>
      </c>
      <c r="C10" s="20" t="s">
        <v>12</v>
      </c>
      <c r="D10" s="46">
        <v>15187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15187</v>
      </c>
      <c r="O10" s="47">
        <f t="shared" si="1"/>
        <v>28.44007490636704</v>
      </c>
      <c r="P10" s="9"/>
    </row>
    <row r="11" spans="1:16" ht="15">
      <c r="A11" s="12"/>
      <c r="B11" s="25">
        <v>319</v>
      </c>
      <c r="C11" s="20" t="s">
        <v>13</v>
      </c>
      <c r="D11" s="46">
        <v>2490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2490</v>
      </c>
      <c r="O11" s="47">
        <f t="shared" si="1"/>
        <v>4.662921348314606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31712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4">SUM(D12:M12)</f>
        <v>31712</v>
      </c>
      <c r="O12" s="45">
        <f t="shared" si="1"/>
        <v>59.38576779026217</v>
      </c>
      <c r="P12" s="10"/>
    </row>
    <row r="13" spans="1:16" ht="15">
      <c r="A13" s="12"/>
      <c r="B13" s="25">
        <v>323.1</v>
      </c>
      <c r="C13" s="20" t="s">
        <v>15</v>
      </c>
      <c r="D13" s="46">
        <v>31712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31712</v>
      </c>
      <c r="O13" s="47">
        <f t="shared" si="1"/>
        <v>59.38576779026217</v>
      </c>
      <c r="P13" s="9"/>
    </row>
    <row r="14" spans="1:16" ht="15.75">
      <c r="A14" s="29" t="s">
        <v>16</v>
      </c>
      <c r="B14" s="30"/>
      <c r="C14" s="31"/>
      <c r="D14" s="32">
        <f aca="true" t="shared" si="5" ref="D14:M14">SUM(D15:D21)</f>
        <v>117646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20445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44">
        <f t="shared" si="4"/>
        <v>138091</v>
      </c>
      <c r="O14" s="45">
        <f t="shared" si="1"/>
        <v>258.59737827715355</v>
      </c>
      <c r="P14" s="10"/>
    </row>
    <row r="15" spans="1:16" ht="15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20445</v>
      </c>
      <c r="O15" s="47">
        <f t="shared" si="1"/>
        <v>38.28651685393258</v>
      </c>
      <c r="P15" s="9"/>
    </row>
    <row r="16" spans="1:16" ht="15">
      <c r="A16" s="12"/>
      <c r="B16" s="25">
        <v>334.2</v>
      </c>
      <c r="C16" s="20" t="s">
        <v>17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1500</v>
      </c>
      <c r="O16" s="47">
        <f t="shared" si="1"/>
        <v>2.808988764044944</v>
      </c>
      <c r="P16" s="9"/>
    </row>
    <row r="17" spans="1:16" ht="15">
      <c r="A17" s="12"/>
      <c r="B17" s="25">
        <v>334.7</v>
      </c>
      <c r="C17" s="20" t="s">
        <v>19</v>
      </c>
      <c r="D17" s="46">
        <v>68428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68428</v>
      </c>
      <c r="O17" s="47">
        <f t="shared" si="1"/>
        <v>128.14232209737827</v>
      </c>
      <c r="P17" s="9"/>
    </row>
    <row r="18" spans="1:16" ht="15">
      <c r="A18" s="12"/>
      <c r="B18" s="25">
        <v>335.12</v>
      </c>
      <c r="C18" s="20" t="s">
        <v>20</v>
      </c>
      <c r="D18" s="46">
        <v>34078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34078</v>
      </c>
      <c r="O18" s="47">
        <f t="shared" si="1"/>
        <v>63.81647940074907</v>
      </c>
      <c r="P18" s="9"/>
    </row>
    <row r="19" spans="1:16" ht="15">
      <c r="A19" s="12"/>
      <c r="B19" s="25">
        <v>335.14</v>
      </c>
      <c r="C19" s="20" t="s">
        <v>21</v>
      </c>
      <c r="D19" s="46">
        <v>1079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1079</v>
      </c>
      <c r="O19" s="47">
        <f t="shared" si="1"/>
        <v>2.0205992509363297</v>
      </c>
      <c r="P19" s="9"/>
    </row>
    <row r="20" spans="1:16" ht="15">
      <c r="A20" s="12"/>
      <c r="B20" s="25">
        <v>335.15</v>
      </c>
      <c r="C20" s="20" t="s">
        <v>22</v>
      </c>
      <c r="D20" s="46">
        <v>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</v>
      </c>
      <c r="O20" s="47">
        <f t="shared" si="1"/>
        <v>0.052434456928838954</v>
      </c>
      <c r="P20" s="9"/>
    </row>
    <row r="21" spans="1:16" ht="15">
      <c r="A21" s="12"/>
      <c r="B21" s="25">
        <v>335.18</v>
      </c>
      <c r="C21" s="20" t="s">
        <v>23</v>
      </c>
      <c r="D21" s="46">
        <v>12533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12533</v>
      </c>
      <c r="O21" s="47">
        <f t="shared" si="1"/>
        <v>23.470037453183522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SUM(D23:D25)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150326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150326</v>
      </c>
      <c r="O22" s="45">
        <f t="shared" si="1"/>
        <v>281.5093632958802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93091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93091</v>
      </c>
      <c r="O23" s="47">
        <f t="shared" si="1"/>
        <v>174.32771535580525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56335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56335</v>
      </c>
      <c r="O24" s="47">
        <f t="shared" si="1"/>
        <v>105.49625468164794</v>
      </c>
      <c r="P24" s="9"/>
    </row>
    <row r="25" spans="1:16" ht="15">
      <c r="A25" s="12"/>
      <c r="B25" s="25">
        <v>347.4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900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900</v>
      </c>
      <c r="O25" s="47">
        <f t="shared" si="1"/>
        <v>1.6853932584269662</v>
      </c>
      <c r="P25" s="9"/>
    </row>
    <row r="26" spans="1:16" ht="15.75">
      <c r="A26" s="29" t="s">
        <v>29</v>
      </c>
      <c r="B26" s="30"/>
      <c r="C26" s="31"/>
      <c r="D26" s="32">
        <f aca="true" t="shared" si="7" ref="D26:M26">SUM(D27:D27)</f>
        <v>1287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1287</v>
      </c>
      <c r="O26" s="45">
        <f t="shared" si="1"/>
        <v>2.4101123595505616</v>
      </c>
      <c r="P26" s="10"/>
    </row>
    <row r="27" spans="1:16" ht="15">
      <c r="A27" s="13"/>
      <c r="B27" s="39">
        <v>354</v>
      </c>
      <c r="C27" s="21" t="s">
        <v>36</v>
      </c>
      <c r="D27" s="46">
        <v>1287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1287</v>
      </c>
      <c r="O27" s="47">
        <f t="shared" si="1"/>
        <v>2.4101123595505616</v>
      </c>
      <c r="P27" s="9"/>
    </row>
    <row r="28" spans="1:16" ht="15.75">
      <c r="A28" s="29" t="s">
        <v>1</v>
      </c>
      <c r="B28" s="30"/>
      <c r="C28" s="31"/>
      <c r="D28" s="32">
        <f aca="true" t="shared" si="8" ref="D28:M28">SUM(D29:D31)</f>
        <v>12239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2502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14741</v>
      </c>
      <c r="O28" s="45">
        <f t="shared" si="1"/>
        <v>27.60486891385768</v>
      </c>
      <c r="P28" s="10"/>
    </row>
    <row r="29" spans="1:16" ht="15">
      <c r="A29" s="12"/>
      <c r="B29" s="25">
        <v>361.1</v>
      </c>
      <c r="C29" s="20" t="s">
        <v>37</v>
      </c>
      <c r="D29" s="46">
        <v>851</v>
      </c>
      <c r="E29" s="46">
        <v>0</v>
      </c>
      <c r="F29" s="46">
        <v>0</v>
      </c>
      <c r="G29" s="46">
        <v>0</v>
      </c>
      <c r="H29" s="46">
        <v>0</v>
      </c>
      <c r="I29" s="46">
        <v>1352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2203</v>
      </c>
      <c r="O29" s="47">
        <f t="shared" si="1"/>
        <v>4.1254681647940075</v>
      </c>
      <c r="P29" s="9"/>
    </row>
    <row r="30" spans="1:16" ht="15">
      <c r="A30" s="12"/>
      <c r="B30" s="25">
        <v>366</v>
      </c>
      <c r="C30" s="20" t="s">
        <v>39</v>
      </c>
      <c r="D30" s="46">
        <v>8500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8500</v>
      </c>
      <c r="O30" s="47">
        <f t="shared" si="1"/>
        <v>15.917602996254681</v>
      </c>
      <c r="P30" s="9"/>
    </row>
    <row r="31" spans="1:16" ht="15">
      <c r="A31" s="12"/>
      <c r="B31" s="25">
        <v>369.9</v>
      </c>
      <c r="C31" s="20" t="s">
        <v>40</v>
      </c>
      <c r="D31" s="46">
        <v>2888</v>
      </c>
      <c r="E31" s="46">
        <v>0</v>
      </c>
      <c r="F31" s="46">
        <v>0</v>
      </c>
      <c r="G31" s="46">
        <v>0</v>
      </c>
      <c r="H31" s="46">
        <v>0</v>
      </c>
      <c r="I31" s="46">
        <v>1150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4038</v>
      </c>
      <c r="O31" s="47">
        <f t="shared" si="1"/>
        <v>7.561797752808989</v>
      </c>
      <c r="P31" s="9"/>
    </row>
    <row r="32" spans="1:16" ht="15.75">
      <c r="A32" s="29" t="s">
        <v>30</v>
      </c>
      <c r="B32" s="30"/>
      <c r="C32" s="31"/>
      <c r="D32" s="32">
        <f aca="true" t="shared" si="9" ref="D32:M32">SUM(D33:D33)</f>
        <v>18109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7339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25448</v>
      </c>
      <c r="O32" s="45">
        <f t="shared" si="1"/>
        <v>47.655430711610485</v>
      </c>
      <c r="P32" s="9"/>
    </row>
    <row r="33" spans="1:16" ht="15.75" thickBot="1">
      <c r="A33" s="12"/>
      <c r="B33" s="25">
        <v>381</v>
      </c>
      <c r="C33" s="20" t="s">
        <v>41</v>
      </c>
      <c r="D33" s="46">
        <v>18109</v>
      </c>
      <c r="E33" s="46">
        <v>0</v>
      </c>
      <c r="F33" s="46">
        <v>0</v>
      </c>
      <c r="G33" s="46">
        <v>0</v>
      </c>
      <c r="H33" s="46">
        <v>0</v>
      </c>
      <c r="I33" s="46">
        <v>7339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25448</v>
      </c>
      <c r="O33" s="47">
        <f t="shared" si="1"/>
        <v>47.655430711610485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10" ref="D34:M34">SUM(D5,D12,D14,D22,D26,D28,D32)</f>
        <v>276891</v>
      </c>
      <c r="E34" s="15">
        <f t="shared" si="10"/>
        <v>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180612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457503</v>
      </c>
      <c r="O34" s="38">
        <f t="shared" si="1"/>
        <v>856.7471910112359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53</v>
      </c>
      <c r="M36" s="48"/>
      <c r="N36" s="48"/>
      <c r="O36" s="43">
        <v>534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83652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83652</v>
      </c>
      <c r="O5" s="33">
        <f aca="true" t="shared" si="1" ref="O5:O35">(N5/O$37)</f>
        <v>156.06716417910448</v>
      </c>
      <c r="P5" s="6"/>
    </row>
    <row r="6" spans="1:16" ht="15">
      <c r="A6" s="12"/>
      <c r="B6" s="25">
        <v>312.1</v>
      </c>
      <c r="C6" s="20" t="s">
        <v>8</v>
      </c>
      <c r="D6" s="46">
        <v>3501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3501</v>
      </c>
      <c r="O6" s="47">
        <f t="shared" si="1"/>
        <v>6.531716417910448</v>
      </c>
      <c r="P6" s="9"/>
    </row>
    <row r="7" spans="1:16" ht="15">
      <c r="A7" s="12"/>
      <c r="B7" s="25">
        <v>312.6</v>
      </c>
      <c r="C7" s="20" t="s">
        <v>9</v>
      </c>
      <c r="D7" s="46">
        <v>28333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28333</v>
      </c>
      <c r="O7" s="47">
        <f t="shared" si="1"/>
        <v>52.860074626865675</v>
      </c>
      <c r="P7" s="9"/>
    </row>
    <row r="8" spans="1:16" ht="15">
      <c r="A8" s="12"/>
      <c r="B8" s="25">
        <v>314.1</v>
      </c>
      <c r="C8" s="20" t="s">
        <v>10</v>
      </c>
      <c r="D8" s="46">
        <v>32614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32614</v>
      </c>
      <c r="O8" s="47">
        <f t="shared" si="1"/>
        <v>60.84701492537314</v>
      </c>
      <c r="P8" s="9"/>
    </row>
    <row r="9" spans="1:16" ht="15">
      <c r="A9" s="12"/>
      <c r="B9" s="25">
        <v>314.4</v>
      </c>
      <c r="C9" s="20" t="s">
        <v>11</v>
      </c>
      <c r="D9" s="46">
        <v>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963</v>
      </c>
      <c r="O9" s="47">
        <f t="shared" si="1"/>
        <v>1.796641791044776</v>
      </c>
      <c r="P9" s="9"/>
    </row>
    <row r="10" spans="1:16" ht="15">
      <c r="A10" s="12"/>
      <c r="B10" s="25">
        <v>315</v>
      </c>
      <c r="C10" s="20" t="s">
        <v>12</v>
      </c>
      <c r="D10" s="46">
        <v>17299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17299</v>
      </c>
      <c r="O10" s="47">
        <f t="shared" si="1"/>
        <v>32.274253731343286</v>
      </c>
      <c r="P10" s="9"/>
    </row>
    <row r="11" spans="1:16" ht="15">
      <c r="A11" s="12"/>
      <c r="B11" s="25">
        <v>319</v>
      </c>
      <c r="C11" s="20" t="s">
        <v>13</v>
      </c>
      <c r="D11" s="46">
        <v>942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942</v>
      </c>
      <c r="O11" s="47">
        <f t="shared" si="1"/>
        <v>1.757462686567164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51746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aca="true" t="shared" si="4" ref="N12:N35">SUM(D12:M12)</f>
        <v>51746</v>
      </c>
      <c r="O12" s="45">
        <f t="shared" si="1"/>
        <v>96.5410447761194</v>
      </c>
      <c r="P12" s="10"/>
    </row>
    <row r="13" spans="1:16" ht="15">
      <c r="A13" s="12"/>
      <c r="B13" s="25">
        <v>323.1</v>
      </c>
      <c r="C13" s="20" t="s">
        <v>15</v>
      </c>
      <c r="D13" s="46">
        <v>51746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51746</v>
      </c>
      <c r="O13" s="47">
        <f t="shared" si="1"/>
        <v>96.5410447761194</v>
      </c>
      <c r="P13" s="9"/>
    </row>
    <row r="14" spans="1:16" ht="15.75">
      <c r="A14" s="29" t="s">
        <v>16</v>
      </c>
      <c r="B14" s="30"/>
      <c r="C14" s="31"/>
      <c r="D14" s="32">
        <f aca="true" t="shared" si="5" ref="D14:M14">SUM(D15:D21)</f>
        <v>96067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657061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44">
        <f t="shared" si="4"/>
        <v>753128</v>
      </c>
      <c r="O14" s="45">
        <f t="shared" si="1"/>
        <v>1405.089552238806</v>
      </c>
      <c r="P14" s="10"/>
    </row>
    <row r="15" spans="1:16" ht="15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657061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657061</v>
      </c>
      <c r="O15" s="47">
        <f t="shared" si="1"/>
        <v>1225.8600746268658</v>
      </c>
      <c r="P15" s="9"/>
    </row>
    <row r="16" spans="1:16" ht="15">
      <c r="A16" s="12"/>
      <c r="B16" s="25">
        <v>334.2</v>
      </c>
      <c r="C16" s="20" t="s">
        <v>17</v>
      </c>
      <c r="D16" s="46">
        <v>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500</v>
      </c>
      <c r="O16" s="47">
        <f t="shared" si="1"/>
        <v>0.9328358208955224</v>
      </c>
      <c r="P16" s="9"/>
    </row>
    <row r="17" spans="1:16" ht="15">
      <c r="A17" s="12"/>
      <c r="B17" s="25">
        <v>334.7</v>
      </c>
      <c r="C17" s="20" t="s">
        <v>19</v>
      </c>
      <c r="D17" s="46">
        <v>47215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47215</v>
      </c>
      <c r="O17" s="47">
        <f t="shared" si="1"/>
        <v>88.08768656716418</v>
      </c>
      <c r="P17" s="9"/>
    </row>
    <row r="18" spans="1:16" ht="15">
      <c r="A18" s="12"/>
      <c r="B18" s="25">
        <v>335.12</v>
      </c>
      <c r="C18" s="20" t="s">
        <v>20</v>
      </c>
      <c r="D18" s="46">
        <v>34038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34038</v>
      </c>
      <c r="O18" s="47">
        <f t="shared" si="1"/>
        <v>63.50373134328358</v>
      </c>
      <c r="P18" s="9"/>
    </row>
    <row r="19" spans="1:16" ht="15">
      <c r="A19" s="12"/>
      <c r="B19" s="25">
        <v>335.14</v>
      </c>
      <c r="C19" s="20" t="s">
        <v>21</v>
      </c>
      <c r="D19" s="46">
        <v>1258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1258</v>
      </c>
      <c r="O19" s="47">
        <f t="shared" si="1"/>
        <v>2.3470149253731343</v>
      </c>
      <c r="P19" s="9"/>
    </row>
    <row r="20" spans="1:16" ht="15">
      <c r="A20" s="12"/>
      <c r="B20" s="25">
        <v>335.15</v>
      </c>
      <c r="C20" s="20" t="s">
        <v>22</v>
      </c>
      <c r="D20" s="46">
        <v>39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</v>
      </c>
      <c r="O20" s="47">
        <f t="shared" si="1"/>
        <v>0.07276119402985075</v>
      </c>
      <c r="P20" s="9"/>
    </row>
    <row r="21" spans="1:16" ht="15">
      <c r="A21" s="12"/>
      <c r="B21" s="25">
        <v>335.18</v>
      </c>
      <c r="C21" s="20" t="s">
        <v>23</v>
      </c>
      <c r="D21" s="46">
        <v>13017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13017</v>
      </c>
      <c r="O21" s="47">
        <f t="shared" si="1"/>
        <v>24.28544776119403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SUM(D23:D25)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144566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144566</v>
      </c>
      <c r="O22" s="45">
        <f t="shared" si="1"/>
        <v>269.71268656716416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86727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86727</v>
      </c>
      <c r="O23" s="47">
        <f t="shared" si="1"/>
        <v>161.80410447761193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56539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56539</v>
      </c>
      <c r="O24" s="47">
        <f t="shared" si="1"/>
        <v>105.48320895522389</v>
      </c>
      <c r="P24" s="9"/>
    </row>
    <row r="25" spans="1:16" ht="15">
      <c r="A25" s="12"/>
      <c r="B25" s="25">
        <v>347.4</v>
      </c>
      <c r="C25" s="20" t="s">
        <v>33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1300</v>
      </c>
      <c r="O25" s="47">
        <f t="shared" si="1"/>
        <v>2.425373134328358</v>
      </c>
      <c r="P25" s="9"/>
    </row>
    <row r="26" spans="1:16" ht="15.75">
      <c r="A26" s="29" t="s">
        <v>29</v>
      </c>
      <c r="B26" s="30"/>
      <c r="C26" s="31"/>
      <c r="D26" s="32">
        <f aca="true" t="shared" si="7" ref="D26:M26">SUM(D27:D27)</f>
        <v>2002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2002</v>
      </c>
      <c r="O26" s="45">
        <f t="shared" si="1"/>
        <v>3.735074626865672</v>
      </c>
      <c r="P26" s="10"/>
    </row>
    <row r="27" spans="1:16" ht="15">
      <c r="A27" s="13"/>
      <c r="B27" s="39">
        <v>354</v>
      </c>
      <c r="C27" s="21" t="s">
        <v>36</v>
      </c>
      <c r="D27" s="46">
        <v>2002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2002</v>
      </c>
      <c r="O27" s="47">
        <f t="shared" si="1"/>
        <v>3.735074626865672</v>
      </c>
      <c r="P27" s="9"/>
    </row>
    <row r="28" spans="1:16" ht="15.75">
      <c r="A28" s="29" t="s">
        <v>1</v>
      </c>
      <c r="B28" s="30"/>
      <c r="C28" s="31"/>
      <c r="D28" s="32">
        <f aca="true" t="shared" si="8" ref="D28:M28">SUM(D29:D32)</f>
        <v>14314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5957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20271</v>
      </c>
      <c r="O28" s="45">
        <f t="shared" si="1"/>
        <v>37.81902985074627</v>
      </c>
      <c r="P28" s="10"/>
    </row>
    <row r="29" spans="1:16" ht="15">
      <c r="A29" s="12"/>
      <c r="B29" s="25">
        <v>361.1</v>
      </c>
      <c r="C29" s="20" t="s">
        <v>37</v>
      </c>
      <c r="D29" s="46">
        <v>1168</v>
      </c>
      <c r="E29" s="46">
        <v>0</v>
      </c>
      <c r="F29" s="46">
        <v>0</v>
      </c>
      <c r="G29" s="46">
        <v>0</v>
      </c>
      <c r="H29" s="46">
        <v>0</v>
      </c>
      <c r="I29" s="46">
        <v>5957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7125</v>
      </c>
      <c r="O29" s="47">
        <f t="shared" si="1"/>
        <v>13.292910447761194</v>
      </c>
      <c r="P29" s="9"/>
    </row>
    <row r="30" spans="1:16" ht="15">
      <c r="A30" s="12"/>
      <c r="B30" s="25">
        <v>365</v>
      </c>
      <c r="C30" s="20" t="s">
        <v>38</v>
      </c>
      <c r="D30" s="46">
        <v>4034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4034</v>
      </c>
      <c r="O30" s="47">
        <f t="shared" si="1"/>
        <v>7.526119402985074</v>
      </c>
      <c r="P30" s="9"/>
    </row>
    <row r="31" spans="1:16" ht="15">
      <c r="A31" s="12"/>
      <c r="B31" s="25">
        <v>366</v>
      </c>
      <c r="C31" s="20" t="s">
        <v>39</v>
      </c>
      <c r="D31" s="46">
        <v>7600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7600</v>
      </c>
      <c r="O31" s="47">
        <f t="shared" si="1"/>
        <v>14.17910447761194</v>
      </c>
      <c r="P31" s="9"/>
    </row>
    <row r="32" spans="1:16" ht="15">
      <c r="A32" s="12"/>
      <c r="B32" s="25">
        <v>369.9</v>
      </c>
      <c r="C32" s="20" t="s">
        <v>40</v>
      </c>
      <c r="D32" s="46">
        <v>1512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1512</v>
      </c>
      <c r="O32" s="47">
        <f t="shared" si="1"/>
        <v>2.8208955223880596</v>
      </c>
      <c r="P32" s="9"/>
    </row>
    <row r="33" spans="1:16" ht="15.75">
      <c r="A33" s="29" t="s">
        <v>30</v>
      </c>
      <c r="B33" s="30"/>
      <c r="C33" s="31"/>
      <c r="D33" s="32">
        <f aca="true" t="shared" si="9" ref="D33:M33">SUM(D34:D34)</f>
        <v>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180116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180116</v>
      </c>
      <c r="O33" s="45">
        <f t="shared" si="1"/>
        <v>336.03731343283584</v>
      </c>
      <c r="P33" s="9"/>
    </row>
    <row r="34" spans="1:16" ht="15.75" thickBot="1">
      <c r="A34" s="12"/>
      <c r="B34" s="25">
        <v>381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180116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180116</v>
      </c>
      <c r="O34" s="47">
        <f t="shared" si="1"/>
        <v>336.03731343283584</v>
      </c>
      <c r="P34" s="9"/>
    </row>
    <row r="35" spans="1:119" ht="16.5" thickBot="1">
      <c r="A35" s="14" t="s">
        <v>34</v>
      </c>
      <c r="B35" s="23"/>
      <c r="C35" s="22"/>
      <c r="D35" s="15">
        <f aca="true" t="shared" si="10" ref="D35:M35">SUM(D5,D12,D14,D22,D26,D28,D33)</f>
        <v>247781</v>
      </c>
      <c r="E35" s="15">
        <f t="shared" si="10"/>
        <v>0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987700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1235481</v>
      </c>
      <c r="O35" s="38">
        <f t="shared" si="1"/>
        <v>2305.001865671642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51</v>
      </c>
      <c r="M37" s="48"/>
      <c r="N37" s="48"/>
      <c r="O37" s="43">
        <v>536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SUM(D6:D11)</f>
        <v>83452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83452</v>
      </c>
      <c r="O5" s="33">
        <f aca="true" t="shared" si="1" ref="O5:O35">(N5/O$37)</f>
        <v>156.5703564727955</v>
      </c>
      <c r="P5" s="6"/>
    </row>
    <row r="6" spans="1:16" ht="15">
      <c r="A6" s="12"/>
      <c r="B6" s="25">
        <v>312.1</v>
      </c>
      <c r="C6" s="20" t="s">
        <v>8</v>
      </c>
      <c r="D6" s="46">
        <v>1538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1">SUM(D6:M6)</f>
        <v>1538</v>
      </c>
      <c r="O6" s="47">
        <f t="shared" si="1"/>
        <v>2.8855534709193247</v>
      </c>
      <c r="P6" s="9"/>
    </row>
    <row r="7" spans="1:16" ht="15">
      <c r="A7" s="12"/>
      <c r="B7" s="25">
        <v>312.6</v>
      </c>
      <c r="C7" s="20" t="s">
        <v>9</v>
      </c>
      <c r="D7" s="46">
        <v>29673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29673</v>
      </c>
      <c r="O7" s="47">
        <f t="shared" si="1"/>
        <v>55.671669793621014</v>
      </c>
      <c r="P7" s="9"/>
    </row>
    <row r="8" spans="1:16" ht="15">
      <c r="A8" s="12"/>
      <c r="B8" s="25">
        <v>314.1</v>
      </c>
      <c r="C8" s="20" t="s">
        <v>10</v>
      </c>
      <c r="D8" s="46">
        <v>31546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31546</v>
      </c>
      <c r="O8" s="47">
        <f t="shared" si="1"/>
        <v>59.185741088180116</v>
      </c>
      <c r="P8" s="9"/>
    </row>
    <row r="9" spans="1:16" ht="15">
      <c r="A9" s="12"/>
      <c r="B9" s="25">
        <v>314.4</v>
      </c>
      <c r="C9" s="20" t="s">
        <v>11</v>
      </c>
      <c r="D9" s="46">
        <v>1139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1139</v>
      </c>
      <c r="O9" s="47">
        <f t="shared" si="1"/>
        <v>2.1369606003752346</v>
      </c>
      <c r="P9" s="9"/>
    </row>
    <row r="10" spans="1:16" ht="15">
      <c r="A10" s="12"/>
      <c r="B10" s="25">
        <v>315</v>
      </c>
      <c r="C10" s="20" t="s">
        <v>12</v>
      </c>
      <c r="D10" s="46">
        <v>18665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18665</v>
      </c>
      <c r="O10" s="47">
        <f t="shared" si="1"/>
        <v>35.0187617260788</v>
      </c>
      <c r="P10" s="9"/>
    </row>
    <row r="11" spans="1:16" ht="15">
      <c r="A11" s="12"/>
      <c r="B11" s="25">
        <v>319</v>
      </c>
      <c r="C11" s="20" t="s">
        <v>13</v>
      </c>
      <c r="D11" s="46">
        <v>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891</v>
      </c>
      <c r="O11" s="47">
        <f t="shared" si="1"/>
        <v>1.6716697936210132</v>
      </c>
      <c r="P11" s="9"/>
    </row>
    <row r="12" spans="1:16" ht="15.75">
      <c r="A12" s="29" t="s">
        <v>14</v>
      </c>
      <c r="B12" s="30"/>
      <c r="C12" s="31"/>
      <c r="D12" s="32">
        <f aca="true" t="shared" si="3" ref="D12:M12">SUM(D13:D13)</f>
        <v>41326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>SUM(D12:M12)</f>
        <v>41326</v>
      </c>
      <c r="O12" s="45">
        <f t="shared" si="1"/>
        <v>77.53470919324577</v>
      </c>
      <c r="P12" s="10"/>
    </row>
    <row r="13" spans="1:16" ht="15">
      <c r="A13" s="12"/>
      <c r="B13" s="25">
        <v>323.1</v>
      </c>
      <c r="C13" s="20" t="s">
        <v>15</v>
      </c>
      <c r="D13" s="46">
        <v>41326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>SUM(D13:M13)</f>
        <v>41326</v>
      </c>
      <c r="O13" s="47">
        <f t="shared" si="1"/>
        <v>77.53470919324577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SUM(D15:D21)</f>
        <v>68939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416344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>SUM(D14:M14)</f>
        <v>485283</v>
      </c>
      <c r="O14" s="45">
        <f t="shared" si="1"/>
        <v>910.4746716697936</v>
      </c>
      <c r="P14" s="10"/>
    </row>
    <row r="15" spans="1:16" ht="15">
      <c r="A15" s="12"/>
      <c r="B15" s="25">
        <v>331.31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416344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1">SUM(D15:M15)</f>
        <v>416344</v>
      </c>
      <c r="O15" s="47">
        <f t="shared" si="1"/>
        <v>781.1332082551595</v>
      </c>
      <c r="P15" s="9"/>
    </row>
    <row r="16" spans="1:16" ht="15">
      <c r="A16" s="12"/>
      <c r="B16" s="25">
        <v>334.2</v>
      </c>
      <c r="C16" s="20" t="s">
        <v>17</v>
      </c>
      <c r="D16" s="46">
        <v>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1000</v>
      </c>
      <c r="O16" s="47">
        <f t="shared" si="1"/>
        <v>1.876172607879925</v>
      </c>
      <c r="P16" s="9"/>
    </row>
    <row r="17" spans="1:16" ht="15">
      <c r="A17" s="12"/>
      <c r="B17" s="25">
        <v>334.7</v>
      </c>
      <c r="C17" s="20" t="s">
        <v>19</v>
      </c>
      <c r="D17" s="46">
        <v>19968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19968</v>
      </c>
      <c r="O17" s="47">
        <f t="shared" si="1"/>
        <v>37.46341463414634</v>
      </c>
      <c r="P17" s="9"/>
    </row>
    <row r="18" spans="1:16" ht="15">
      <c r="A18" s="12"/>
      <c r="B18" s="25">
        <v>335.12</v>
      </c>
      <c r="C18" s="20" t="s">
        <v>20</v>
      </c>
      <c r="D18" s="46">
        <v>33941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33941</v>
      </c>
      <c r="O18" s="47">
        <f t="shared" si="1"/>
        <v>63.67917448405253</v>
      </c>
      <c r="P18" s="9"/>
    </row>
    <row r="19" spans="1:16" ht="15">
      <c r="A19" s="12"/>
      <c r="B19" s="25">
        <v>335.14</v>
      </c>
      <c r="C19" s="20" t="s">
        <v>21</v>
      </c>
      <c r="D19" s="46">
        <v>1017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1017</v>
      </c>
      <c r="O19" s="47">
        <f t="shared" si="1"/>
        <v>1.9080675422138837</v>
      </c>
      <c r="P19" s="9"/>
    </row>
    <row r="20" spans="1:16" ht="15">
      <c r="A20" s="12"/>
      <c r="B20" s="25">
        <v>335.15</v>
      </c>
      <c r="C20" s="20" t="s">
        <v>22</v>
      </c>
      <c r="D20" s="46">
        <v>113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113</v>
      </c>
      <c r="O20" s="47">
        <f t="shared" si="1"/>
        <v>0.21200750469043153</v>
      </c>
      <c r="P20" s="9"/>
    </row>
    <row r="21" spans="1:16" ht="15">
      <c r="A21" s="12"/>
      <c r="B21" s="25">
        <v>335.18</v>
      </c>
      <c r="C21" s="20" t="s">
        <v>23</v>
      </c>
      <c r="D21" s="46">
        <v>12900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12900</v>
      </c>
      <c r="O21" s="47">
        <f t="shared" si="1"/>
        <v>24.202626641651033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SUM(D23:D25)</f>
        <v>4805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134246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aca="true" t="shared" si="7" ref="N22:N35">SUM(D22:M22)</f>
        <v>139051</v>
      </c>
      <c r="O22" s="45">
        <f t="shared" si="1"/>
        <v>260.88367729831145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79294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79294</v>
      </c>
      <c r="O23" s="47">
        <f t="shared" si="1"/>
        <v>148.76923076923077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53727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53727</v>
      </c>
      <c r="O24" s="47">
        <f t="shared" si="1"/>
        <v>100.80112570356472</v>
      </c>
      <c r="P24" s="9"/>
    </row>
    <row r="25" spans="1:16" ht="15">
      <c r="A25" s="12"/>
      <c r="B25" s="25">
        <v>347.4</v>
      </c>
      <c r="C25" s="20" t="s">
        <v>33</v>
      </c>
      <c r="D25" s="46">
        <v>4805</v>
      </c>
      <c r="E25" s="46">
        <v>0</v>
      </c>
      <c r="F25" s="46">
        <v>0</v>
      </c>
      <c r="G25" s="46">
        <v>0</v>
      </c>
      <c r="H25" s="46">
        <v>0</v>
      </c>
      <c r="I25" s="46">
        <v>1225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6030</v>
      </c>
      <c r="O25" s="47">
        <f t="shared" si="1"/>
        <v>11.313320825515948</v>
      </c>
      <c r="P25" s="9"/>
    </row>
    <row r="26" spans="1:16" ht="15.75">
      <c r="A26" s="29" t="s">
        <v>29</v>
      </c>
      <c r="B26" s="30"/>
      <c r="C26" s="31"/>
      <c r="D26" s="32">
        <f aca="true" t="shared" si="8" ref="D26:M26">SUM(D27:D27)</f>
        <v>3341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7"/>
        <v>3341</v>
      </c>
      <c r="O26" s="45">
        <f t="shared" si="1"/>
        <v>6.2682926829268295</v>
      </c>
      <c r="P26" s="10"/>
    </row>
    <row r="27" spans="1:16" ht="15">
      <c r="A27" s="13"/>
      <c r="B27" s="39">
        <v>354</v>
      </c>
      <c r="C27" s="21" t="s">
        <v>36</v>
      </c>
      <c r="D27" s="46">
        <v>3341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3341</v>
      </c>
      <c r="O27" s="47">
        <f t="shared" si="1"/>
        <v>6.2682926829268295</v>
      </c>
      <c r="P27" s="9"/>
    </row>
    <row r="28" spans="1:16" ht="15.75">
      <c r="A28" s="29" t="s">
        <v>1</v>
      </c>
      <c r="B28" s="30"/>
      <c r="C28" s="31"/>
      <c r="D28" s="32">
        <f aca="true" t="shared" si="9" ref="D28:M28">SUM(D29:D32)</f>
        <v>9153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5259</v>
      </c>
      <c r="J28" s="32">
        <f t="shared" si="9"/>
        <v>0</v>
      </c>
      <c r="K28" s="32">
        <f t="shared" si="9"/>
        <v>0</v>
      </c>
      <c r="L28" s="32">
        <f t="shared" si="9"/>
        <v>0</v>
      </c>
      <c r="M28" s="32">
        <f t="shared" si="9"/>
        <v>0</v>
      </c>
      <c r="N28" s="32">
        <f t="shared" si="7"/>
        <v>14412</v>
      </c>
      <c r="O28" s="45">
        <f t="shared" si="1"/>
        <v>27.03939962476548</v>
      </c>
      <c r="P28" s="10"/>
    </row>
    <row r="29" spans="1:16" ht="15">
      <c r="A29" s="12"/>
      <c r="B29" s="25">
        <v>361.1</v>
      </c>
      <c r="C29" s="20" t="s">
        <v>37</v>
      </c>
      <c r="D29" s="46">
        <v>1627</v>
      </c>
      <c r="E29" s="46">
        <v>0</v>
      </c>
      <c r="F29" s="46">
        <v>0</v>
      </c>
      <c r="G29" s="46">
        <v>0</v>
      </c>
      <c r="H29" s="46">
        <v>0</v>
      </c>
      <c r="I29" s="46">
        <v>5259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6886</v>
      </c>
      <c r="O29" s="47">
        <f t="shared" si="1"/>
        <v>12.919324577861163</v>
      </c>
      <c r="P29" s="9"/>
    </row>
    <row r="30" spans="1:16" ht="15">
      <c r="A30" s="12"/>
      <c r="B30" s="25">
        <v>365</v>
      </c>
      <c r="C30" s="20" t="s">
        <v>38</v>
      </c>
      <c r="D30" s="46">
        <v>630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630</v>
      </c>
      <c r="O30" s="47">
        <f t="shared" si="1"/>
        <v>1.1819887429643527</v>
      </c>
      <c r="P30" s="9"/>
    </row>
    <row r="31" spans="1:16" ht="15">
      <c r="A31" s="12"/>
      <c r="B31" s="25">
        <v>366</v>
      </c>
      <c r="C31" s="20" t="s">
        <v>39</v>
      </c>
      <c r="D31" s="46">
        <v>5500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5500</v>
      </c>
      <c r="O31" s="47">
        <f t="shared" si="1"/>
        <v>10.318949343339588</v>
      </c>
      <c r="P31" s="9"/>
    </row>
    <row r="32" spans="1:16" ht="15">
      <c r="A32" s="12"/>
      <c r="B32" s="25">
        <v>369.9</v>
      </c>
      <c r="C32" s="20" t="s">
        <v>40</v>
      </c>
      <c r="D32" s="46">
        <v>1396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1396</v>
      </c>
      <c r="O32" s="47">
        <f t="shared" si="1"/>
        <v>2.6191369606003754</v>
      </c>
      <c r="P32" s="9"/>
    </row>
    <row r="33" spans="1:16" ht="15.75">
      <c r="A33" s="29" t="s">
        <v>30</v>
      </c>
      <c r="B33" s="30"/>
      <c r="C33" s="31"/>
      <c r="D33" s="32">
        <f aca="true" t="shared" si="10" ref="D33:M33">SUM(D34:D34)</f>
        <v>123117</v>
      </c>
      <c r="E33" s="32">
        <f t="shared" si="10"/>
        <v>0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5725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7"/>
        <v>128842</v>
      </c>
      <c r="O33" s="45">
        <f t="shared" si="1"/>
        <v>241.7298311444653</v>
      </c>
      <c r="P33" s="9"/>
    </row>
    <row r="34" spans="1:16" ht="15.75" thickBot="1">
      <c r="A34" s="12"/>
      <c r="B34" s="25">
        <v>381</v>
      </c>
      <c r="C34" s="20" t="s">
        <v>41</v>
      </c>
      <c r="D34" s="46">
        <v>123117</v>
      </c>
      <c r="E34" s="46">
        <v>0</v>
      </c>
      <c r="F34" s="46">
        <v>0</v>
      </c>
      <c r="G34" s="46">
        <v>0</v>
      </c>
      <c r="H34" s="46">
        <v>0</v>
      </c>
      <c r="I34" s="46">
        <v>5725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128842</v>
      </c>
      <c r="O34" s="47">
        <f t="shared" si="1"/>
        <v>241.7298311444653</v>
      </c>
      <c r="P34" s="9"/>
    </row>
    <row r="35" spans="1:119" ht="16.5" thickBot="1">
      <c r="A35" s="14" t="s">
        <v>34</v>
      </c>
      <c r="B35" s="23"/>
      <c r="C35" s="22"/>
      <c r="D35" s="15">
        <f aca="true" t="shared" si="11" ref="D35:M35">SUM(D5,D12,D14,D22,D26,D28,D33)</f>
        <v>334133</v>
      </c>
      <c r="E35" s="15">
        <f t="shared" si="11"/>
        <v>0</v>
      </c>
      <c r="F35" s="15">
        <f t="shared" si="11"/>
        <v>0</v>
      </c>
      <c r="G35" s="15">
        <f t="shared" si="11"/>
        <v>0</v>
      </c>
      <c r="H35" s="15">
        <f t="shared" si="11"/>
        <v>0</v>
      </c>
      <c r="I35" s="15">
        <f t="shared" si="11"/>
        <v>561574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7"/>
        <v>895707</v>
      </c>
      <c r="O35" s="38">
        <f t="shared" si="1"/>
        <v>1680.500938086304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48</v>
      </c>
      <c r="M37" s="48"/>
      <c r="N37" s="48"/>
      <c r="O37" s="43">
        <v>533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thickBot="1">
      <c r="A39" s="52" t="s">
        <v>54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A39:O39"/>
    <mergeCell ref="A38:O38"/>
    <mergeCell ref="L37:N3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SUM(D6:D12)</f>
        <v>89658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89658</v>
      </c>
      <c r="O5" s="33">
        <f aca="true" t="shared" si="1" ref="O5:O37">(N5/O$39)</f>
        <v>157.84859154929578</v>
      </c>
      <c r="P5" s="6"/>
    </row>
    <row r="6" spans="1:16" ht="15">
      <c r="A6" s="12"/>
      <c r="B6" s="25">
        <v>312.1</v>
      </c>
      <c r="C6" s="20" t="s">
        <v>8</v>
      </c>
      <c r="D6" s="46">
        <v>1827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aca="true" t="shared" si="2" ref="N6:N12">SUM(D6:M6)</f>
        <v>1827</v>
      </c>
      <c r="O6" s="47">
        <f t="shared" si="1"/>
        <v>3.216549295774648</v>
      </c>
      <c r="P6" s="9"/>
    </row>
    <row r="7" spans="1:16" ht="15">
      <c r="A7" s="12"/>
      <c r="B7" s="25">
        <v>312.42</v>
      </c>
      <c r="C7" s="20" t="s">
        <v>58</v>
      </c>
      <c r="D7" s="46">
        <v>7631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2"/>
        <v>7631</v>
      </c>
      <c r="O7" s="47">
        <f t="shared" si="1"/>
        <v>13.434859154929578</v>
      </c>
      <c r="P7" s="9"/>
    </row>
    <row r="8" spans="1:16" ht="15">
      <c r="A8" s="12"/>
      <c r="B8" s="25">
        <v>312.6</v>
      </c>
      <c r="C8" s="20" t="s">
        <v>9</v>
      </c>
      <c r="D8" s="46">
        <v>28089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28089</v>
      </c>
      <c r="O8" s="47">
        <f t="shared" si="1"/>
        <v>49.45246478873239</v>
      </c>
      <c r="P8" s="9"/>
    </row>
    <row r="9" spans="1:16" ht="15">
      <c r="A9" s="12"/>
      <c r="B9" s="25">
        <v>314.1</v>
      </c>
      <c r="C9" s="20" t="s">
        <v>10</v>
      </c>
      <c r="D9" s="46">
        <v>30979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30979</v>
      </c>
      <c r="O9" s="47">
        <f t="shared" si="1"/>
        <v>54.54049295774648</v>
      </c>
      <c r="P9" s="9"/>
    </row>
    <row r="10" spans="1:16" ht="15">
      <c r="A10" s="12"/>
      <c r="B10" s="25">
        <v>314.4</v>
      </c>
      <c r="C10" s="20" t="s">
        <v>11</v>
      </c>
      <c r="D10" s="46">
        <v>1337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1337</v>
      </c>
      <c r="O10" s="47">
        <f t="shared" si="1"/>
        <v>2.3538732394366195</v>
      </c>
      <c r="P10" s="9"/>
    </row>
    <row r="11" spans="1:16" ht="15">
      <c r="A11" s="12"/>
      <c r="B11" s="25">
        <v>315</v>
      </c>
      <c r="C11" s="20" t="s">
        <v>12</v>
      </c>
      <c r="D11" s="46">
        <v>17161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17161</v>
      </c>
      <c r="O11" s="47">
        <f t="shared" si="1"/>
        <v>30.213028169014084</v>
      </c>
      <c r="P11" s="9"/>
    </row>
    <row r="12" spans="1:16" ht="15">
      <c r="A12" s="12"/>
      <c r="B12" s="25">
        <v>319</v>
      </c>
      <c r="C12" s="20" t="s">
        <v>13</v>
      </c>
      <c r="D12" s="46">
        <v>2634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2634</v>
      </c>
      <c r="O12" s="47">
        <f t="shared" si="1"/>
        <v>4.637323943661972</v>
      </c>
      <c r="P12" s="9"/>
    </row>
    <row r="13" spans="1:16" ht="15.75">
      <c r="A13" s="29" t="s">
        <v>59</v>
      </c>
      <c r="B13" s="30"/>
      <c r="C13" s="31"/>
      <c r="D13" s="32">
        <f aca="true" t="shared" si="3" ref="D13:M13">SUM(D14:D15)</f>
        <v>36601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2">SUM(D13:M13)</f>
        <v>36601</v>
      </c>
      <c r="O13" s="45">
        <f t="shared" si="1"/>
        <v>64.43838028169014</v>
      </c>
      <c r="P13" s="10"/>
    </row>
    <row r="14" spans="1:16" ht="15">
      <c r="A14" s="12"/>
      <c r="B14" s="25">
        <v>323.1</v>
      </c>
      <c r="C14" s="20" t="s">
        <v>15</v>
      </c>
      <c r="D14" s="46">
        <v>36526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36526</v>
      </c>
      <c r="O14" s="47">
        <f t="shared" si="1"/>
        <v>64.30633802816901</v>
      </c>
      <c r="P14" s="9"/>
    </row>
    <row r="15" spans="1:16" ht="15">
      <c r="A15" s="12"/>
      <c r="B15" s="25">
        <v>329</v>
      </c>
      <c r="C15" s="20" t="s">
        <v>60</v>
      </c>
      <c r="D15" s="46">
        <v>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</v>
      </c>
      <c r="O15" s="47">
        <f t="shared" si="1"/>
        <v>0.13204225352112675</v>
      </c>
      <c r="P15" s="9"/>
    </row>
    <row r="16" spans="1:16" ht="15.75">
      <c r="A16" s="29" t="s">
        <v>16</v>
      </c>
      <c r="B16" s="30"/>
      <c r="C16" s="31"/>
      <c r="D16" s="32">
        <f aca="true" t="shared" si="5" ref="D16:M16">SUM(D17:D21)</f>
        <v>90612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0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44">
        <f t="shared" si="4"/>
        <v>90612</v>
      </c>
      <c r="O16" s="45">
        <f t="shared" si="1"/>
        <v>159.5281690140845</v>
      </c>
      <c r="P16" s="10"/>
    </row>
    <row r="17" spans="1:16" ht="15">
      <c r="A17" s="12"/>
      <c r="B17" s="25">
        <v>334.2</v>
      </c>
      <c r="C17" s="20" t="s">
        <v>17</v>
      </c>
      <c r="D17" s="46">
        <v>50265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50265</v>
      </c>
      <c r="O17" s="47">
        <f t="shared" si="1"/>
        <v>88.49471830985915</v>
      </c>
      <c r="P17" s="9"/>
    </row>
    <row r="18" spans="1:16" ht="15">
      <c r="A18" s="12"/>
      <c r="B18" s="25">
        <v>335.12</v>
      </c>
      <c r="C18" s="20" t="s">
        <v>20</v>
      </c>
      <c r="D18" s="46">
        <v>26421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26421</v>
      </c>
      <c r="O18" s="47">
        <f t="shared" si="1"/>
        <v>46.515845070422536</v>
      </c>
      <c r="P18" s="9"/>
    </row>
    <row r="19" spans="1:16" ht="15">
      <c r="A19" s="12"/>
      <c r="B19" s="25">
        <v>335.14</v>
      </c>
      <c r="C19" s="20" t="s">
        <v>21</v>
      </c>
      <c r="D19" s="46">
        <v>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897</v>
      </c>
      <c r="O19" s="47">
        <f t="shared" si="1"/>
        <v>1.579225352112676</v>
      </c>
      <c r="P19" s="9"/>
    </row>
    <row r="20" spans="1:16" ht="15">
      <c r="A20" s="12"/>
      <c r="B20" s="25">
        <v>335.15</v>
      </c>
      <c r="C20" s="20" t="s">
        <v>22</v>
      </c>
      <c r="D20" s="46">
        <v>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</v>
      </c>
      <c r="O20" s="47">
        <f t="shared" si="1"/>
        <v>0.01232394366197183</v>
      </c>
      <c r="P20" s="9"/>
    </row>
    <row r="21" spans="1:16" ht="15">
      <c r="A21" s="12"/>
      <c r="B21" s="25">
        <v>335.18</v>
      </c>
      <c r="C21" s="20" t="s">
        <v>23</v>
      </c>
      <c r="D21" s="46">
        <v>13022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13022</v>
      </c>
      <c r="O21" s="47">
        <f t="shared" si="1"/>
        <v>22.926056338028168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SUM(D23:D27)</f>
        <v>14942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142195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157137</v>
      </c>
      <c r="O22" s="45">
        <f t="shared" si="1"/>
        <v>276.64964788732397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86174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7" ref="N23:N28">SUM(D23:M23)</f>
        <v>86174</v>
      </c>
      <c r="O23" s="47">
        <f t="shared" si="1"/>
        <v>151.71478873239437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55171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55171</v>
      </c>
      <c r="O24" s="47">
        <f t="shared" si="1"/>
        <v>97.13204225352112</v>
      </c>
      <c r="P24" s="9"/>
    </row>
    <row r="25" spans="1:16" ht="15">
      <c r="A25" s="12"/>
      <c r="B25" s="25">
        <v>347.2</v>
      </c>
      <c r="C25" s="20" t="s">
        <v>61</v>
      </c>
      <c r="D25" s="46">
        <v>300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300</v>
      </c>
      <c r="O25" s="47">
        <f t="shared" si="1"/>
        <v>0.528169014084507</v>
      </c>
      <c r="P25" s="9"/>
    </row>
    <row r="26" spans="1:16" ht="15">
      <c r="A26" s="12"/>
      <c r="B26" s="25">
        <v>347.4</v>
      </c>
      <c r="C26" s="20" t="s">
        <v>33</v>
      </c>
      <c r="D26" s="46">
        <v>14092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14092</v>
      </c>
      <c r="O26" s="47">
        <f t="shared" si="1"/>
        <v>24.809859154929576</v>
      </c>
      <c r="P26" s="9"/>
    </row>
    <row r="27" spans="1:16" ht="15">
      <c r="A27" s="12"/>
      <c r="B27" s="25">
        <v>347.5</v>
      </c>
      <c r="C27" s="20" t="s">
        <v>62</v>
      </c>
      <c r="D27" s="46">
        <v>550</v>
      </c>
      <c r="E27" s="46">
        <v>0</v>
      </c>
      <c r="F27" s="46">
        <v>0</v>
      </c>
      <c r="G27" s="46">
        <v>0</v>
      </c>
      <c r="H27" s="46">
        <v>0</v>
      </c>
      <c r="I27" s="46">
        <v>850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1400</v>
      </c>
      <c r="O27" s="47">
        <f t="shared" si="1"/>
        <v>2.464788732394366</v>
      </c>
      <c r="P27" s="9"/>
    </row>
    <row r="28" spans="1:16" ht="15.75">
      <c r="A28" s="29" t="s">
        <v>29</v>
      </c>
      <c r="B28" s="30"/>
      <c r="C28" s="31"/>
      <c r="D28" s="32">
        <f aca="true" t="shared" si="8" ref="D28:M28">SUM(D29:D29)</f>
        <v>1053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7"/>
        <v>1053</v>
      </c>
      <c r="O28" s="45">
        <f t="shared" si="1"/>
        <v>1.8538732394366197</v>
      </c>
      <c r="P28" s="10"/>
    </row>
    <row r="29" spans="1:16" ht="15">
      <c r="A29" s="13"/>
      <c r="B29" s="39">
        <v>354</v>
      </c>
      <c r="C29" s="21" t="s">
        <v>36</v>
      </c>
      <c r="D29" s="46">
        <v>1053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9" ref="N29:N37">SUM(D29:M29)</f>
        <v>1053</v>
      </c>
      <c r="O29" s="47">
        <f t="shared" si="1"/>
        <v>1.8538732394366197</v>
      </c>
      <c r="P29" s="9"/>
    </row>
    <row r="30" spans="1:16" ht="15.75">
      <c r="A30" s="29" t="s">
        <v>1</v>
      </c>
      <c r="B30" s="30"/>
      <c r="C30" s="31"/>
      <c r="D30" s="32">
        <f aca="true" t="shared" si="10" ref="D30:M30">SUM(D31:D34)</f>
        <v>19319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22389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9"/>
        <v>41708</v>
      </c>
      <c r="O30" s="45">
        <f t="shared" si="1"/>
        <v>73.42957746478874</v>
      </c>
      <c r="P30" s="10"/>
    </row>
    <row r="31" spans="1:16" ht="15">
      <c r="A31" s="12"/>
      <c r="B31" s="25">
        <v>361.1</v>
      </c>
      <c r="C31" s="20" t="s">
        <v>37</v>
      </c>
      <c r="D31" s="46">
        <v>3082</v>
      </c>
      <c r="E31" s="46">
        <v>0</v>
      </c>
      <c r="F31" s="46">
        <v>0</v>
      </c>
      <c r="G31" s="46">
        <v>0</v>
      </c>
      <c r="H31" s="46">
        <v>0</v>
      </c>
      <c r="I31" s="46">
        <v>22389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25471</v>
      </c>
      <c r="O31" s="47">
        <f t="shared" si="1"/>
        <v>44.84330985915493</v>
      </c>
      <c r="P31" s="9"/>
    </row>
    <row r="32" spans="1:16" ht="15">
      <c r="A32" s="12"/>
      <c r="B32" s="25">
        <v>365</v>
      </c>
      <c r="C32" s="20" t="s">
        <v>38</v>
      </c>
      <c r="D32" s="46">
        <v>8485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8485</v>
      </c>
      <c r="O32" s="47">
        <f t="shared" si="1"/>
        <v>14.93838028169014</v>
      </c>
      <c r="P32" s="9"/>
    </row>
    <row r="33" spans="1:16" ht="15">
      <c r="A33" s="12"/>
      <c r="B33" s="25">
        <v>366</v>
      </c>
      <c r="C33" s="20" t="s">
        <v>39</v>
      </c>
      <c r="D33" s="46">
        <v>4500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4500</v>
      </c>
      <c r="O33" s="47">
        <f t="shared" si="1"/>
        <v>7.922535211267606</v>
      </c>
      <c r="P33" s="9"/>
    </row>
    <row r="34" spans="1:16" ht="15">
      <c r="A34" s="12"/>
      <c r="B34" s="25">
        <v>369.9</v>
      </c>
      <c r="C34" s="20" t="s">
        <v>40</v>
      </c>
      <c r="D34" s="46">
        <v>3252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3252</v>
      </c>
      <c r="O34" s="47">
        <f t="shared" si="1"/>
        <v>5.725352112676056</v>
      </c>
      <c r="P34" s="9"/>
    </row>
    <row r="35" spans="1:16" ht="15.75">
      <c r="A35" s="29" t="s">
        <v>30</v>
      </c>
      <c r="B35" s="30"/>
      <c r="C35" s="31"/>
      <c r="D35" s="32">
        <f aca="true" t="shared" si="11" ref="D35:M35">SUM(D36:D36)</f>
        <v>46394</v>
      </c>
      <c r="E35" s="32">
        <f t="shared" si="11"/>
        <v>0</v>
      </c>
      <c r="F35" s="32">
        <f t="shared" si="11"/>
        <v>0</v>
      </c>
      <c r="G35" s="32">
        <f t="shared" si="11"/>
        <v>0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9"/>
        <v>46394</v>
      </c>
      <c r="O35" s="45">
        <f t="shared" si="1"/>
        <v>81.67957746478874</v>
      </c>
      <c r="P35" s="9"/>
    </row>
    <row r="36" spans="1:16" ht="15.75" thickBot="1">
      <c r="A36" s="12"/>
      <c r="B36" s="25">
        <v>381</v>
      </c>
      <c r="C36" s="20" t="s">
        <v>41</v>
      </c>
      <c r="D36" s="46">
        <v>46394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46394</v>
      </c>
      <c r="O36" s="47">
        <f t="shared" si="1"/>
        <v>81.67957746478874</v>
      </c>
      <c r="P36" s="9"/>
    </row>
    <row r="37" spans="1:119" ht="16.5" thickBot="1">
      <c r="A37" s="14" t="s">
        <v>34</v>
      </c>
      <c r="B37" s="23"/>
      <c r="C37" s="22"/>
      <c r="D37" s="15">
        <f aca="true" t="shared" si="12" ref="D37:M37">SUM(D5,D13,D16,D22,D28,D30,D35)</f>
        <v>298579</v>
      </c>
      <c r="E37" s="15">
        <f t="shared" si="12"/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164584</v>
      </c>
      <c r="J37" s="15">
        <f t="shared" si="12"/>
        <v>0</v>
      </c>
      <c r="K37" s="15">
        <f t="shared" si="12"/>
        <v>0</v>
      </c>
      <c r="L37" s="15">
        <f t="shared" si="12"/>
        <v>0</v>
      </c>
      <c r="M37" s="15">
        <f t="shared" si="12"/>
        <v>0</v>
      </c>
      <c r="N37" s="15">
        <f t="shared" si="9"/>
        <v>463163</v>
      </c>
      <c r="O37" s="38">
        <f t="shared" si="1"/>
        <v>815.4278169014085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63</v>
      </c>
      <c r="M39" s="48"/>
      <c r="N39" s="48"/>
      <c r="O39" s="43">
        <v>568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54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97027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97027</v>
      </c>
      <c r="O5" s="33">
        <f aca="true" t="shared" si="2" ref="O5:O34">(N5/O$36)</f>
        <v>181.0205223880597</v>
      </c>
      <c r="P5" s="6"/>
    </row>
    <row r="6" spans="1:16" ht="15">
      <c r="A6" s="12"/>
      <c r="B6" s="25">
        <v>312.41</v>
      </c>
      <c r="C6" s="20" t="s">
        <v>88</v>
      </c>
      <c r="D6" s="46">
        <v>4496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4496</v>
      </c>
      <c r="O6" s="47">
        <f t="shared" si="2"/>
        <v>8.388059701492537</v>
      </c>
      <c r="P6" s="9"/>
    </row>
    <row r="7" spans="1:16" ht="15">
      <c r="A7" s="12"/>
      <c r="B7" s="25">
        <v>312.6</v>
      </c>
      <c r="C7" s="20" t="s">
        <v>9</v>
      </c>
      <c r="D7" s="46">
        <v>38208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38208</v>
      </c>
      <c r="O7" s="47">
        <f t="shared" si="2"/>
        <v>71.28358208955224</v>
      </c>
      <c r="P7" s="9"/>
    </row>
    <row r="8" spans="1:16" ht="15">
      <c r="A8" s="12"/>
      <c r="B8" s="25">
        <v>314.1</v>
      </c>
      <c r="C8" s="20" t="s">
        <v>10</v>
      </c>
      <c r="D8" s="46">
        <v>40784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40784</v>
      </c>
      <c r="O8" s="47">
        <f t="shared" si="2"/>
        <v>76.08955223880596</v>
      </c>
      <c r="P8" s="9"/>
    </row>
    <row r="9" spans="1:16" ht="15">
      <c r="A9" s="12"/>
      <c r="B9" s="25">
        <v>315</v>
      </c>
      <c r="C9" s="20" t="s">
        <v>65</v>
      </c>
      <c r="D9" s="46">
        <v>13539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13539</v>
      </c>
      <c r="O9" s="47">
        <f t="shared" si="2"/>
        <v>25.259328358208954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SUM(D11:D11)</f>
        <v>38018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38018</v>
      </c>
      <c r="O10" s="45">
        <f t="shared" si="2"/>
        <v>70.92910447761194</v>
      </c>
      <c r="P10" s="10"/>
    </row>
    <row r="11" spans="1:16" ht="15">
      <c r="A11" s="12"/>
      <c r="B11" s="25">
        <v>323.1</v>
      </c>
      <c r="C11" s="20" t="s">
        <v>15</v>
      </c>
      <c r="D11" s="46">
        <v>38018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38018</v>
      </c>
      <c r="O11" s="47">
        <f t="shared" si="2"/>
        <v>70.92910447761194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SUM(D13:D20)</f>
        <v>1210539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1210539</v>
      </c>
      <c r="O12" s="45">
        <f t="shared" si="2"/>
        <v>2258.4682835820895</v>
      </c>
      <c r="P12" s="10"/>
    </row>
    <row r="13" spans="1:16" ht="15">
      <c r="A13" s="12"/>
      <c r="B13" s="25">
        <v>331.39</v>
      </c>
      <c r="C13" s="20" t="s">
        <v>91</v>
      </c>
      <c r="D13" s="46">
        <v>600000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600000</v>
      </c>
      <c r="O13" s="47">
        <f t="shared" si="2"/>
        <v>1119.402985074627</v>
      </c>
      <c r="P13" s="9"/>
    </row>
    <row r="14" spans="1:16" ht="15">
      <c r="A14" s="12"/>
      <c r="B14" s="25">
        <v>334.1</v>
      </c>
      <c r="C14" s="20" t="s">
        <v>93</v>
      </c>
      <c r="D14" s="46">
        <v>4505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4505</v>
      </c>
      <c r="O14" s="47">
        <f t="shared" si="2"/>
        <v>8.404850746268657</v>
      </c>
      <c r="P14" s="9"/>
    </row>
    <row r="15" spans="1:16" ht="15">
      <c r="A15" s="12"/>
      <c r="B15" s="25">
        <v>334.5</v>
      </c>
      <c r="C15" s="20" t="s">
        <v>94</v>
      </c>
      <c r="D15" s="46">
        <v>498439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498439</v>
      </c>
      <c r="O15" s="47">
        <f t="shared" si="2"/>
        <v>929.9235074626865</v>
      </c>
      <c r="P15" s="9"/>
    </row>
    <row r="16" spans="1:16" ht="15">
      <c r="A16" s="12"/>
      <c r="B16" s="25">
        <v>334.7</v>
      </c>
      <c r="C16" s="20" t="s">
        <v>19</v>
      </c>
      <c r="D16" s="46">
        <v>46681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46681</v>
      </c>
      <c r="O16" s="47">
        <f t="shared" si="2"/>
        <v>87.09141791044776</v>
      </c>
      <c r="P16" s="9"/>
    </row>
    <row r="17" spans="1:16" ht="15">
      <c r="A17" s="12"/>
      <c r="B17" s="25">
        <v>335.12</v>
      </c>
      <c r="C17" s="20" t="s">
        <v>67</v>
      </c>
      <c r="D17" s="46">
        <v>35522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35522</v>
      </c>
      <c r="O17" s="47">
        <f t="shared" si="2"/>
        <v>66.2723880597015</v>
      </c>
      <c r="P17" s="9"/>
    </row>
    <row r="18" spans="1:16" ht="15">
      <c r="A18" s="12"/>
      <c r="B18" s="25">
        <v>335.15</v>
      </c>
      <c r="C18" s="20" t="s">
        <v>69</v>
      </c>
      <c r="D18" s="46">
        <v>42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42</v>
      </c>
      <c r="O18" s="47">
        <f t="shared" si="2"/>
        <v>0.07835820895522388</v>
      </c>
      <c r="P18" s="9"/>
    </row>
    <row r="19" spans="1:16" ht="15">
      <c r="A19" s="12"/>
      <c r="B19" s="25">
        <v>335.18</v>
      </c>
      <c r="C19" s="20" t="s">
        <v>70</v>
      </c>
      <c r="D19" s="46">
        <v>15350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15350</v>
      </c>
      <c r="O19" s="47">
        <f t="shared" si="2"/>
        <v>28.638059701492537</v>
      </c>
      <c r="P19" s="9"/>
    </row>
    <row r="20" spans="1:16" ht="15">
      <c r="A20" s="12"/>
      <c r="B20" s="25">
        <v>337.2</v>
      </c>
      <c r="C20" s="20" t="s">
        <v>95</v>
      </c>
      <c r="D20" s="46">
        <v>10000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10000</v>
      </c>
      <c r="O20" s="47">
        <f t="shared" si="2"/>
        <v>18.65671641791045</v>
      </c>
      <c r="P20" s="9"/>
    </row>
    <row r="21" spans="1:16" ht="15.75">
      <c r="A21" s="29" t="s">
        <v>28</v>
      </c>
      <c r="B21" s="30"/>
      <c r="C21" s="31"/>
      <c r="D21" s="32">
        <f aca="true" t="shared" si="5" ref="D21:M21">SUM(D22:D24)</f>
        <v>5769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152344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158113</v>
      </c>
      <c r="O21" s="45">
        <f t="shared" si="2"/>
        <v>294.9869402985075</v>
      </c>
      <c r="P21" s="10"/>
    </row>
    <row r="22" spans="1:16" ht="15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89849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89849</v>
      </c>
      <c r="O22" s="47">
        <f t="shared" si="2"/>
        <v>167.6287313432836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62495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62495</v>
      </c>
      <c r="O23" s="47">
        <f t="shared" si="2"/>
        <v>116.59514925373135</v>
      </c>
      <c r="P23" s="9"/>
    </row>
    <row r="24" spans="1:16" ht="15">
      <c r="A24" s="12"/>
      <c r="B24" s="25">
        <v>344.9</v>
      </c>
      <c r="C24" s="20" t="s">
        <v>96</v>
      </c>
      <c r="D24" s="46">
        <v>5769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5769</v>
      </c>
      <c r="O24" s="47">
        <f t="shared" si="2"/>
        <v>10.763059701492537</v>
      </c>
      <c r="P24" s="9"/>
    </row>
    <row r="25" spans="1:16" ht="15.75">
      <c r="A25" s="29" t="s">
        <v>29</v>
      </c>
      <c r="B25" s="30"/>
      <c r="C25" s="31"/>
      <c r="D25" s="32">
        <f aca="true" t="shared" si="6" ref="D25:M25">SUM(D26:D26)</f>
        <v>2027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2027</v>
      </c>
      <c r="O25" s="45">
        <f t="shared" si="2"/>
        <v>3.781716417910448</v>
      </c>
      <c r="P25" s="10"/>
    </row>
    <row r="26" spans="1:16" ht="15">
      <c r="A26" s="13"/>
      <c r="B26" s="39">
        <v>351.1</v>
      </c>
      <c r="C26" s="21" t="s">
        <v>97</v>
      </c>
      <c r="D26" s="46">
        <v>2027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2027</v>
      </c>
      <c r="O26" s="47">
        <f t="shared" si="2"/>
        <v>3.781716417910448</v>
      </c>
      <c r="P26" s="9"/>
    </row>
    <row r="27" spans="1:16" ht="15.75">
      <c r="A27" s="29" t="s">
        <v>1</v>
      </c>
      <c r="B27" s="30"/>
      <c r="C27" s="31"/>
      <c r="D27" s="32">
        <f aca="true" t="shared" si="7" ref="D27:M27">SUM(D28:D29)</f>
        <v>317475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76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1"/>
        <v>317551</v>
      </c>
      <c r="O27" s="45">
        <f t="shared" si="2"/>
        <v>592.445895522388</v>
      </c>
      <c r="P27" s="10"/>
    </row>
    <row r="28" spans="1:16" ht="15">
      <c r="A28" s="12"/>
      <c r="B28" s="25">
        <v>361.1</v>
      </c>
      <c r="C28" s="20" t="s">
        <v>37</v>
      </c>
      <c r="D28" s="46">
        <v>599</v>
      </c>
      <c r="E28" s="46">
        <v>0</v>
      </c>
      <c r="F28" s="46">
        <v>0</v>
      </c>
      <c r="G28" s="46">
        <v>0</v>
      </c>
      <c r="H28" s="46">
        <v>0</v>
      </c>
      <c r="I28" s="46">
        <v>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675</v>
      </c>
      <c r="O28" s="47">
        <f t="shared" si="2"/>
        <v>1.2593283582089552</v>
      </c>
      <c r="P28" s="9"/>
    </row>
    <row r="29" spans="1:16" ht="15">
      <c r="A29" s="12"/>
      <c r="B29" s="25">
        <v>369.9</v>
      </c>
      <c r="C29" s="20" t="s">
        <v>40</v>
      </c>
      <c r="D29" s="46">
        <v>316876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316876</v>
      </c>
      <c r="O29" s="47">
        <f t="shared" si="2"/>
        <v>591.1865671641791</v>
      </c>
      <c r="P29" s="9"/>
    </row>
    <row r="30" spans="1:16" ht="15.75">
      <c r="A30" s="29" t="s">
        <v>30</v>
      </c>
      <c r="B30" s="30"/>
      <c r="C30" s="31"/>
      <c r="D30" s="32">
        <f aca="true" t="shared" si="8" ref="D30:M30">SUM(D31:D33)</f>
        <v>14600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14963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29563</v>
      </c>
      <c r="O30" s="45">
        <f t="shared" si="2"/>
        <v>55.15485074626866</v>
      </c>
      <c r="P30" s="9"/>
    </row>
    <row r="31" spans="1:16" ht="15">
      <c r="A31" s="12"/>
      <c r="B31" s="25">
        <v>381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5963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5963</v>
      </c>
      <c r="O31" s="47">
        <f t="shared" si="2"/>
        <v>11.125</v>
      </c>
      <c r="P31" s="9"/>
    </row>
    <row r="32" spans="1:16" ht="15">
      <c r="A32" s="12"/>
      <c r="B32" s="25">
        <v>384</v>
      </c>
      <c r="C32" s="20" t="s">
        <v>85</v>
      </c>
      <c r="D32" s="46">
        <v>14600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14600</v>
      </c>
      <c r="O32" s="47">
        <f t="shared" si="2"/>
        <v>27.238805970149254</v>
      </c>
      <c r="P32" s="9"/>
    </row>
    <row r="33" spans="1:16" ht="15.75" thickBot="1">
      <c r="A33" s="12"/>
      <c r="B33" s="25">
        <v>389.3</v>
      </c>
      <c r="C33" s="20" t="s">
        <v>98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9000</v>
      </c>
      <c r="O33" s="47">
        <f t="shared" si="2"/>
        <v>16.791044776119403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9" ref="D34:M34">SUM(D5,D10,D12,D21,D25,D27,D30)</f>
        <v>1685455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167383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1852838</v>
      </c>
      <c r="O34" s="38">
        <f t="shared" si="2"/>
        <v>3456.7873134328356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536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87165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87165</v>
      </c>
      <c r="O5" s="33">
        <f aca="true" t="shared" si="2" ref="O5:O34">(N5/O$36)</f>
        <v>168.59767891682785</v>
      </c>
      <c r="P5" s="6"/>
    </row>
    <row r="6" spans="1:16" ht="15">
      <c r="A6" s="12"/>
      <c r="B6" s="25">
        <v>312.41</v>
      </c>
      <c r="C6" s="20" t="s">
        <v>88</v>
      </c>
      <c r="D6" s="46">
        <v>5025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5025</v>
      </c>
      <c r="O6" s="47">
        <f t="shared" si="2"/>
        <v>9.71953578336557</v>
      </c>
      <c r="P6" s="9"/>
    </row>
    <row r="7" spans="1:16" ht="15">
      <c r="A7" s="12"/>
      <c r="B7" s="25">
        <v>312.6</v>
      </c>
      <c r="C7" s="20" t="s">
        <v>9</v>
      </c>
      <c r="D7" s="46">
        <v>40728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40728</v>
      </c>
      <c r="O7" s="47">
        <f t="shared" si="2"/>
        <v>78.77756286266924</v>
      </c>
      <c r="P7" s="9"/>
    </row>
    <row r="8" spans="1:16" ht="15">
      <c r="A8" s="12"/>
      <c r="B8" s="25">
        <v>314.1</v>
      </c>
      <c r="C8" s="20" t="s">
        <v>10</v>
      </c>
      <c r="D8" s="46">
        <v>29805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29805</v>
      </c>
      <c r="O8" s="47">
        <f t="shared" si="2"/>
        <v>57.64990328820116</v>
      </c>
      <c r="P8" s="9"/>
    </row>
    <row r="9" spans="1:16" ht="15">
      <c r="A9" s="12"/>
      <c r="B9" s="25">
        <v>314.4</v>
      </c>
      <c r="C9" s="20" t="s">
        <v>11</v>
      </c>
      <c r="D9" s="46">
        <v>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</v>
      </c>
      <c r="O9" s="47">
        <f t="shared" si="2"/>
        <v>0.2727272727272727</v>
      </c>
      <c r="P9" s="9"/>
    </row>
    <row r="10" spans="1:16" ht="15">
      <c r="A10" s="12"/>
      <c r="B10" s="25">
        <v>315</v>
      </c>
      <c r="C10" s="20" t="s">
        <v>65</v>
      </c>
      <c r="D10" s="46">
        <v>11466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11466</v>
      </c>
      <c r="O10" s="47">
        <f t="shared" si="2"/>
        <v>22.177949709864603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42870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42870</v>
      </c>
      <c r="O11" s="45">
        <f t="shared" si="2"/>
        <v>82.92069632495165</v>
      </c>
      <c r="P11" s="10"/>
    </row>
    <row r="12" spans="1:16" ht="15">
      <c r="A12" s="12"/>
      <c r="B12" s="25">
        <v>323.1</v>
      </c>
      <c r="C12" s="20" t="s">
        <v>15</v>
      </c>
      <c r="D12" s="46">
        <v>42870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42870</v>
      </c>
      <c r="O12" s="47">
        <f t="shared" si="2"/>
        <v>82.92069632495165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SUM(D14:D22)</f>
        <v>309488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309488</v>
      </c>
      <c r="O13" s="45">
        <f t="shared" si="2"/>
        <v>598.6228239845261</v>
      </c>
      <c r="P13" s="10"/>
    </row>
    <row r="14" spans="1:16" ht="15">
      <c r="A14" s="12"/>
      <c r="B14" s="25">
        <v>331.1</v>
      </c>
      <c r="C14" s="20" t="s">
        <v>89</v>
      </c>
      <c r="D14" s="46">
        <v>55013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55013</v>
      </c>
      <c r="O14" s="47">
        <f t="shared" si="2"/>
        <v>106.40812379110251</v>
      </c>
      <c r="P14" s="9"/>
    </row>
    <row r="15" spans="1:16" ht="15">
      <c r="A15" s="12"/>
      <c r="B15" s="25">
        <v>331.49</v>
      </c>
      <c r="C15" s="20" t="s">
        <v>92</v>
      </c>
      <c r="D15" s="46">
        <v>15000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15000</v>
      </c>
      <c r="O15" s="47">
        <f t="shared" si="2"/>
        <v>29.013539651837526</v>
      </c>
      <c r="P15" s="9"/>
    </row>
    <row r="16" spans="1:16" ht="15">
      <c r="A16" s="12"/>
      <c r="B16" s="25">
        <v>334.1</v>
      </c>
      <c r="C16" s="20" t="s">
        <v>93</v>
      </c>
      <c r="D16" s="46">
        <v>169966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169966</v>
      </c>
      <c r="O16" s="47">
        <f t="shared" si="2"/>
        <v>328.75435203094776</v>
      </c>
      <c r="P16" s="9"/>
    </row>
    <row r="17" spans="1:16" ht="15">
      <c r="A17" s="12"/>
      <c r="B17" s="25">
        <v>334.5</v>
      </c>
      <c r="C17" s="20" t="s">
        <v>94</v>
      </c>
      <c r="D17" s="46">
        <v>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5000</v>
      </c>
      <c r="O17" s="47">
        <f t="shared" si="2"/>
        <v>9.671179883945841</v>
      </c>
      <c r="P17" s="9"/>
    </row>
    <row r="18" spans="1:16" ht="15">
      <c r="A18" s="12"/>
      <c r="B18" s="25">
        <v>335.12</v>
      </c>
      <c r="C18" s="20" t="s">
        <v>67</v>
      </c>
      <c r="D18" s="46">
        <v>36984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36984</v>
      </c>
      <c r="O18" s="47">
        <f t="shared" si="2"/>
        <v>71.5357833655706</v>
      </c>
      <c r="P18" s="9"/>
    </row>
    <row r="19" spans="1:16" ht="15">
      <c r="A19" s="12"/>
      <c r="B19" s="25">
        <v>335.14</v>
      </c>
      <c r="C19" s="20" t="s">
        <v>68</v>
      </c>
      <c r="D19" s="46">
        <v>410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410</v>
      </c>
      <c r="O19" s="47">
        <f t="shared" si="2"/>
        <v>0.793036750483559</v>
      </c>
      <c r="P19" s="9"/>
    </row>
    <row r="20" spans="1:16" ht="15">
      <c r="A20" s="12"/>
      <c r="B20" s="25">
        <v>335.15</v>
      </c>
      <c r="C20" s="20" t="s">
        <v>69</v>
      </c>
      <c r="D20" s="46">
        <v>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70</v>
      </c>
      <c r="O20" s="47">
        <f t="shared" si="2"/>
        <v>0.13539651837524178</v>
      </c>
      <c r="P20" s="9"/>
    </row>
    <row r="21" spans="1:16" ht="15">
      <c r="A21" s="12"/>
      <c r="B21" s="25">
        <v>335.18</v>
      </c>
      <c r="C21" s="20" t="s">
        <v>70</v>
      </c>
      <c r="D21" s="46">
        <v>17045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17045</v>
      </c>
      <c r="O21" s="47">
        <f t="shared" si="2"/>
        <v>32.969052224371374</v>
      </c>
      <c r="P21" s="9"/>
    </row>
    <row r="22" spans="1:16" ht="15">
      <c r="A22" s="12"/>
      <c r="B22" s="25">
        <v>337.2</v>
      </c>
      <c r="C22" s="20" t="s">
        <v>95</v>
      </c>
      <c r="D22" s="46">
        <v>10000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10000</v>
      </c>
      <c r="O22" s="47">
        <f t="shared" si="2"/>
        <v>19.342359767891683</v>
      </c>
      <c r="P22" s="9"/>
    </row>
    <row r="23" spans="1:16" ht="15.75">
      <c r="A23" s="29" t="s">
        <v>28</v>
      </c>
      <c r="B23" s="30"/>
      <c r="C23" s="31"/>
      <c r="D23" s="32">
        <f aca="true" t="shared" si="5" ref="D23:M23">SUM(D24:D26)</f>
        <v>5601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148616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154217</v>
      </c>
      <c r="O23" s="45">
        <f t="shared" si="2"/>
        <v>298.29206963249516</v>
      </c>
      <c r="P23" s="10"/>
    </row>
    <row r="24" spans="1:16" ht="15">
      <c r="A24" s="12"/>
      <c r="B24" s="25">
        <v>343.3</v>
      </c>
      <c r="C24" s="20" t="s">
        <v>31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94426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94426</v>
      </c>
      <c r="O24" s="47">
        <f t="shared" si="2"/>
        <v>182.642166344294</v>
      </c>
      <c r="P24" s="9"/>
    </row>
    <row r="25" spans="1:16" ht="15">
      <c r="A25" s="12"/>
      <c r="B25" s="25">
        <v>343.4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54190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54190</v>
      </c>
      <c r="O25" s="47">
        <f t="shared" si="2"/>
        <v>104.81624758220502</v>
      </c>
      <c r="P25" s="9"/>
    </row>
    <row r="26" spans="1:16" ht="15">
      <c r="A26" s="12"/>
      <c r="B26" s="25">
        <v>344.9</v>
      </c>
      <c r="C26" s="20" t="s">
        <v>96</v>
      </c>
      <c r="D26" s="46">
        <v>5601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5601</v>
      </c>
      <c r="O26" s="47">
        <f t="shared" si="2"/>
        <v>10.833655705996131</v>
      </c>
      <c r="P26" s="9"/>
    </row>
    <row r="27" spans="1:16" ht="15.75">
      <c r="A27" s="29" t="s">
        <v>29</v>
      </c>
      <c r="B27" s="30"/>
      <c r="C27" s="31"/>
      <c r="D27" s="32">
        <f aca="true" t="shared" si="6" ref="D27:M27">SUM(D28:D28)</f>
        <v>1133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1133</v>
      </c>
      <c r="O27" s="45">
        <f t="shared" si="2"/>
        <v>2.1914893617021276</v>
      </c>
      <c r="P27" s="10"/>
    </row>
    <row r="28" spans="1:16" ht="15">
      <c r="A28" s="13"/>
      <c r="B28" s="39">
        <v>351.1</v>
      </c>
      <c r="C28" s="21" t="s">
        <v>97</v>
      </c>
      <c r="D28" s="46">
        <v>1133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1133</v>
      </c>
      <c r="O28" s="47">
        <f t="shared" si="2"/>
        <v>2.1914893617021276</v>
      </c>
      <c r="P28" s="9"/>
    </row>
    <row r="29" spans="1:16" ht="15.75">
      <c r="A29" s="29" t="s">
        <v>1</v>
      </c>
      <c r="B29" s="30"/>
      <c r="C29" s="31"/>
      <c r="D29" s="32">
        <f aca="true" t="shared" si="7" ref="D29:M29">SUM(D30:D31)</f>
        <v>102585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563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103148</v>
      </c>
      <c r="O29" s="45">
        <f t="shared" si="2"/>
        <v>199.51257253384912</v>
      </c>
      <c r="P29" s="10"/>
    </row>
    <row r="30" spans="1:16" ht="15">
      <c r="A30" s="12"/>
      <c r="B30" s="25">
        <v>361.1</v>
      </c>
      <c r="C30" s="20" t="s">
        <v>37</v>
      </c>
      <c r="D30" s="46">
        <v>100</v>
      </c>
      <c r="E30" s="46">
        <v>0</v>
      </c>
      <c r="F30" s="46">
        <v>0</v>
      </c>
      <c r="G30" s="46">
        <v>0</v>
      </c>
      <c r="H30" s="46">
        <v>0</v>
      </c>
      <c r="I30" s="46">
        <v>563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663</v>
      </c>
      <c r="O30" s="47">
        <f t="shared" si="2"/>
        <v>1.2823984526112187</v>
      </c>
      <c r="P30" s="9"/>
    </row>
    <row r="31" spans="1:16" ht="15">
      <c r="A31" s="12"/>
      <c r="B31" s="25">
        <v>369.9</v>
      </c>
      <c r="C31" s="20" t="s">
        <v>40</v>
      </c>
      <c r="D31" s="46">
        <v>102485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102485</v>
      </c>
      <c r="O31" s="47">
        <f t="shared" si="2"/>
        <v>198.23017408123792</v>
      </c>
      <c r="P31" s="9"/>
    </row>
    <row r="32" spans="1:16" ht="15.75">
      <c r="A32" s="29" t="s">
        <v>30</v>
      </c>
      <c r="B32" s="30"/>
      <c r="C32" s="31"/>
      <c r="D32" s="32">
        <f aca="true" t="shared" si="8" ref="D32:M32">SUM(D33:D33)</f>
        <v>42203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42203</v>
      </c>
      <c r="O32" s="45">
        <f t="shared" si="2"/>
        <v>81.63056092843327</v>
      </c>
      <c r="P32" s="9"/>
    </row>
    <row r="33" spans="1:16" ht="15.75" thickBot="1">
      <c r="A33" s="12"/>
      <c r="B33" s="25">
        <v>381</v>
      </c>
      <c r="C33" s="20" t="s">
        <v>41</v>
      </c>
      <c r="D33" s="46">
        <v>42203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42203</v>
      </c>
      <c r="O33" s="47">
        <f t="shared" si="2"/>
        <v>81.63056092843327</v>
      </c>
      <c r="P33" s="9"/>
    </row>
    <row r="34" spans="1:119" ht="16.5" thickBot="1">
      <c r="A34" s="14" t="s">
        <v>34</v>
      </c>
      <c r="B34" s="23"/>
      <c r="C34" s="22"/>
      <c r="D34" s="15">
        <f aca="true" t="shared" si="9" ref="D34:M34">SUM(D5,D11,D13,D23,D27,D29,D32)</f>
        <v>591045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149179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740224</v>
      </c>
      <c r="O34" s="38">
        <f t="shared" si="2"/>
        <v>1431.7678916827854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101</v>
      </c>
      <c r="M36" s="48"/>
      <c r="N36" s="48"/>
      <c r="O36" s="43">
        <v>517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54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91308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91308</v>
      </c>
      <c r="O5" s="33">
        <f aca="true" t="shared" si="2" ref="O5:O30">(N5/O$32)</f>
        <v>161.6070796460177</v>
      </c>
      <c r="P5" s="6"/>
    </row>
    <row r="6" spans="1:16" ht="15">
      <c r="A6" s="12"/>
      <c r="B6" s="25">
        <v>312.41</v>
      </c>
      <c r="C6" s="20" t="s">
        <v>88</v>
      </c>
      <c r="D6" s="46">
        <v>4604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4604</v>
      </c>
      <c r="O6" s="47">
        <f t="shared" si="2"/>
        <v>8.148672566371681</v>
      </c>
      <c r="P6" s="9"/>
    </row>
    <row r="7" spans="1:16" ht="15">
      <c r="A7" s="12"/>
      <c r="B7" s="25">
        <v>312.6</v>
      </c>
      <c r="C7" s="20" t="s">
        <v>9</v>
      </c>
      <c r="D7" s="46">
        <v>35841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35841</v>
      </c>
      <c r="O7" s="47">
        <f t="shared" si="2"/>
        <v>63.435398230088495</v>
      </c>
      <c r="P7" s="9"/>
    </row>
    <row r="8" spans="1:16" ht="15">
      <c r="A8" s="12"/>
      <c r="B8" s="25">
        <v>314.1</v>
      </c>
      <c r="C8" s="20" t="s">
        <v>10</v>
      </c>
      <c r="D8" s="46">
        <v>34314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34314</v>
      </c>
      <c r="O8" s="47">
        <f t="shared" si="2"/>
        <v>60.73274336283186</v>
      </c>
      <c r="P8" s="9"/>
    </row>
    <row r="9" spans="1:16" ht="15">
      <c r="A9" s="12"/>
      <c r="B9" s="25">
        <v>314.4</v>
      </c>
      <c r="C9" s="20" t="s">
        <v>11</v>
      </c>
      <c r="D9" s="46">
        <v>548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548</v>
      </c>
      <c r="O9" s="47">
        <f t="shared" si="2"/>
        <v>0.9699115044247788</v>
      </c>
      <c r="P9" s="9"/>
    </row>
    <row r="10" spans="1:16" ht="15">
      <c r="A10" s="12"/>
      <c r="B10" s="25">
        <v>315</v>
      </c>
      <c r="C10" s="20" t="s">
        <v>65</v>
      </c>
      <c r="D10" s="46">
        <v>16001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16001</v>
      </c>
      <c r="O10" s="47">
        <f t="shared" si="2"/>
        <v>28.320353982300883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49453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49453</v>
      </c>
      <c r="O11" s="45">
        <f t="shared" si="2"/>
        <v>87.52743362831859</v>
      </c>
      <c r="P11" s="10"/>
    </row>
    <row r="12" spans="1:16" ht="15">
      <c r="A12" s="12"/>
      <c r="B12" s="25">
        <v>323.1</v>
      </c>
      <c r="C12" s="20" t="s">
        <v>15</v>
      </c>
      <c r="D12" s="46">
        <v>49453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49453</v>
      </c>
      <c r="O12" s="47">
        <f t="shared" si="2"/>
        <v>87.52743362831859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SUM(D14:D18)</f>
        <v>51323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51323</v>
      </c>
      <c r="O13" s="45">
        <f t="shared" si="2"/>
        <v>90.83716814159293</v>
      </c>
      <c r="P13" s="10"/>
    </row>
    <row r="14" spans="1:16" ht="15">
      <c r="A14" s="12"/>
      <c r="B14" s="25">
        <v>331.2</v>
      </c>
      <c r="C14" s="20" t="s">
        <v>90</v>
      </c>
      <c r="D14" s="46">
        <v>1371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1371</v>
      </c>
      <c r="O14" s="47">
        <f t="shared" si="2"/>
        <v>2.426548672566372</v>
      </c>
      <c r="P14" s="9"/>
    </row>
    <row r="15" spans="1:16" ht="15">
      <c r="A15" s="12"/>
      <c r="B15" s="25">
        <v>335.12</v>
      </c>
      <c r="C15" s="20" t="s">
        <v>67</v>
      </c>
      <c r="D15" s="46">
        <v>34674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34674</v>
      </c>
      <c r="O15" s="47">
        <f t="shared" si="2"/>
        <v>61.36991150442478</v>
      </c>
      <c r="P15" s="9"/>
    </row>
    <row r="16" spans="1:16" ht="15">
      <c r="A16" s="12"/>
      <c r="B16" s="25">
        <v>335.14</v>
      </c>
      <c r="C16" s="20" t="s">
        <v>68</v>
      </c>
      <c r="D16" s="46">
        <v>848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848</v>
      </c>
      <c r="O16" s="47">
        <f t="shared" si="2"/>
        <v>1.5008849557522124</v>
      </c>
      <c r="P16" s="9"/>
    </row>
    <row r="17" spans="1:16" ht="15">
      <c r="A17" s="12"/>
      <c r="B17" s="25">
        <v>335.15</v>
      </c>
      <c r="C17" s="20" t="s">
        <v>69</v>
      </c>
      <c r="D17" s="46">
        <v>112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112</v>
      </c>
      <c r="O17" s="47">
        <f t="shared" si="2"/>
        <v>0.19823008849557522</v>
      </c>
      <c r="P17" s="9"/>
    </row>
    <row r="18" spans="1:16" ht="15">
      <c r="A18" s="12"/>
      <c r="B18" s="25">
        <v>335.18</v>
      </c>
      <c r="C18" s="20" t="s">
        <v>70</v>
      </c>
      <c r="D18" s="46">
        <v>14318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14318</v>
      </c>
      <c r="O18" s="47">
        <f t="shared" si="2"/>
        <v>25.341592920353982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SUM(D20:D22)</f>
        <v>10563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173910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184473</v>
      </c>
      <c r="O19" s="45">
        <f t="shared" si="2"/>
        <v>326.5008849557522</v>
      </c>
      <c r="P19" s="10"/>
    </row>
    <row r="20" spans="1:16" ht="15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106442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106442</v>
      </c>
      <c r="O20" s="47">
        <f t="shared" si="2"/>
        <v>188.3929203539823</v>
      </c>
      <c r="P20" s="9"/>
    </row>
    <row r="21" spans="1:16" ht="15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67468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67468</v>
      </c>
      <c r="O21" s="47">
        <f t="shared" si="2"/>
        <v>119.41238938053097</v>
      </c>
      <c r="P21" s="9"/>
    </row>
    <row r="22" spans="1:16" ht="15">
      <c r="A22" s="12"/>
      <c r="B22" s="25">
        <v>344.9</v>
      </c>
      <c r="C22" s="20" t="s">
        <v>96</v>
      </c>
      <c r="D22" s="46">
        <v>10563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10563</v>
      </c>
      <c r="O22" s="47">
        <f t="shared" si="2"/>
        <v>18.695575221238936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SUM(D24:D24)</f>
        <v>685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685</v>
      </c>
      <c r="O23" s="45">
        <f t="shared" si="2"/>
        <v>1.2123893805309736</v>
      </c>
      <c r="P23" s="10"/>
    </row>
    <row r="24" spans="1:16" ht="15">
      <c r="A24" s="13"/>
      <c r="B24" s="39">
        <v>351.1</v>
      </c>
      <c r="C24" s="21" t="s">
        <v>97</v>
      </c>
      <c r="D24" s="46">
        <v>685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685</v>
      </c>
      <c r="O24" s="47">
        <f t="shared" si="2"/>
        <v>1.2123893805309736</v>
      </c>
      <c r="P24" s="9"/>
    </row>
    <row r="25" spans="1:16" ht="15.75">
      <c r="A25" s="29" t="s">
        <v>1</v>
      </c>
      <c r="B25" s="30"/>
      <c r="C25" s="31"/>
      <c r="D25" s="32">
        <f aca="true" t="shared" si="7" ref="D25:M25">SUM(D26:D27)</f>
        <v>16802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1254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18056</v>
      </c>
      <c r="O25" s="45">
        <f t="shared" si="2"/>
        <v>31.957522123893806</v>
      </c>
      <c r="P25" s="10"/>
    </row>
    <row r="26" spans="1:16" ht="15">
      <c r="A26" s="12"/>
      <c r="B26" s="25">
        <v>361.1</v>
      </c>
      <c r="C26" s="20" t="s">
        <v>37</v>
      </c>
      <c r="D26" s="46">
        <v>31</v>
      </c>
      <c r="E26" s="46">
        <v>0</v>
      </c>
      <c r="F26" s="46">
        <v>0</v>
      </c>
      <c r="G26" s="46">
        <v>0</v>
      </c>
      <c r="H26" s="46">
        <v>0</v>
      </c>
      <c r="I26" s="46">
        <v>1254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1285</v>
      </c>
      <c r="O26" s="47">
        <f t="shared" si="2"/>
        <v>2.274336283185841</v>
      </c>
      <c r="P26" s="9"/>
    </row>
    <row r="27" spans="1:16" ht="15">
      <c r="A27" s="12"/>
      <c r="B27" s="25">
        <v>369.9</v>
      </c>
      <c r="C27" s="20" t="s">
        <v>40</v>
      </c>
      <c r="D27" s="46">
        <v>16771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16771</v>
      </c>
      <c r="O27" s="47">
        <f t="shared" si="2"/>
        <v>29.683185840707964</v>
      </c>
      <c r="P27" s="9"/>
    </row>
    <row r="28" spans="1:16" ht="15.75">
      <c r="A28" s="29" t="s">
        <v>30</v>
      </c>
      <c r="B28" s="30"/>
      <c r="C28" s="31"/>
      <c r="D28" s="32">
        <f aca="true" t="shared" si="8" ref="D28:M28">SUM(D29:D29)</f>
        <v>2069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2069</v>
      </c>
      <c r="O28" s="45">
        <f t="shared" si="2"/>
        <v>3.661946902654867</v>
      </c>
      <c r="P28" s="9"/>
    </row>
    <row r="29" spans="1:16" ht="15.75" thickBot="1">
      <c r="A29" s="12"/>
      <c r="B29" s="25">
        <v>381</v>
      </c>
      <c r="C29" s="20" t="s">
        <v>41</v>
      </c>
      <c r="D29" s="46">
        <v>2069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2069</v>
      </c>
      <c r="O29" s="47">
        <f t="shared" si="2"/>
        <v>3.661946902654867</v>
      </c>
      <c r="P29" s="9"/>
    </row>
    <row r="30" spans="1:119" ht="16.5" thickBot="1">
      <c r="A30" s="14" t="s">
        <v>34</v>
      </c>
      <c r="B30" s="23"/>
      <c r="C30" s="22"/>
      <c r="D30" s="15">
        <f aca="true" t="shared" si="9" ref="D30:M30">SUM(D5,D11,D13,D19,D23,D25,D28)</f>
        <v>222203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175164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397367</v>
      </c>
      <c r="O30" s="38">
        <f t="shared" si="2"/>
        <v>703.304424778761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99</v>
      </c>
      <c r="M32" s="48"/>
      <c r="N32" s="48"/>
      <c r="O32" s="43">
        <v>565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85455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85455</v>
      </c>
      <c r="O5" s="33">
        <f aca="true" t="shared" si="2" ref="O5:O30">(N5/O$32)</f>
        <v>149.92105263157896</v>
      </c>
      <c r="P5" s="6"/>
    </row>
    <row r="6" spans="1:16" ht="15">
      <c r="A6" s="12"/>
      <c r="B6" s="25">
        <v>312.1</v>
      </c>
      <c r="C6" s="20" t="s">
        <v>8</v>
      </c>
      <c r="D6" s="46">
        <v>4426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4426</v>
      </c>
      <c r="O6" s="47">
        <f t="shared" si="2"/>
        <v>7.764912280701754</v>
      </c>
      <c r="P6" s="9"/>
    </row>
    <row r="7" spans="1:16" ht="15">
      <c r="A7" s="12"/>
      <c r="B7" s="25">
        <v>312.6</v>
      </c>
      <c r="C7" s="20" t="s">
        <v>9</v>
      </c>
      <c r="D7" s="46">
        <v>35945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35945</v>
      </c>
      <c r="O7" s="47">
        <f t="shared" si="2"/>
        <v>63.06140350877193</v>
      </c>
      <c r="P7" s="9"/>
    </row>
    <row r="8" spans="1:16" ht="15">
      <c r="A8" s="12"/>
      <c r="B8" s="25">
        <v>314.1</v>
      </c>
      <c r="C8" s="20" t="s">
        <v>10</v>
      </c>
      <c r="D8" s="46">
        <v>32225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32225</v>
      </c>
      <c r="O8" s="47">
        <f t="shared" si="2"/>
        <v>56.53508771929825</v>
      </c>
      <c r="P8" s="9"/>
    </row>
    <row r="9" spans="1:16" ht="15">
      <c r="A9" s="12"/>
      <c r="B9" s="25">
        <v>314.4</v>
      </c>
      <c r="C9" s="20" t="s">
        <v>11</v>
      </c>
      <c r="D9" s="46">
        <v>353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353</v>
      </c>
      <c r="O9" s="47">
        <f t="shared" si="2"/>
        <v>0.6192982456140351</v>
      </c>
      <c r="P9" s="9"/>
    </row>
    <row r="10" spans="1:16" ht="15">
      <c r="A10" s="12"/>
      <c r="B10" s="25">
        <v>315</v>
      </c>
      <c r="C10" s="20" t="s">
        <v>65</v>
      </c>
      <c r="D10" s="46">
        <v>12506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12506</v>
      </c>
      <c r="O10" s="47">
        <f t="shared" si="2"/>
        <v>21.940350877192984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SUM(D12:D13)</f>
        <v>48057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48057</v>
      </c>
      <c r="O11" s="45">
        <f t="shared" si="2"/>
        <v>84.31052631578947</v>
      </c>
      <c r="P11" s="10"/>
    </row>
    <row r="12" spans="1:16" ht="15">
      <c r="A12" s="12"/>
      <c r="B12" s="25">
        <v>323.1</v>
      </c>
      <c r="C12" s="20" t="s">
        <v>15</v>
      </c>
      <c r="D12" s="46">
        <v>47430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47430</v>
      </c>
      <c r="O12" s="47">
        <f t="shared" si="2"/>
        <v>83.21052631578948</v>
      </c>
      <c r="P12" s="9"/>
    </row>
    <row r="13" spans="1:16" ht="15">
      <c r="A13" s="12"/>
      <c r="B13" s="25">
        <v>367</v>
      </c>
      <c r="C13" s="20" t="s">
        <v>80</v>
      </c>
      <c r="D13" s="46">
        <v>627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627</v>
      </c>
      <c r="O13" s="47">
        <f t="shared" si="2"/>
        <v>1.1</v>
      </c>
      <c r="P13" s="9"/>
    </row>
    <row r="14" spans="1:16" ht="15.75">
      <c r="A14" s="29" t="s">
        <v>16</v>
      </c>
      <c r="B14" s="30"/>
      <c r="C14" s="31"/>
      <c r="D14" s="32">
        <f aca="true" t="shared" si="4" ref="D14:M14">SUM(D15:D19)</f>
        <v>215231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112080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44">
        <f t="shared" si="1"/>
        <v>327311</v>
      </c>
      <c r="O14" s="45">
        <f t="shared" si="2"/>
        <v>574.2298245614035</v>
      </c>
      <c r="P14" s="10"/>
    </row>
    <row r="15" spans="1:16" ht="15">
      <c r="A15" s="12"/>
      <c r="B15" s="25">
        <v>334.35</v>
      </c>
      <c r="C15" s="20" t="s">
        <v>81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112080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112080</v>
      </c>
      <c r="O15" s="47">
        <f t="shared" si="2"/>
        <v>196.6315789473684</v>
      </c>
      <c r="P15" s="9"/>
    </row>
    <row r="16" spans="1:16" ht="15">
      <c r="A16" s="12"/>
      <c r="B16" s="25">
        <v>334.49</v>
      </c>
      <c r="C16" s="20" t="s">
        <v>82</v>
      </c>
      <c r="D16" s="46">
        <v>160681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160681</v>
      </c>
      <c r="O16" s="47">
        <f t="shared" si="2"/>
        <v>281.8964912280702</v>
      </c>
      <c r="P16" s="9"/>
    </row>
    <row r="17" spans="1:16" ht="15">
      <c r="A17" s="12"/>
      <c r="B17" s="25">
        <v>335.12</v>
      </c>
      <c r="C17" s="20" t="s">
        <v>67</v>
      </c>
      <c r="D17" s="46">
        <v>34223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34223</v>
      </c>
      <c r="O17" s="47">
        <f t="shared" si="2"/>
        <v>60.040350877192985</v>
      </c>
      <c r="P17" s="9"/>
    </row>
    <row r="18" spans="1:16" ht="15">
      <c r="A18" s="12"/>
      <c r="B18" s="25">
        <v>335.18</v>
      </c>
      <c r="C18" s="20" t="s">
        <v>70</v>
      </c>
      <c r="D18" s="46">
        <v>15048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15048</v>
      </c>
      <c r="O18" s="47">
        <f t="shared" si="2"/>
        <v>26.4</v>
      </c>
      <c r="P18" s="9"/>
    </row>
    <row r="19" spans="1:16" ht="15">
      <c r="A19" s="12"/>
      <c r="B19" s="25">
        <v>337.9</v>
      </c>
      <c r="C19" s="20" t="s">
        <v>83</v>
      </c>
      <c r="D19" s="46">
        <v>5279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5279</v>
      </c>
      <c r="O19" s="47">
        <f t="shared" si="2"/>
        <v>9.261403508771929</v>
      </c>
      <c r="P19" s="9"/>
    </row>
    <row r="20" spans="1:16" ht="15.75">
      <c r="A20" s="29" t="s">
        <v>28</v>
      </c>
      <c r="B20" s="30"/>
      <c r="C20" s="31"/>
      <c r="D20" s="32">
        <f aca="true" t="shared" si="5" ref="D20:M20">SUM(D21:D22)</f>
        <v>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182979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182979</v>
      </c>
      <c r="O20" s="45">
        <f t="shared" si="2"/>
        <v>321.0157894736842</v>
      </c>
      <c r="P20" s="10"/>
    </row>
    <row r="21" spans="1:16" ht="15">
      <c r="A21" s="12"/>
      <c r="B21" s="25">
        <v>343.3</v>
      </c>
      <c r="C21" s="20" t="s">
        <v>31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117436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117436</v>
      </c>
      <c r="O21" s="47">
        <f t="shared" si="2"/>
        <v>206.0280701754386</v>
      </c>
      <c r="P21" s="9"/>
    </row>
    <row r="22" spans="1:16" ht="15">
      <c r="A22" s="12"/>
      <c r="B22" s="25">
        <v>343.4</v>
      </c>
      <c r="C22" s="20" t="s">
        <v>32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65543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65543</v>
      </c>
      <c r="O22" s="47">
        <f t="shared" si="2"/>
        <v>114.98771929824561</v>
      </c>
      <c r="P22" s="9"/>
    </row>
    <row r="23" spans="1:16" ht="15.75">
      <c r="A23" s="29" t="s">
        <v>29</v>
      </c>
      <c r="B23" s="30"/>
      <c r="C23" s="31"/>
      <c r="D23" s="32">
        <f aca="true" t="shared" si="6" ref="D23:M23">SUM(D24:D24)</f>
        <v>787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1"/>
        <v>787</v>
      </c>
      <c r="O23" s="45">
        <f t="shared" si="2"/>
        <v>1.380701754385965</v>
      </c>
      <c r="P23" s="10"/>
    </row>
    <row r="24" spans="1:16" ht="15">
      <c r="A24" s="13"/>
      <c r="B24" s="39">
        <v>359</v>
      </c>
      <c r="C24" s="21" t="s">
        <v>84</v>
      </c>
      <c r="D24" s="46">
        <v>787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787</v>
      </c>
      <c r="O24" s="47">
        <f t="shared" si="2"/>
        <v>1.380701754385965</v>
      </c>
      <c r="P24" s="9"/>
    </row>
    <row r="25" spans="1:16" ht="15.75">
      <c r="A25" s="29" t="s">
        <v>1</v>
      </c>
      <c r="B25" s="30"/>
      <c r="C25" s="31"/>
      <c r="D25" s="32">
        <f aca="true" t="shared" si="7" ref="D25:M25">SUM(D26:D27)</f>
        <v>9906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888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1"/>
        <v>10794</v>
      </c>
      <c r="O25" s="45">
        <f t="shared" si="2"/>
        <v>18.936842105263157</v>
      </c>
      <c r="P25" s="10"/>
    </row>
    <row r="26" spans="1:16" ht="15">
      <c r="A26" s="12"/>
      <c r="B26" s="25">
        <v>361.1</v>
      </c>
      <c r="C26" s="20" t="s">
        <v>37</v>
      </c>
      <c r="D26" s="46">
        <v>17</v>
      </c>
      <c r="E26" s="46">
        <v>0</v>
      </c>
      <c r="F26" s="46">
        <v>0</v>
      </c>
      <c r="G26" s="46">
        <v>0</v>
      </c>
      <c r="H26" s="46">
        <v>0</v>
      </c>
      <c r="I26" s="46">
        <v>888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905</v>
      </c>
      <c r="O26" s="47">
        <f t="shared" si="2"/>
        <v>1.587719298245614</v>
      </c>
      <c r="P26" s="9"/>
    </row>
    <row r="27" spans="1:16" ht="15">
      <c r="A27" s="12"/>
      <c r="B27" s="25">
        <v>369.9</v>
      </c>
      <c r="C27" s="20" t="s">
        <v>40</v>
      </c>
      <c r="D27" s="46">
        <v>9889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9889</v>
      </c>
      <c r="O27" s="47">
        <f t="shared" si="2"/>
        <v>17.349122807017544</v>
      </c>
      <c r="P27" s="9"/>
    </row>
    <row r="28" spans="1:16" ht="15.75">
      <c r="A28" s="29" t="s">
        <v>30</v>
      </c>
      <c r="B28" s="30"/>
      <c r="C28" s="31"/>
      <c r="D28" s="32">
        <f aca="true" t="shared" si="8" ref="D28:M28">SUM(D29:D29)</f>
        <v>170542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170542</v>
      </c>
      <c r="O28" s="45">
        <f t="shared" si="2"/>
        <v>299.19649122807016</v>
      </c>
      <c r="P28" s="9"/>
    </row>
    <row r="29" spans="1:16" ht="15.75" thickBot="1">
      <c r="A29" s="12"/>
      <c r="B29" s="25">
        <v>384</v>
      </c>
      <c r="C29" s="20" t="s">
        <v>85</v>
      </c>
      <c r="D29" s="46">
        <v>170542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170542</v>
      </c>
      <c r="O29" s="47">
        <f t="shared" si="2"/>
        <v>299.19649122807016</v>
      </c>
      <c r="P29" s="9"/>
    </row>
    <row r="30" spans="1:119" ht="16.5" thickBot="1">
      <c r="A30" s="14" t="s">
        <v>34</v>
      </c>
      <c r="B30" s="23"/>
      <c r="C30" s="22"/>
      <c r="D30" s="15">
        <f aca="true" t="shared" si="9" ref="D30:M30">SUM(D5,D11,D14,D20,D23,D25,D28)</f>
        <v>529978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295947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825925</v>
      </c>
      <c r="O30" s="38">
        <f t="shared" si="2"/>
        <v>1448.9912280701753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86</v>
      </c>
      <c r="M32" s="48"/>
      <c r="N32" s="48"/>
      <c r="O32" s="43">
        <v>570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85763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85763</v>
      </c>
      <c r="O5" s="33">
        <f aca="true" t="shared" si="2" ref="O5:O30">(N5/O$32)</f>
        <v>154.52792792792792</v>
      </c>
      <c r="P5" s="6"/>
    </row>
    <row r="6" spans="1:16" ht="15">
      <c r="A6" s="12"/>
      <c r="B6" s="25">
        <v>312.1</v>
      </c>
      <c r="C6" s="20" t="s">
        <v>8</v>
      </c>
      <c r="D6" s="46">
        <v>4157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4157</v>
      </c>
      <c r="O6" s="47">
        <f t="shared" si="2"/>
        <v>7.49009009009009</v>
      </c>
      <c r="P6" s="9"/>
    </row>
    <row r="7" spans="1:16" ht="15">
      <c r="A7" s="12"/>
      <c r="B7" s="25">
        <v>312.6</v>
      </c>
      <c r="C7" s="20" t="s">
        <v>9</v>
      </c>
      <c r="D7" s="46">
        <v>33407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33407</v>
      </c>
      <c r="O7" s="47">
        <f t="shared" si="2"/>
        <v>60.192792792792794</v>
      </c>
      <c r="P7" s="9"/>
    </row>
    <row r="8" spans="1:16" ht="15">
      <c r="A8" s="12"/>
      <c r="B8" s="25">
        <v>314.1</v>
      </c>
      <c r="C8" s="20" t="s">
        <v>10</v>
      </c>
      <c r="D8" s="46">
        <v>33458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33458</v>
      </c>
      <c r="O8" s="47">
        <f t="shared" si="2"/>
        <v>60.284684684684684</v>
      </c>
      <c r="P8" s="9"/>
    </row>
    <row r="9" spans="1:16" ht="15">
      <c r="A9" s="12"/>
      <c r="B9" s="25">
        <v>314.4</v>
      </c>
      <c r="C9" s="20" t="s">
        <v>11</v>
      </c>
      <c r="D9" s="46">
        <v>286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286</v>
      </c>
      <c r="O9" s="47">
        <f t="shared" si="2"/>
        <v>0.5153153153153153</v>
      </c>
      <c r="P9" s="9"/>
    </row>
    <row r="10" spans="1:16" ht="15">
      <c r="A10" s="12"/>
      <c r="B10" s="25">
        <v>315</v>
      </c>
      <c r="C10" s="20" t="s">
        <v>65</v>
      </c>
      <c r="D10" s="46">
        <v>14455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14455</v>
      </c>
      <c r="O10" s="47">
        <f t="shared" si="2"/>
        <v>26.045045045045047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43595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43595</v>
      </c>
      <c r="O11" s="45">
        <f t="shared" si="2"/>
        <v>78.54954954954955</v>
      </c>
      <c r="P11" s="10"/>
    </row>
    <row r="12" spans="1:16" ht="15">
      <c r="A12" s="12"/>
      <c r="B12" s="25">
        <v>323.1</v>
      </c>
      <c r="C12" s="20" t="s">
        <v>15</v>
      </c>
      <c r="D12" s="46">
        <v>43595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43595</v>
      </c>
      <c r="O12" s="47">
        <f t="shared" si="2"/>
        <v>78.54954954954955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SUM(D14:D18)</f>
        <v>90567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0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90567</v>
      </c>
      <c r="O13" s="45">
        <f t="shared" si="2"/>
        <v>163.18378378378378</v>
      </c>
      <c r="P13" s="10"/>
    </row>
    <row r="14" spans="1:16" ht="15">
      <c r="A14" s="12"/>
      <c r="B14" s="25">
        <v>334.2</v>
      </c>
      <c r="C14" s="20" t="s">
        <v>17</v>
      </c>
      <c r="D14" s="46">
        <v>41500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41500</v>
      </c>
      <c r="O14" s="47">
        <f t="shared" si="2"/>
        <v>74.77477477477477</v>
      </c>
      <c r="P14" s="9"/>
    </row>
    <row r="15" spans="1:16" ht="15">
      <c r="A15" s="12"/>
      <c r="B15" s="25">
        <v>335.12</v>
      </c>
      <c r="C15" s="20" t="s">
        <v>67</v>
      </c>
      <c r="D15" s="46">
        <v>34196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34196</v>
      </c>
      <c r="O15" s="47">
        <f t="shared" si="2"/>
        <v>61.61441441441441</v>
      </c>
      <c r="P15" s="9"/>
    </row>
    <row r="16" spans="1:16" ht="15">
      <c r="A16" s="12"/>
      <c r="B16" s="25">
        <v>335.14</v>
      </c>
      <c r="C16" s="20" t="s">
        <v>68</v>
      </c>
      <c r="D16" s="46">
        <v>601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601</v>
      </c>
      <c r="O16" s="47">
        <f t="shared" si="2"/>
        <v>1.082882882882883</v>
      </c>
      <c r="P16" s="9"/>
    </row>
    <row r="17" spans="1:16" ht="15">
      <c r="A17" s="12"/>
      <c r="B17" s="25">
        <v>335.15</v>
      </c>
      <c r="C17" s="20" t="s">
        <v>69</v>
      </c>
      <c r="D17" s="46">
        <v>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</v>
      </c>
      <c r="O17" s="47">
        <f t="shared" si="2"/>
        <v>0.16396396396396395</v>
      </c>
      <c r="P17" s="9"/>
    </row>
    <row r="18" spans="1:16" ht="15">
      <c r="A18" s="12"/>
      <c r="B18" s="25">
        <v>335.18</v>
      </c>
      <c r="C18" s="20" t="s">
        <v>70</v>
      </c>
      <c r="D18" s="46">
        <v>14179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14179</v>
      </c>
      <c r="O18" s="47">
        <f t="shared" si="2"/>
        <v>25.54774774774775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SUM(D20:D21)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157882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157882</v>
      </c>
      <c r="O19" s="45">
        <f t="shared" si="2"/>
        <v>284.4720720720721</v>
      </c>
      <c r="P19" s="10"/>
    </row>
    <row r="20" spans="1:16" ht="15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94991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94991</v>
      </c>
      <c r="O20" s="47">
        <f t="shared" si="2"/>
        <v>171.15495495495495</v>
      </c>
      <c r="P20" s="9"/>
    </row>
    <row r="21" spans="1:16" ht="15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62891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62891</v>
      </c>
      <c r="O21" s="47">
        <f t="shared" si="2"/>
        <v>113.31711711711712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SUM(D23:D23)</f>
        <v>653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653</v>
      </c>
      <c r="O22" s="45">
        <f t="shared" si="2"/>
        <v>1.1765765765765765</v>
      </c>
      <c r="P22" s="10"/>
    </row>
    <row r="23" spans="1:16" ht="15">
      <c r="A23" s="13"/>
      <c r="B23" s="39">
        <v>354</v>
      </c>
      <c r="C23" s="21" t="s">
        <v>36</v>
      </c>
      <c r="D23" s="46">
        <v>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653</v>
      </c>
      <c r="O23" s="47">
        <f t="shared" si="2"/>
        <v>1.1765765765765765</v>
      </c>
      <c r="P23" s="9"/>
    </row>
    <row r="24" spans="1:16" ht="15.75">
      <c r="A24" s="29" t="s">
        <v>1</v>
      </c>
      <c r="B24" s="30"/>
      <c r="C24" s="31"/>
      <c r="D24" s="32">
        <f aca="true" t="shared" si="7" ref="D24:M24">SUM(D25:D27)</f>
        <v>9081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624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9705</v>
      </c>
      <c r="O24" s="45">
        <f t="shared" si="2"/>
        <v>17.486486486486488</v>
      </c>
      <c r="P24" s="10"/>
    </row>
    <row r="25" spans="1:16" ht="15">
      <c r="A25" s="12"/>
      <c r="B25" s="25">
        <v>361.1</v>
      </c>
      <c r="C25" s="20" t="s">
        <v>37</v>
      </c>
      <c r="D25" s="46">
        <v>4</v>
      </c>
      <c r="E25" s="46">
        <v>0</v>
      </c>
      <c r="F25" s="46">
        <v>0</v>
      </c>
      <c r="G25" s="46">
        <v>0</v>
      </c>
      <c r="H25" s="46">
        <v>0</v>
      </c>
      <c r="I25" s="46">
        <v>624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628</v>
      </c>
      <c r="O25" s="47">
        <f t="shared" si="2"/>
        <v>1.1315315315315315</v>
      </c>
      <c r="P25" s="9"/>
    </row>
    <row r="26" spans="1:16" ht="15">
      <c r="A26" s="12"/>
      <c r="B26" s="25">
        <v>366</v>
      </c>
      <c r="C26" s="20" t="s">
        <v>39</v>
      </c>
      <c r="D26" s="46">
        <v>8552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8552</v>
      </c>
      <c r="O26" s="47">
        <f t="shared" si="2"/>
        <v>15.40900900900901</v>
      </c>
      <c r="P26" s="9"/>
    </row>
    <row r="27" spans="1:16" ht="15">
      <c r="A27" s="12"/>
      <c r="B27" s="25">
        <v>369.9</v>
      </c>
      <c r="C27" s="20" t="s">
        <v>40</v>
      </c>
      <c r="D27" s="46">
        <v>525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525</v>
      </c>
      <c r="O27" s="47">
        <f t="shared" si="2"/>
        <v>0.9459459459459459</v>
      </c>
      <c r="P27" s="9"/>
    </row>
    <row r="28" spans="1:16" ht="15.75">
      <c r="A28" s="29" t="s">
        <v>30</v>
      </c>
      <c r="B28" s="30"/>
      <c r="C28" s="31"/>
      <c r="D28" s="32">
        <f aca="true" t="shared" si="8" ref="D28:M28">SUM(D29:D29)</f>
        <v>26524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2931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29455</v>
      </c>
      <c r="O28" s="45">
        <f t="shared" si="2"/>
        <v>53.072072072072075</v>
      </c>
      <c r="P28" s="9"/>
    </row>
    <row r="29" spans="1:16" ht="15.75" thickBot="1">
      <c r="A29" s="12"/>
      <c r="B29" s="25">
        <v>381</v>
      </c>
      <c r="C29" s="20" t="s">
        <v>41</v>
      </c>
      <c r="D29" s="46">
        <v>26524</v>
      </c>
      <c r="E29" s="46">
        <v>0</v>
      </c>
      <c r="F29" s="46">
        <v>0</v>
      </c>
      <c r="G29" s="46">
        <v>0</v>
      </c>
      <c r="H29" s="46">
        <v>0</v>
      </c>
      <c r="I29" s="46">
        <v>2931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29455</v>
      </c>
      <c r="O29" s="47">
        <f t="shared" si="2"/>
        <v>53.072072072072075</v>
      </c>
      <c r="P29" s="9"/>
    </row>
    <row r="30" spans="1:119" ht="16.5" thickBot="1">
      <c r="A30" s="14" t="s">
        <v>34</v>
      </c>
      <c r="B30" s="23"/>
      <c r="C30" s="22"/>
      <c r="D30" s="15">
        <f aca="true" t="shared" si="9" ref="D30:M30">SUM(D5,D11,D13,D19,D22,D24,D28)</f>
        <v>256183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161437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417620</v>
      </c>
      <c r="O30" s="38">
        <f t="shared" si="2"/>
        <v>752.4684684684685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78</v>
      </c>
      <c r="M32" s="48"/>
      <c r="N32" s="48"/>
      <c r="O32" s="43">
        <v>555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91722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5">SUM(D5:M5)</f>
        <v>91722</v>
      </c>
      <c r="O5" s="33">
        <f aca="true" t="shared" si="2" ref="O5:O32">(N5/O$34)</f>
        <v>161.48239436619718</v>
      </c>
      <c r="P5" s="6"/>
    </row>
    <row r="6" spans="1:16" ht="15">
      <c r="A6" s="12"/>
      <c r="B6" s="25">
        <v>312.1</v>
      </c>
      <c r="C6" s="20" t="s">
        <v>8</v>
      </c>
      <c r="D6" s="46">
        <v>3975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3975</v>
      </c>
      <c r="O6" s="47">
        <f t="shared" si="2"/>
        <v>6.998239436619718</v>
      </c>
      <c r="P6" s="9"/>
    </row>
    <row r="7" spans="1:16" ht="15">
      <c r="A7" s="12"/>
      <c r="B7" s="25">
        <v>312.6</v>
      </c>
      <c r="C7" s="20" t="s">
        <v>9</v>
      </c>
      <c r="D7" s="46">
        <v>32986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32986</v>
      </c>
      <c r="O7" s="47">
        <f t="shared" si="2"/>
        <v>58.07394366197183</v>
      </c>
      <c r="P7" s="9"/>
    </row>
    <row r="8" spans="1:16" ht="15">
      <c r="A8" s="12"/>
      <c r="B8" s="25">
        <v>314.1</v>
      </c>
      <c r="C8" s="20" t="s">
        <v>10</v>
      </c>
      <c r="D8" s="46">
        <v>38829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38829</v>
      </c>
      <c r="O8" s="47">
        <f t="shared" si="2"/>
        <v>68.36091549295774</v>
      </c>
      <c r="P8" s="9"/>
    </row>
    <row r="9" spans="1:16" ht="15">
      <c r="A9" s="12"/>
      <c r="B9" s="25">
        <v>314.4</v>
      </c>
      <c r="C9" s="20" t="s">
        <v>11</v>
      </c>
      <c r="D9" s="46">
        <v>587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587</v>
      </c>
      <c r="O9" s="47">
        <f t="shared" si="2"/>
        <v>1.033450704225352</v>
      </c>
      <c r="P9" s="9"/>
    </row>
    <row r="10" spans="1:16" ht="15">
      <c r="A10" s="12"/>
      <c r="B10" s="25">
        <v>315</v>
      </c>
      <c r="C10" s="20" t="s">
        <v>65</v>
      </c>
      <c r="D10" s="46">
        <v>15345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15345</v>
      </c>
      <c r="O10" s="47">
        <f t="shared" si="2"/>
        <v>27.015845070422536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40959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40959</v>
      </c>
      <c r="O11" s="45">
        <f t="shared" si="2"/>
        <v>72.11091549295774</v>
      </c>
      <c r="P11" s="10"/>
    </row>
    <row r="12" spans="1:16" ht="15">
      <c r="A12" s="12"/>
      <c r="B12" s="25">
        <v>323.1</v>
      </c>
      <c r="C12" s="20" t="s">
        <v>15</v>
      </c>
      <c r="D12" s="46">
        <v>40959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40959</v>
      </c>
      <c r="O12" s="47">
        <f t="shared" si="2"/>
        <v>72.11091549295774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SUM(D14:D21)</f>
        <v>65539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610245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675784</v>
      </c>
      <c r="O13" s="45">
        <f t="shared" si="2"/>
        <v>1189.7605633802816</v>
      </c>
      <c r="P13" s="10"/>
    </row>
    <row r="14" spans="1:16" ht="15">
      <c r="A14" s="12"/>
      <c r="B14" s="25">
        <v>334.2</v>
      </c>
      <c r="C14" s="20" t="s">
        <v>17</v>
      </c>
      <c r="D14" s="46">
        <v>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1000</v>
      </c>
      <c r="O14" s="47">
        <f t="shared" si="2"/>
        <v>1.7605633802816902</v>
      </c>
      <c r="P14" s="9"/>
    </row>
    <row r="15" spans="1:16" ht="15">
      <c r="A15" s="12"/>
      <c r="B15" s="25">
        <v>334.31</v>
      </c>
      <c r="C15" s="20" t="s">
        <v>66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610245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610245</v>
      </c>
      <c r="O15" s="47">
        <f t="shared" si="2"/>
        <v>1074.375</v>
      </c>
      <c r="P15" s="9"/>
    </row>
    <row r="16" spans="1:16" ht="15">
      <c r="A16" s="12"/>
      <c r="B16" s="25">
        <v>334.7</v>
      </c>
      <c r="C16" s="20" t="s">
        <v>19</v>
      </c>
      <c r="D16" s="46">
        <v>4976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5" ref="N16:N21">SUM(D16:M16)</f>
        <v>4976</v>
      </c>
      <c r="O16" s="47">
        <f t="shared" si="2"/>
        <v>8.76056338028169</v>
      </c>
      <c r="P16" s="9"/>
    </row>
    <row r="17" spans="1:16" ht="15">
      <c r="A17" s="12"/>
      <c r="B17" s="25">
        <v>335.12</v>
      </c>
      <c r="C17" s="20" t="s">
        <v>67</v>
      </c>
      <c r="D17" s="46">
        <v>34171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34171</v>
      </c>
      <c r="O17" s="47">
        <f t="shared" si="2"/>
        <v>60.16021126760563</v>
      </c>
      <c r="P17" s="9"/>
    </row>
    <row r="18" spans="1:16" ht="15">
      <c r="A18" s="12"/>
      <c r="B18" s="25">
        <v>335.14</v>
      </c>
      <c r="C18" s="20" t="s">
        <v>68</v>
      </c>
      <c r="D18" s="46">
        <v>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716</v>
      </c>
      <c r="O18" s="47">
        <f t="shared" si="2"/>
        <v>1.2605633802816902</v>
      </c>
      <c r="P18" s="9"/>
    </row>
    <row r="19" spans="1:16" ht="15">
      <c r="A19" s="12"/>
      <c r="B19" s="25">
        <v>335.15</v>
      </c>
      <c r="C19" s="20" t="s">
        <v>69</v>
      </c>
      <c r="D19" s="46">
        <v>112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112</v>
      </c>
      <c r="O19" s="47">
        <f t="shared" si="2"/>
        <v>0.19718309859154928</v>
      </c>
      <c r="P19" s="9"/>
    </row>
    <row r="20" spans="1:16" ht="15">
      <c r="A20" s="12"/>
      <c r="B20" s="25">
        <v>335.18</v>
      </c>
      <c r="C20" s="20" t="s">
        <v>70</v>
      </c>
      <c r="D20" s="46">
        <v>14171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14171</v>
      </c>
      <c r="O20" s="47">
        <f t="shared" si="2"/>
        <v>24.948943661971832</v>
      </c>
      <c r="P20" s="9"/>
    </row>
    <row r="21" spans="1:16" ht="15">
      <c r="A21" s="12"/>
      <c r="B21" s="25">
        <v>336</v>
      </c>
      <c r="C21" s="20" t="s">
        <v>73</v>
      </c>
      <c r="D21" s="46">
        <v>10393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10393</v>
      </c>
      <c r="O21" s="47">
        <f t="shared" si="2"/>
        <v>18.297535211267604</v>
      </c>
      <c r="P21" s="9"/>
    </row>
    <row r="22" spans="1:16" ht="15.75">
      <c r="A22" s="29" t="s">
        <v>28</v>
      </c>
      <c r="B22" s="30"/>
      <c r="C22" s="31"/>
      <c r="D22" s="32">
        <f aca="true" t="shared" si="6" ref="D22:M22">SUM(D23:D24)</f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158490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aca="true" t="shared" si="7" ref="N22:N32">SUM(D22:M22)</f>
        <v>158490</v>
      </c>
      <c r="O22" s="45">
        <f t="shared" si="2"/>
        <v>279.03169014084506</v>
      </c>
      <c r="P22" s="10"/>
    </row>
    <row r="23" spans="1:16" ht="15">
      <c r="A23" s="12"/>
      <c r="B23" s="25">
        <v>343.3</v>
      </c>
      <c r="C23" s="20" t="s">
        <v>31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93635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93635</v>
      </c>
      <c r="O23" s="47">
        <f t="shared" si="2"/>
        <v>164.85035211267606</v>
      </c>
      <c r="P23" s="9"/>
    </row>
    <row r="24" spans="1:16" ht="15">
      <c r="A24" s="12"/>
      <c r="B24" s="25">
        <v>343.4</v>
      </c>
      <c r="C24" s="20" t="s">
        <v>32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64855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64855</v>
      </c>
      <c r="O24" s="47">
        <f t="shared" si="2"/>
        <v>114.18133802816901</v>
      </c>
      <c r="P24" s="9"/>
    </row>
    <row r="25" spans="1:16" ht="15.75">
      <c r="A25" s="29" t="s">
        <v>29</v>
      </c>
      <c r="B25" s="30"/>
      <c r="C25" s="31"/>
      <c r="D25" s="32">
        <f aca="true" t="shared" si="8" ref="D25:M25">SUM(D26:D26)</f>
        <v>1572</v>
      </c>
      <c r="E25" s="32">
        <f t="shared" si="8"/>
        <v>0</v>
      </c>
      <c r="F25" s="32">
        <f t="shared" si="8"/>
        <v>0</v>
      </c>
      <c r="G25" s="32">
        <f t="shared" si="8"/>
        <v>0</v>
      </c>
      <c r="H25" s="32">
        <f t="shared" si="8"/>
        <v>0</v>
      </c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7"/>
        <v>1572</v>
      </c>
      <c r="O25" s="45">
        <f t="shared" si="2"/>
        <v>2.767605633802817</v>
      </c>
      <c r="P25" s="10"/>
    </row>
    <row r="26" spans="1:16" ht="15">
      <c r="A26" s="13"/>
      <c r="B26" s="39">
        <v>354</v>
      </c>
      <c r="C26" s="21" t="s">
        <v>36</v>
      </c>
      <c r="D26" s="46">
        <v>1572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1572</v>
      </c>
      <c r="O26" s="47">
        <f t="shared" si="2"/>
        <v>2.767605633802817</v>
      </c>
      <c r="P26" s="9"/>
    </row>
    <row r="27" spans="1:16" ht="15.75">
      <c r="A27" s="29" t="s">
        <v>1</v>
      </c>
      <c r="B27" s="30"/>
      <c r="C27" s="31"/>
      <c r="D27" s="32">
        <f aca="true" t="shared" si="9" ref="D27:M27">SUM(D28:D29)</f>
        <v>7945</v>
      </c>
      <c r="E27" s="32">
        <f t="shared" si="9"/>
        <v>0</v>
      </c>
      <c r="F27" s="32">
        <f t="shared" si="9"/>
        <v>0</v>
      </c>
      <c r="G27" s="32">
        <f t="shared" si="9"/>
        <v>0</v>
      </c>
      <c r="H27" s="32">
        <f t="shared" si="9"/>
        <v>0</v>
      </c>
      <c r="I27" s="32">
        <f t="shared" si="9"/>
        <v>237</v>
      </c>
      <c r="J27" s="32">
        <f t="shared" si="9"/>
        <v>0</v>
      </c>
      <c r="K27" s="32">
        <f t="shared" si="9"/>
        <v>0</v>
      </c>
      <c r="L27" s="32">
        <f t="shared" si="9"/>
        <v>0</v>
      </c>
      <c r="M27" s="32">
        <f t="shared" si="9"/>
        <v>0</v>
      </c>
      <c r="N27" s="32">
        <f t="shared" si="7"/>
        <v>8182</v>
      </c>
      <c r="O27" s="45">
        <f t="shared" si="2"/>
        <v>14.404929577464788</v>
      </c>
      <c r="P27" s="10"/>
    </row>
    <row r="28" spans="1:16" ht="15">
      <c r="A28" s="12"/>
      <c r="B28" s="25">
        <v>361.1</v>
      </c>
      <c r="C28" s="20" t="s">
        <v>37</v>
      </c>
      <c r="D28" s="46">
        <v>9</v>
      </c>
      <c r="E28" s="46">
        <v>0</v>
      </c>
      <c r="F28" s="46">
        <v>0</v>
      </c>
      <c r="G28" s="46">
        <v>0</v>
      </c>
      <c r="H28" s="46">
        <v>0</v>
      </c>
      <c r="I28" s="46">
        <v>237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246</v>
      </c>
      <c r="O28" s="47">
        <f t="shared" si="2"/>
        <v>0.43309859154929575</v>
      </c>
      <c r="P28" s="9"/>
    </row>
    <row r="29" spans="1:16" ht="15">
      <c r="A29" s="12"/>
      <c r="B29" s="25">
        <v>369.9</v>
      </c>
      <c r="C29" s="20" t="s">
        <v>40</v>
      </c>
      <c r="D29" s="46">
        <v>7936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7936</v>
      </c>
      <c r="O29" s="47">
        <f t="shared" si="2"/>
        <v>13.971830985915492</v>
      </c>
      <c r="P29" s="9"/>
    </row>
    <row r="30" spans="1:16" ht="15.75">
      <c r="A30" s="29" t="s">
        <v>30</v>
      </c>
      <c r="B30" s="30"/>
      <c r="C30" s="31"/>
      <c r="D30" s="32">
        <f aca="true" t="shared" si="10" ref="D30:M30">SUM(D31:D31)</f>
        <v>27282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7"/>
        <v>27282</v>
      </c>
      <c r="O30" s="45">
        <f t="shared" si="2"/>
        <v>48.03169014084507</v>
      </c>
      <c r="P30" s="9"/>
    </row>
    <row r="31" spans="1:16" ht="15.75" thickBot="1">
      <c r="A31" s="12"/>
      <c r="B31" s="25">
        <v>381</v>
      </c>
      <c r="C31" s="20" t="s">
        <v>41</v>
      </c>
      <c r="D31" s="46">
        <v>27282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27282</v>
      </c>
      <c r="O31" s="47">
        <f t="shared" si="2"/>
        <v>48.03169014084507</v>
      </c>
      <c r="P31" s="9"/>
    </row>
    <row r="32" spans="1:119" ht="16.5" thickBot="1">
      <c r="A32" s="14" t="s">
        <v>34</v>
      </c>
      <c r="B32" s="23"/>
      <c r="C32" s="22"/>
      <c r="D32" s="15">
        <f aca="true" t="shared" si="11" ref="D32:M32">SUM(D5,D11,D13,D22,D25,D27,D30)</f>
        <v>235019</v>
      </c>
      <c r="E32" s="15">
        <f t="shared" si="11"/>
        <v>0</v>
      </c>
      <c r="F32" s="15">
        <f t="shared" si="11"/>
        <v>0</v>
      </c>
      <c r="G32" s="15">
        <f t="shared" si="11"/>
        <v>0</v>
      </c>
      <c r="H32" s="15">
        <f t="shared" si="11"/>
        <v>0</v>
      </c>
      <c r="I32" s="15">
        <f t="shared" si="11"/>
        <v>768972</v>
      </c>
      <c r="J32" s="15">
        <f t="shared" si="11"/>
        <v>0</v>
      </c>
      <c r="K32" s="15">
        <f t="shared" si="11"/>
        <v>0</v>
      </c>
      <c r="L32" s="15">
        <f t="shared" si="11"/>
        <v>0</v>
      </c>
      <c r="M32" s="15">
        <f t="shared" si="11"/>
        <v>0</v>
      </c>
      <c r="N32" s="15">
        <f t="shared" si="7"/>
        <v>1003991</v>
      </c>
      <c r="O32" s="38">
        <f t="shared" si="2"/>
        <v>1767.5897887323943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76</v>
      </c>
      <c r="M34" s="48"/>
      <c r="N34" s="48"/>
      <c r="O34" s="43">
        <v>568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54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SUM(D6:D10)</f>
        <v>80078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4">SUM(D5:M5)</f>
        <v>80078</v>
      </c>
      <c r="O5" s="33">
        <f aca="true" t="shared" si="2" ref="O5:O29">(N5/O$31)</f>
        <v>140.48771929824562</v>
      </c>
      <c r="P5" s="6"/>
    </row>
    <row r="6" spans="1:16" ht="15">
      <c r="A6" s="12"/>
      <c r="B6" s="25">
        <v>312.1</v>
      </c>
      <c r="C6" s="20" t="s">
        <v>8</v>
      </c>
      <c r="D6" s="46">
        <v>2239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2239</v>
      </c>
      <c r="O6" s="47">
        <f t="shared" si="2"/>
        <v>3.9280701754385965</v>
      </c>
      <c r="P6" s="9"/>
    </row>
    <row r="7" spans="1:16" ht="15">
      <c r="A7" s="12"/>
      <c r="B7" s="25">
        <v>312.6</v>
      </c>
      <c r="C7" s="20" t="s">
        <v>9</v>
      </c>
      <c r="D7" s="46">
        <v>31094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31094</v>
      </c>
      <c r="O7" s="47">
        <f t="shared" si="2"/>
        <v>54.550877192982455</v>
      </c>
      <c r="P7" s="9"/>
    </row>
    <row r="8" spans="1:16" ht="15">
      <c r="A8" s="12"/>
      <c r="B8" s="25">
        <v>314.1</v>
      </c>
      <c r="C8" s="20" t="s">
        <v>10</v>
      </c>
      <c r="D8" s="46">
        <v>32914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32914</v>
      </c>
      <c r="O8" s="47">
        <f t="shared" si="2"/>
        <v>57.743859649122804</v>
      </c>
      <c r="P8" s="9"/>
    </row>
    <row r="9" spans="1:16" ht="15">
      <c r="A9" s="12"/>
      <c r="B9" s="25">
        <v>314.4</v>
      </c>
      <c r="C9" s="20" t="s">
        <v>11</v>
      </c>
      <c r="D9" s="46">
        <v>1043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1043</v>
      </c>
      <c r="O9" s="47">
        <f t="shared" si="2"/>
        <v>1.8298245614035087</v>
      </c>
      <c r="P9" s="9"/>
    </row>
    <row r="10" spans="1:16" ht="15">
      <c r="A10" s="12"/>
      <c r="B10" s="25">
        <v>315</v>
      </c>
      <c r="C10" s="20" t="s">
        <v>65</v>
      </c>
      <c r="D10" s="46">
        <v>12788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12788</v>
      </c>
      <c r="O10" s="47">
        <f t="shared" si="2"/>
        <v>22.435087719298245</v>
      </c>
      <c r="P10" s="9"/>
    </row>
    <row r="11" spans="1:16" ht="15.75">
      <c r="A11" s="29" t="s">
        <v>14</v>
      </c>
      <c r="B11" s="30"/>
      <c r="C11" s="31"/>
      <c r="D11" s="32">
        <f aca="true" t="shared" si="3" ref="D11:M11">SUM(D12:D12)</f>
        <v>30978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30978</v>
      </c>
      <c r="O11" s="45">
        <f t="shared" si="2"/>
        <v>54.34736842105263</v>
      </c>
      <c r="P11" s="10"/>
    </row>
    <row r="12" spans="1:16" ht="15">
      <c r="A12" s="12"/>
      <c r="B12" s="25">
        <v>323.1</v>
      </c>
      <c r="C12" s="20" t="s">
        <v>15</v>
      </c>
      <c r="D12" s="46">
        <v>30978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30978</v>
      </c>
      <c r="O12" s="47">
        <f t="shared" si="2"/>
        <v>54.34736842105263</v>
      </c>
      <c r="P12" s="9"/>
    </row>
    <row r="13" spans="1:16" ht="15.75">
      <c r="A13" s="29" t="s">
        <v>16</v>
      </c>
      <c r="B13" s="30"/>
      <c r="C13" s="31"/>
      <c r="D13" s="32">
        <f aca="true" t="shared" si="4" ref="D13:M13">SUM(D14:D20)</f>
        <v>60495</v>
      </c>
      <c r="E13" s="32">
        <f t="shared" si="4"/>
        <v>0</v>
      </c>
      <c r="F13" s="32">
        <f t="shared" si="4"/>
        <v>0</v>
      </c>
      <c r="G13" s="32">
        <f t="shared" si="4"/>
        <v>0</v>
      </c>
      <c r="H13" s="32">
        <f t="shared" si="4"/>
        <v>0</v>
      </c>
      <c r="I13" s="32">
        <f t="shared" si="4"/>
        <v>113018</v>
      </c>
      <c r="J13" s="32">
        <f t="shared" si="4"/>
        <v>0</v>
      </c>
      <c r="K13" s="32">
        <f t="shared" si="4"/>
        <v>0</v>
      </c>
      <c r="L13" s="32">
        <f t="shared" si="4"/>
        <v>0</v>
      </c>
      <c r="M13" s="32">
        <f t="shared" si="4"/>
        <v>0</v>
      </c>
      <c r="N13" s="44">
        <f t="shared" si="1"/>
        <v>173513</v>
      </c>
      <c r="O13" s="45">
        <f t="shared" si="2"/>
        <v>304.4087719298246</v>
      </c>
      <c r="P13" s="10"/>
    </row>
    <row r="14" spans="1:16" ht="15">
      <c r="A14" s="12"/>
      <c r="B14" s="25">
        <v>334.31</v>
      </c>
      <c r="C14" s="20" t="s">
        <v>66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113018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113018</v>
      </c>
      <c r="O14" s="47">
        <f t="shared" si="2"/>
        <v>198.27719298245614</v>
      </c>
      <c r="P14" s="9"/>
    </row>
    <row r="15" spans="1:16" ht="15">
      <c r="A15" s="12"/>
      <c r="B15" s="25">
        <v>334.7</v>
      </c>
      <c r="C15" s="20" t="s">
        <v>19</v>
      </c>
      <c r="D15" s="46">
        <v>4831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aca="true" t="shared" si="5" ref="N15:N20">SUM(D15:M15)</f>
        <v>4831</v>
      </c>
      <c r="O15" s="47">
        <f t="shared" si="2"/>
        <v>8.475438596491228</v>
      </c>
      <c r="P15" s="9"/>
    </row>
    <row r="16" spans="1:16" ht="15">
      <c r="A16" s="12"/>
      <c r="B16" s="25">
        <v>335.12</v>
      </c>
      <c r="C16" s="20" t="s">
        <v>67</v>
      </c>
      <c r="D16" s="46">
        <v>34073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5"/>
        <v>34073</v>
      </c>
      <c r="O16" s="47">
        <f t="shared" si="2"/>
        <v>59.77719298245614</v>
      </c>
      <c r="P16" s="9"/>
    </row>
    <row r="17" spans="1:16" ht="15">
      <c r="A17" s="12"/>
      <c r="B17" s="25">
        <v>335.14</v>
      </c>
      <c r="C17" s="20" t="s">
        <v>68</v>
      </c>
      <c r="D17" s="46">
        <v>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482</v>
      </c>
      <c r="O17" s="47">
        <f t="shared" si="2"/>
        <v>0.8456140350877193</v>
      </c>
      <c r="P17" s="9"/>
    </row>
    <row r="18" spans="1:16" ht="15">
      <c r="A18" s="12"/>
      <c r="B18" s="25">
        <v>335.15</v>
      </c>
      <c r="C18" s="20" t="s">
        <v>69</v>
      </c>
      <c r="D18" s="46">
        <v>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38</v>
      </c>
      <c r="O18" s="47">
        <f t="shared" si="2"/>
        <v>0.06666666666666667</v>
      </c>
      <c r="P18" s="9"/>
    </row>
    <row r="19" spans="1:16" ht="15">
      <c r="A19" s="12"/>
      <c r="B19" s="25">
        <v>335.18</v>
      </c>
      <c r="C19" s="20" t="s">
        <v>70</v>
      </c>
      <c r="D19" s="46">
        <v>13330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13330</v>
      </c>
      <c r="O19" s="47">
        <f t="shared" si="2"/>
        <v>23.385964912280702</v>
      </c>
      <c r="P19" s="9"/>
    </row>
    <row r="20" spans="1:16" ht="15">
      <c r="A20" s="12"/>
      <c r="B20" s="25">
        <v>336</v>
      </c>
      <c r="C20" s="20" t="s">
        <v>73</v>
      </c>
      <c r="D20" s="46">
        <v>7741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7741</v>
      </c>
      <c r="O20" s="47">
        <f t="shared" si="2"/>
        <v>13.580701754385965</v>
      </c>
      <c r="P20" s="9"/>
    </row>
    <row r="21" spans="1:16" ht="15.75">
      <c r="A21" s="29" t="s">
        <v>28</v>
      </c>
      <c r="B21" s="30"/>
      <c r="C21" s="31"/>
      <c r="D21" s="32">
        <f aca="true" t="shared" si="6" ref="D21:M21">SUM(D22:D23)</f>
        <v>0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150799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32">
        <f aca="true" t="shared" si="7" ref="N21:N29">SUM(D21:M21)</f>
        <v>150799</v>
      </c>
      <c r="O21" s="45">
        <f t="shared" si="2"/>
        <v>264.559649122807</v>
      </c>
      <c r="P21" s="10"/>
    </row>
    <row r="22" spans="1:16" ht="15">
      <c r="A22" s="12"/>
      <c r="B22" s="25">
        <v>343.3</v>
      </c>
      <c r="C22" s="20" t="s">
        <v>31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88452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7"/>
        <v>88452</v>
      </c>
      <c r="O22" s="47">
        <f t="shared" si="2"/>
        <v>155.17894736842106</v>
      </c>
      <c r="P22" s="9"/>
    </row>
    <row r="23" spans="1:16" ht="15">
      <c r="A23" s="12"/>
      <c r="B23" s="25">
        <v>343.4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62347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7"/>
        <v>62347</v>
      </c>
      <c r="O23" s="47">
        <f t="shared" si="2"/>
        <v>109.38070175438597</v>
      </c>
      <c r="P23" s="9"/>
    </row>
    <row r="24" spans="1:16" ht="15.75">
      <c r="A24" s="29" t="s">
        <v>29</v>
      </c>
      <c r="B24" s="30"/>
      <c r="C24" s="31"/>
      <c r="D24" s="32">
        <f aca="true" t="shared" si="8" ref="D24:M24">SUM(D25:D25)</f>
        <v>355</v>
      </c>
      <c r="E24" s="32">
        <f t="shared" si="8"/>
        <v>0</v>
      </c>
      <c r="F24" s="32">
        <f t="shared" si="8"/>
        <v>0</v>
      </c>
      <c r="G24" s="32">
        <f t="shared" si="8"/>
        <v>0</v>
      </c>
      <c r="H24" s="32">
        <f t="shared" si="8"/>
        <v>0</v>
      </c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2">
        <f t="shared" si="8"/>
        <v>0</v>
      </c>
      <c r="N24" s="32">
        <f t="shared" si="7"/>
        <v>355</v>
      </c>
      <c r="O24" s="45">
        <f t="shared" si="2"/>
        <v>0.6228070175438597</v>
      </c>
      <c r="P24" s="10"/>
    </row>
    <row r="25" spans="1:16" ht="15">
      <c r="A25" s="13"/>
      <c r="B25" s="39">
        <v>354</v>
      </c>
      <c r="C25" s="21" t="s">
        <v>36</v>
      </c>
      <c r="D25" s="46">
        <v>355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355</v>
      </c>
      <c r="O25" s="47">
        <f t="shared" si="2"/>
        <v>0.6228070175438597</v>
      </c>
      <c r="P25" s="9"/>
    </row>
    <row r="26" spans="1:16" ht="15.75">
      <c r="A26" s="29" t="s">
        <v>1</v>
      </c>
      <c r="B26" s="30"/>
      <c r="C26" s="31"/>
      <c r="D26" s="32">
        <f aca="true" t="shared" si="9" ref="D26:M26">SUM(D27:D28)</f>
        <v>2608</v>
      </c>
      <c r="E26" s="32">
        <f t="shared" si="9"/>
        <v>0</v>
      </c>
      <c r="F26" s="32">
        <f t="shared" si="9"/>
        <v>0</v>
      </c>
      <c r="G26" s="32">
        <f t="shared" si="9"/>
        <v>0</v>
      </c>
      <c r="H26" s="32">
        <f t="shared" si="9"/>
        <v>0</v>
      </c>
      <c r="I26" s="32">
        <f t="shared" si="9"/>
        <v>660</v>
      </c>
      <c r="J26" s="32">
        <f t="shared" si="9"/>
        <v>0</v>
      </c>
      <c r="K26" s="32">
        <f t="shared" si="9"/>
        <v>0</v>
      </c>
      <c r="L26" s="32">
        <f t="shared" si="9"/>
        <v>0</v>
      </c>
      <c r="M26" s="32">
        <f t="shared" si="9"/>
        <v>0</v>
      </c>
      <c r="N26" s="32">
        <f t="shared" si="7"/>
        <v>3268</v>
      </c>
      <c r="O26" s="45">
        <f t="shared" si="2"/>
        <v>5.733333333333333</v>
      </c>
      <c r="P26" s="10"/>
    </row>
    <row r="27" spans="1:16" ht="15">
      <c r="A27" s="12"/>
      <c r="B27" s="25">
        <v>361.1</v>
      </c>
      <c r="C27" s="20" t="s">
        <v>37</v>
      </c>
      <c r="D27" s="46">
        <v>1591</v>
      </c>
      <c r="E27" s="46">
        <v>0</v>
      </c>
      <c r="F27" s="46">
        <v>0</v>
      </c>
      <c r="G27" s="46">
        <v>0</v>
      </c>
      <c r="H27" s="46">
        <v>0</v>
      </c>
      <c r="I27" s="46">
        <v>660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2251</v>
      </c>
      <c r="O27" s="47">
        <f t="shared" si="2"/>
        <v>3.949122807017544</v>
      </c>
      <c r="P27" s="9"/>
    </row>
    <row r="28" spans="1:16" ht="15.75" thickBot="1">
      <c r="A28" s="12"/>
      <c r="B28" s="25">
        <v>369.9</v>
      </c>
      <c r="C28" s="20" t="s">
        <v>40</v>
      </c>
      <c r="D28" s="46">
        <v>1017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1017</v>
      </c>
      <c r="O28" s="47">
        <f t="shared" si="2"/>
        <v>1.7842105263157895</v>
      </c>
      <c r="P28" s="9"/>
    </row>
    <row r="29" spans="1:119" ht="16.5" thickBot="1">
      <c r="A29" s="14" t="s">
        <v>34</v>
      </c>
      <c r="B29" s="23"/>
      <c r="C29" s="22"/>
      <c r="D29" s="15">
        <f>SUM(D5,D11,D13,D21,D24,D26)</f>
        <v>174514</v>
      </c>
      <c r="E29" s="15">
        <f aca="true" t="shared" si="10" ref="E29:M29">SUM(E5,E11,E13,E21,E24,E26)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264477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15">
        <f t="shared" si="10"/>
        <v>0</v>
      </c>
      <c r="N29" s="15">
        <f t="shared" si="7"/>
        <v>438991</v>
      </c>
      <c r="O29" s="38">
        <f t="shared" si="2"/>
        <v>770.159649122807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74</v>
      </c>
      <c r="M31" s="48"/>
      <c r="N31" s="48"/>
      <c r="O31" s="43">
        <v>570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54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24</v>
      </c>
      <c r="E3" s="68"/>
      <c r="F3" s="68"/>
      <c r="G3" s="68"/>
      <c r="H3" s="69"/>
      <c r="I3" s="67" t="s">
        <v>25</v>
      </c>
      <c r="J3" s="69"/>
      <c r="K3" s="67" t="s">
        <v>27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2</v>
      </c>
      <c r="E4" s="34" t="s">
        <v>43</v>
      </c>
      <c r="F4" s="34" t="s">
        <v>44</v>
      </c>
      <c r="G4" s="34" t="s">
        <v>45</v>
      </c>
      <c r="H4" s="34" t="s">
        <v>3</v>
      </c>
      <c r="I4" s="34" t="s">
        <v>4</v>
      </c>
      <c r="J4" s="35" t="s">
        <v>46</v>
      </c>
      <c r="K4" s="35" t="s">
        <v>5</v>
      </c>
      <c r="L4" s="35" t="s">
        <v>6</v>
      </c>
      <c r="M4" s="35" t="s">
        <v>7</v>
      </c>
      <c r="N4" s="35" t="s">
        <v>26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0</v>
      </c>
      <c r="B5" s="26"/>
      <c r="C5" s="26"/>
      <c r="D5" s="27">
        <f aca="true" t="shared" si="0" ref="D5:M5">SUM(D6:D9)</f>
        <v>76418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0">SUM(D5:M5)</f>
        <v>76418</v>
      </c>
      <c r="O5" s="33">
        <f aca="true" t="shared" si="2" ref="O5:O30">(N5/O$32)</f>
        <v>135.49290780141843</v>
      </c>
      <c r="P5" s="6"/>
    </row>
    <row r="6" spans="1:16" ht="15">
      <c r="A6" s="12"/>
      <c r="B6" s="25">
        <v>312.1</v>
      </c>
      <c r="C6" s="20" t="s">
        <v>8</v>
      </c>
      <c r="D6" s="46">
        <v>3882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3882</v>
      </c>
      <c r="O6" s="47">
        <f t="shared" si="2"/>
        <v>6.882978723404255</v>
      </c>
      <c r="P6" s="9"/>
    </row>
    <row r="7" spans="1:16" ht="15">
      <c r="A7" s="12"/>
      <c r="B7" s="25">
        <v>312.6</v>
      </c>
      <c r="C7" s="20" t="s">
        <v>9</v>
      </c>
      <c r="D7" s="46">
        <v>27491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27491</v>
      </c>
      <c r="O7" s="47">
        <f t="shared" si="2"/>
        <v>48.74290780141844</v>
      </c>
      <c r="P7" s="9"/>
    </row>
    <row r="8" spans="1:16" ht="15">
      <c r="A8" s="12"/>
      <c r="B8" s="25">
        <v>314.1</v>
      </c>
      <c r="C8" s="20" t="s">
        <v>10</v>
      </c>
      <c r="D8" s="46">
        <v>28760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28760</v>
      </c>
      <c r="O8" s="47">
        <f t="shared" si="2"/>
        <v>50.99290780141844</v>
      </c>
      <c r="P8" s="9"/>
    </row>
    <row r="9" spans="1:16" ht="15">
      <c r="A9" s="12"/>
      <c r="B9" s="25">
        <v>315</v>
      </c>
      <c r="C9" s="20" t="s">
        <v>65</v>
      </c>
      <c r="D9" s="46">
        <v>16285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16285</v>
      </c>
      <c r="O9" s="47">
        <f t="shared" si="2"/>
        <v>28.874113475177303</v>
      </c>
      <c r="P9" s="9"/>
    </row>
    <row r="10" spans="1:16" ht="15.75">
      <c r="A10" s="29" t="s">
        <v>14</v>
      </c>
      <c r="B10" s="30"/>
      <c r="C10" s="31"/>
      <c r="D10" s="32">
        <f aca="true" t="shared" si="3" ref="D10:M10">SUM(D11:D11)</f>
        <v>38897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38897</v>
      </c>
      <c r="O10" s="45">
        <f t="shared" si="2"/>
        <v>68.96631205673759</v>
      </c>
      <c r="P10" s="10"/>
    </row>
    <row r="11" spans="1:16" ht="15">
      <c r="A11" s="12"/>
      <c r="B11" s="25">
        <v>323.1</v>
      </c>
      <c r="C11" s="20" t="s">
        <v>15</v>
      </c>
      <c r="D11" s="46">
        <v>38897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38897</v>
      </c>
      <c r="O11" s="47">
        <f t="shared" si="2"/>
        <v>68.96631205673759</v>
      </c>
      <c r="P11" s="9"/>
    </row>
    <row r="12" spans="1:16" ht="15.75">
      <c r="A12" s="29" t="s">
        <v>16</v>
      </c>
      <c r="B12" s="30"/>
      <c r="C12" s="31"/>
      <c r="D12" s="32">
        <f aca="true" t="shared" si="4" ref="D12:M12">SUM(D13:D18)</f>
        <v>51000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58200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109200</v>
      </c>
      <c r="O12" s="45">
        <f t="shared" si="2"/>
        <v>193.61702127659575</v>
      </c>
      <c r="P12" s="10"/>
    </row>
    <row r="13" spans="1:16" ht="15">
      <c r="A13" s="12"/>
      <c r="B13" s="25">
        <v>334.31</v>
      </c>
      <c r="C13" s="20" t="s">
        <v>66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58200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58200</v>
      </c>
      <c r="O13" s="47">
        <f t="shared" si="2"/>
        <v>103.19148936170212</v>
      </c>
      <c r="P13" s="9"/>
    </row>
    <row r="14" spans="1:16" ht="15">
      <c r="A14" s="12"/>
      <c r="B14" s="25">
        <v>334.7</v>
      </c>
      <c r="C14" s="20" t="s">
        <v>19</v>
      </c>
      <c r="D14" s="46">
        <v>3991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3991</v>
      </c>
      <c r="O14" s="47">
        <f t="shared" si="2"/>
        <v>7.076241134751773</v>
      </c>
      <c r="P14" s="9"/>
    </row>
    <row r="15" spans="1:16" ht="15">
      <c r="A15" s="12"/>
      <c r="B15" s="25">
        <v>335.12</v>
      </c>
      <c r="C15" s="20" t="s">
        <v>67</v>
      </c>
      <c r="D15" s="46">
        <v>34042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34042</v>
      </c>
      <c r="O15" s="47">
        <f t="shared" si="2"/>
        <v>60.358156028368796</v>
      </c>
      <c r="P15" s="9"/>
    </row>
    <row r="16" spans="1:16" ht="15">
      <c r="A16" s="12"/>
      <c r="B16" s="25">
        <v>335.14</v>
      </c>
      <c r="C16" s="20" t="s">
        <v>68</v>
      </c>
      <c r="D16" s="46">
        <v>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541</v>
      </c>
      <c r="O16" s="47">
        <f t="shared" si="2"/>
        <v>0.9592198581560284</v>
      </c>
      <c r="P16" s="9"/>
    </row>
    <row r="17" spans="1:16" ht="15">
      <c r="A17" s="12"/>
      <c r="B17" s="25">
        <v>335.15</v>
      </c>
      <c r="C17" s="20" t="s">
        <v>69</v>
      </c>
      <c r="D17" s="46">
        <v>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</v>
      </c>
      <c r="O17" s="47">
        <f t="shared" si="2"/>
        <v>0.04964539007092199</v>
      </c>
      <c r="P17" s="9"/>
    </row>
    <row r="18" spans="1:16" ht="15">
      <c r="A18" s="12"/>
      <c r="B18" s="25">
        <v>335.18</v>
      </c>
      <c r="C18" s="20" t="s">
        <v>70</v>
      </c>
      <c r="D18" s="46">
        <v>12398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12398</v>
      </c>
      <c r="O18" s="47">
        <f t="shared" si="2"/>
        <v>21.9822695035461</v>
      </c>
      <c r="P18" s="9"/>
    </row>
    <row r="19" spans="1:16" ht="15.75">
      <c r="A19" s="29" t="s">
        <v>28</v>
      </c>
      <c r="B19" s="30"/>
      <c r="C19" s="31"/>
      <c r="D19" s="32">
        <f aca="true" t="shared" si="5" ref="D19:M19">SUM(D20:D21)</f>
        <v>0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130454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1"/>
        <v>130454</v>
      </c>
      <c r="O19" s="45">
        <f t="shared" si="2"/>
        <v>231.30141843971631</v>
      </c>
      <c r="P19" s="10"/>
    </row>
    <row r="20" spans="1:16" ht="15">
      <c r="A20" s="12"/>
      <c r="B20" s="25">
        <v>343.3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74470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74470</v>
      </c>
      <c r="O20" s="47">
        <f t="shared" si="2"/>
        <v>132.03900709219857</v>
      </c>
      <c r="P20" s="9"/>
    </row>
    <row r="21" spans="1:16" ht="15">
      <c r="A21" s="12"/>
      <c r="B21" s="25">
        <v>343.4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55984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55984</v>
      </c>
      <c r="O21" s="47">
        <f t="shared" si="2"/>
        <v>99.26241134751773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SUM(D23:D23)</f>
        <v>1104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1"/>
        <v>1104</v>
      </c>
      <c r="O22" s="45">
        <f t="shared" si="2"/>
        <v>1.9574468085106382</v>
      </c>
      <c r="P22" s="10"/>
    </row>
    <row r="23" spans="1:16" ht="15">
      <c r="A23" s="13"/>
      <c r="B23" s="39">
        <v>354</v>
      </c>
      <c r="C23" s="21" t="s">
        <v>36</v>
      </c>
      <c r="D23" s="46">
        <v>1104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1104</v>
      </c>
      <c r="O23" s="47">
        <f t="shared" si="2"/>
        <v>1.9574468085106382</v>
      </c>
      <c r="P23" s="9"/>
    </row>
    <row r="24" spans="1:16" ht="15.75">
      <c r="A24" s="29" t="s">
        <v>1</v>
      </c>
      <c r="B24" s="30"/>
      <c r="C24" s="31"/>
      <c r="D24" s="32">
        <f aca="true" t="shared" si="7" ref="D24:M24">SUM(D25:D27)</f>
        <v>13941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482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1"/>
        <v>14423</v>
      </c>
      <c r="O24" s="45">
        <f t="shared" si="2"/>
        <v>25.572695035460992</v>
      </c>
      <c r="P24" s="10"/>
    </row>
    <row r="25" spans="1:16" ht="15">
      <c r="A25" s="12"/>
      <c r="B25" s="25">
        <v>361.1</v>
      </c>
      <c r="C25" s="20" t="s">
        <v>37</v>
      </c>
      <c r="D25" s="46">
        <v>16</v>
      </c>
      <c r="E25" s="46">
        <v>0</v>
      </c>
      <c r="F25" s="46">
        <v>0</v>
      </c>
      <c r="G25" s="46">
        <v>0</v>
      </c>
      <c r="H25" s="46">
        <v>0</v>
      </c>
      <c r="I25" s="46">
        <v>482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498</v>
      </c>
      <c r="O25" s="47">
        <f t="shared" si="2"/>
        <v>0.8829787234042553</v>
      </c>
      <c r="P25" s="9"/>
    </row>
    <row r="26" spans="1:16" ht="15">
      <c r="A26" s="12"/>
      <c r="B26" s="25">
        <v>366</v>
      </c>
      <c r="C26" s="20" t="s">
        <v>39</v>
      </c>
      <c r="D26" s="46">
        <v>8850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8850</v>
      </c>
      <c r="O26" s="47">
        <f t="shared" si="2"/>
        <v>15.691489361702128</v>
      </c>
      <c r="P26" s="9"/>
    </row>
    <row r="27" spans="1:16" ht="15">
      <c r="A27" s="12"/>
      <c r="B27" s="25">
        <v>369.9</v>
      </c>
      <c r="C27" s="20" t="s">
        <v>40</v>
      </c>
      <c r="D27" s="46">
        <v>5075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5075</v>
      </c>
      <c r="O27" s="47">
        <f t="shared" si="2"/>
        <v>8.99822695035461</v>
      </c>
      <c r="P27" s="9"/>
    </row>
    <row r="28" spans="1:16" ht="15.75">
      <c r="A28" s="29" t="s">
        <v>30</v>
      </c>
      <c r="B28" s="30"/>
      <c r="C28" s="31"/>
      <c r="D28" s="32">
        <f aca="true" t="shared" si="8" ref="D28:M28">SUM(D29:D29)</f>
        <v>13600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1500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1"/>
        <v>15100</v>
      </c>
      <c r="O28" s="45">
        <f t="shared" si="2"/>
        <v>26.77304964539007</v>
      </c>
      <c r="P28" s="9"/>
    </row>
    <row r="29" spans="1:16" ht="15.75" thickBot="1">
      <c r="A29" s="12"/>
      <c r="B29" s="25">
        <v>381</v>
      </c>
      <c r="C29" s="20" t="s">
        <v>41</v>
      </c>
      <c r="D29" s="46">
        <v>13600</v>
      </c>
      <c r="E29" s="46">
        <v>0</v>
      </c>
      <c r="F29" s="46">
        <v>0</v>
      </c>
      <c r="G29" s="46">
        <v>0</v>
      </c>
      <c r="H29" s="46">
        <v>0</v>
      </c>
      <c r="I29" s="46">
        <v>1500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15100</v>
      </c>
      <c r="O29" s="47">
        <f t="shared" si="2"/>
        <v>26.77304964539007</v>
      </c>
      <c r="P29" s="9"/>
    </row>
    <row r="30" spans="1:119" ht="16.5" thickBot="1">
      <c r="A30" s="14" t="s">
        <v>34</v>
      </c>
      <c r="B30" s="23"/>
      <c r="C30" s="22"/>
      <c r="D30" s="15">
        <f aca="true" t="shared" si="9" ref="D30:M30">SUM(D5,D10,D12,D19,D22,D24,D28)</f>
        <v>194960</v>
      </c>
      <c r="E30" s="15">
        <f t="shared" si="9"/>
        <v>0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190636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385596</v>
      </c>
      <c r="O30" s="38">
        <f t="shared" si="2"/>
        <v>683.6808510638298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40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8" t="s">
        <v>71</v>
      </c>
      <c r="M32" s="48"/>
      <c r="N32" s="48"/>
      <c r="O32" s="43">
        <v>564</v>
      </c>
    </row>
    <row r="33" spans="1:15" ht="15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</row>
    <row r="34" spans="1:15" ht="15.75" customHeight="1" thickBot="1">
      <c r="A34" s="52" t="s">
        <v>54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2023-01-30T20:54:16Z</cp:lastPrinted>
  <dcterms:created xsi:type="dcterms:W3CDTF">2000-08-31T21:26:31Z</dcterms:created>
  <dcterms:modified xsi:type="dcterms:W3CDTF">2023-01-30T20:54:19Z</dcterms:modified>
  <cp:category/>
  <cp:version/>
  <cp:contentType/>
  <cp:contentStatus/>
</cp:coreProperties>
</file>