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'2008'!$A$1:$O$34</definedName>
    <definedName name="_xlnm.Print_Area" localSheetId="12">'2009'!$A$1:$O$38</definedName>
    <definedName name="_xlnm.Print_Area" localSheetId="11">'2010'!$A$1:$O$36</definedName>
    <definedName name="_xlnm.Print_Area" localSheetId="10">'2011'!$A$1:$O$38</definedName>
    <definedName name="_xlnm.Print_Area" localSheetId="9">'2012'!$A$1:$O$36</definedName>
    <definedName name="_xlnm.Print_Area" localSheetId="8">'2013'!$A$1:$O$36</definedName>
    <definedName name="_xlnm.Print_Area" localSheetId="7">'2014'!$A$1:$O$37</definedName>
    <definedName name="_xlnm.Print_Area" localSheetId="6">'2015'!$A$1:$O$34</definedName>
    <definedName name="_xlnm.Print_Area" localSheetId="5">'2016'!$A$1:$O$36</definedName>
    <definedName name="_xlnm.Print_Area" localSheetId="4">'2017'!$A$1:$O$34</definedName>
    <definedName name="_xlnm.Print_Area" localSheetId="3">'2018'!$A$1:$O$33</definedName>
    <definedName name="_xlnm.Print_Area" localSheetId="2">'2019'!$A$1:$O$36</definedName>
    <definedName name="_xlnm.Print_Area" localSheetId="1">'2020'!$A$1:$O$34</definedName>
    <definedName name="_xlnm.Print_Area" localSheetId="0">'2021'!$A$1:$P$35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<sst xmlns="http://schemas.openxmlformats.org/spreadsheetml/2006/main" count="666" uniqueCount="104">
  <si>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</si>
  <si>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</si>
  <si>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</si>
  <si>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</si>
  <si>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</si>
  <si>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</si>
  <si>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</si>
  <si>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</si>
  <si>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</si>
  <si>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</si>
  <si>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</si>
  <si>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</si>
  <si>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Second Local Option Fuel Tax (1 to 5 Cents)</t>
  </si>
  <si>
    <t>First Local Option Fuel Tax (1 to 6 Cents)</t>
  </si>
  <si>
    <t>Utility Service Tax - Other</t>
  </si>
  <si>
    <t>Communications Services Taxes</t>
  </si>
  <si>
    <t>Permits, Fees, and Special Assessments</t>
  </si>
  <si>
    <t>Franchise Fee - Electricity</t>
  </si>
  <si>
    <t>Franchise Fee - Other</t>
  </si>
  <si>
    <t>Intergovernmental Revenue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</si>
  <si>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</si>
  <si>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</si>
  <si>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</si>
  <si>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</si>
  <si>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</si>
  <si>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Other</t>
  </si>
  <si>
    <t>Governmental Funds</t>
  </si>
  <si>
    <t>Proprietary Funds</t>
  </si>
  <si>
    <t>Account Total</t>
  </si>
  <si>
    <t>Fiduciary Funds</t>
  </si>
  <si>
    <t>Judgments, Fines, and Forfeits</t>
  </si>
  <si>
    <t>Other Sources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</si>
  <si>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</si>
  <si>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</si>
  <si>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</si>
  <si>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</si>
  <si>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Interest and Other Earnings - Interest</t>
  </si>
  <si>
    <t>Interest and Other Earnings - Net Increase (Decrease) in Fair Value of Investments</t>
  </si>
  <si>
    <t>Rents and Royalties</t>
  </si>
  <si>
    <t>Other Miscellaneous Revenues - Other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</si>
  <si>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</si>
  <si>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</si>
  <si>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</si>
  <si>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</si>
  <si>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</si>
  <si>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</si>
  <si>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</si>
  <si>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</si>
  <si>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Anna Maria Revenues Reported by Account Code and Fund Type</t>
  </si>
  <si>
    <t>Local Fiscal Year Ended September 30, 2010</t>
  </si>
  <si>
    <t>Other Permits, Fees, and Special Assessments</t>
  </si>
  <si>
    <t>Court-Ordered Judgments and Fines - As Decided by Traffic Court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</si>
  <si>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</si>
  <si>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</si>
  <si>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</si>
  <si>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</si>
  <si>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</si>
  <si>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</si>
  <si>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</si>
  <si>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Permits and Franchise Fees</t>
  </si>
  <si>
    <t>Other Permits and Fees</t>
  </si>
  <si>
    <t>Judgments and Fines - Other Court-Ordered</t>
  </si>
  <si>
    <t>2008 Municipal Population:</t>
  </si>
  <si>
    <t>Special Act Fuel Tax (Section 206.61, F.S.)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</si>
  <si>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</si>
  <si>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</si>
  <si>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</si>
  <si>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</si>
  <si>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</si>
  <si>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</si>
  <si>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2013 Municipal Population:</t>
  </si>
  <si>
    <t>Local Fiscal Year Ended September 30, 2014</t>
  </si>
  <si>
    <t>Local Business Tax (Chapter 205, F.S.)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</si>
  <si>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</si>
  <si>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</si>
  <si>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</si>
  <si>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</si>
  <si>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</si>
  <si>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</si>
  <si>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Discretionary Sales Surtaxes</t>
  </si>
  <si>
    <t>2017 Municipal Population:</t>
  </si>
  <si>
    <t>Local Fiscal Year Ended September 30, 2018</t>
  </si>
  <si>
    <t>2018 Municipal Population:</t>
  </si>
  <si>
    <t>Local Fiscal Year Ended September 30, 2019</t>
  </si>
  <si>
    <t>Federal Grant - Other Federal Grants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</si>
  <si>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</si>
  <si>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</si>
  <si>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</si>
  <si>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</si>
  <si>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</si>
  <si>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</si>
  <si>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</si>
  <si>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</si>
  <si>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</si>
  <si>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</si>
  <si>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Other General Taxes</t>
  </si>
  <si>
    <t>Building Permits (Buildling Permit Fees)</t>
  </si>
  <si>
    <t>Permits - Other</t>
  </si>
  <si>
    <t>Impact Fees - Residential - Transportation</t>
  </si>
  <si>
    <t>Impact Fees - Residential - Culture / Recreation</t>
  </si>
  <si>
    <t>Intergovernmental Revenues</t>
  </si>
  <si>
    <t>State Shared Revenues - General Government - Local Government Half-Cent Sales Tax Program</t>
  </si>
  <si>
    <t>State Shared Revenues - General Government - Other General Government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</si>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</sst>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41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8"/>
      <c r="M3" s="69"/>
      <c r="N3" s="36"/>
      <c r="O3" s="37"/>
      <c r="P3" s="70" t="s">
        <v>89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90</v>
      </c>
      <c r="N4" s="35" t="s">
        <v>9</v>
      </c>
      <c r="O4" s="35" t="s">
        <v>91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92</v>
      </c>
      <c r="B5" s="26"/>
      <c r="C5" s="26"/>
      <c r="D5" s="27">
        <f>SUM(D6:D10)</f>
        <v>3176481</v>
      </c>
      <c r="E5" s="27">
        <f>SUM(E6:E10)</f>
        <v>0</v>
      </c>
      <c r="F5" s="27">
        <f>SUM(F6:F10)</f>
        <v>0</v>
      </c>
      <c r="G5" s="27">
        <f>SUM(G6:G10)</f>
        <v>0</v>
      </c>
      <c r="H5" s="27">
        <f>SUM(H6:H10)</f>
        <v>0</v>
      </c>
      <c r="I5" s="27">
        <f>SUM(I6:I10)</f>
        <v>0</v>
      </c>
      <c r="J5" s="27">
        <f>SUM(J6:J10)</f>
        <v>0</v>
      </c>
      <c r="K5" s="27">
        <f>SUM(K6:K10)</f>
        <v>0</v>
      </c>
      <c r="L5" s="27">
        <f>SUM(L6:L10)</f>
        <v>0</v>
      </c>
      <c r="M5" s="27">
        <f>SUM(M6:M10)</f>
        <v>0</v>
      </c>
      <c r="N5" s="27">
        <f>SUM(N6:N10)</f>
        <v>0</v>
      </c>
      <c r="O5" s="28">
        <f>SUM(D5:N5)</f>
        <v>3176481</v>
      </c>
      <c r="P5" s="33">
        <f>(O5/P$33)</f>
        <v>3254.59118852459</v>
      </c>
      <c r="Q5" s="6"/>
    </row>
    <row r="6" spans="1:17" ht="15">
      <c r="A6" s="12"/>
      <c r="B6" s="25">
        <v>311</v>
      </c>
      <c r="C6" s="20" t="s">
        <v>2</v>
      </c>
      <c r="D6" s="46">
        <v>2523428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2523428</v>
      </c>
      <c r="P6" s="47">
        <f>(O6/P$33)</f>
        <v>2585.4795081967213</v>
      </c>
      <c r="Q6" s="9"/>
    </row>
    <row r="7" spans="1:17" ht="15">
      <c r="A7" s="12"/>
      <c r="B7" s="25">
        <v>312.41</v>
      </c>
      <c r="C7" s="20" t="s">
        <v>93</v>
      </c>
      <c r="D7" s="46">
        <v>239268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239268</v>
      </c>
      <c r="P7" s="47">
        <f>(O7/P$33)</f>
        <v>245.1516393442623</v>
      </c>
      <c r="Q7" s="9"/>
    </row>
    <row r="8" spans="1:17" ht="15">
      <c r="A8" s="12"/>
      <c r="B8" s="25">
        <v>314.9</v>
      </c>
      <c r="C8" s="20" t="s">
        <v>14</v>
      </c>
      <c r="D8" s="46">
        <v>154922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154922</v>
      </c>
      <c r="P8" s="47">
        <f>(O8/P$33)</f>
        <v>158.73155737704917</v>
      </c>
      <c r="Q8" s="9"/>
    </row>
    <row r="9" spans="1:17" ht="15">
      <c r="A9" s="12"/>
      <c r="B9" s="25">
        <v>315.2</v>
      </c>
      <c r="C9" s="20" t="s">
        <v>94</v>
      </c>
      <c r="D9" s="46">
        <v>108239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108239</v>
      </c>
      <c r="P9" s="47">
        <f>(O9/P$33)</f>
        <v>110.90061475409836</v>
      </c>
      <c r="Q9" s="9"/>
    </row>
    <row r="10" spans="1:17" ht="15">
      <c r="A10" s="12"/>
      <c r="B10" s="25">
        <v>319.9</v>
      </c>
      <c r="C10" s="20" t="s">
        <v>95</v>
      </c>
      <c r="D10" s="46">
        <v>150624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150624</v>
      </c>
      <c r="P10" s="47">
        <f>(O10/P$33)</f>
        <v>154.327868852459</v>
      </c>
      <c r="Q10" s="9"/>
    </row>
    <row r="11" spans="1:17" ht="15.75">
      <c r="A11" s="29" t="s">
        <v>16</v>
      </c>
      <c r="B11" s="30"/>
      <c r="C11" s="31"/>
      <c r="D11" s="32">
        <f>SUM(D12:D16)</f>
        <v>1633223</v>
      </c>
      <c r="E11" s="32">
        <f>SUM(E12:E16)</f>
        <v>0</v>
      </c>
      <c r="F11" s="32">
        <f>SUM(F12:F16)</f>
        <v>0</v>
      </c>
      <c r="G11" s="32">
        <f>SUM(G12:G16)</f>
        <v>0</v>
      </c>
      <c r="H11" s="32">
        <f>SUM(H12:H16)</f>
        <v>0</v>
      </c>
      <c r="I11" s="32">
        <f>SUM(I12:I16)</f>
        <v>0</v>
      </c>
      <c r="J11" s="32">
        <f>SUM(J12:J16)</f>
        <v>0</v>
      </c>
      <c r="K11" s="32">
        <f>SUM(K12:K16)</f>
        <v>0</v>
      </c>
      <c r="L11" s="32">
        <f>SUM(L12:L16)</f>
        <v>0</v>
      </c>
      <c r="M11" s="32">
        <f>SUM(M12:M16)</f>
        <v>0</v>
      </c>
      <c r="N11" s="32">
        <f>SUM(N12:N16)</f>
        <v>0</v>
      </c>
      <c r="O11" s="44">
        <f>SUM(D11:N11)</f>
        <v>1633223</v>
      </c>
      <c r="P11" s="45">
        <f>(O11/P$33)</f>
        <v>1673.3842213114754</v>
      </c>
      <c r="Q11" s="10"/>
    </row>
    <row r="12" spans="1:17" ht="15">
      <c r="A12" s="12"/>
      <c r="B12" s="25">
        <v>322</v>
      </c>
      <c r="C12" s="20" t="s">
        <v>96</v>
      </c>
      <c r="D12" s="46">
        <v>837502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837502</v>
      </c>
      <c r="P12" s="47">
        <f>(O12/P$33)</f>
        <v>858.0963114754098</v>
      </c>
      <c r="Q12" s="9"/>
    </row>
    <row r="13" spans="1:17" ht="15">
      <c r="A13" s="12"/>
      <c r="B13" s="25">
        <v>322.9</v>
      </c>
      <c r="C13" s="20" t="s">
        <v>97</v>
      </c>
      <c r="D13" s="46">
        <v>392945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392945</v>
      </c>
      <c r="P13" s="47">
        <f>(O13/P$33)</f>
        <v>402.6075819672131</v>
      </c>
      <c r="Q13" s="9"/>
    </row>
    <row r="14" spans="1:17" ht="15">
      <c r="A14" s="12"/>
      <c r="B14" s="25">
        <v>323.1</v>
      </c>
      <c r="C14" s="20" t="s">
        <v>17</v>
      </c>
      <c r="D14" s="46">
        <v>252444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252444</v>
      </c>
      <c r="P14" s="47">
        <f>(O14/P$33)</f>
        <v>258.6516393442623</v>
      </c>
      <c r="Q14" s="9"/>
    </row>
    <row r="15" spans="1:17" ht="15">
      <c r="A15" s="12"/>
      <c r="B15" s="25">
        <v>324.31</v>
      </c>
      <c r="C15" s="20" t="s">
        <v>98</v>
      </c>
      <c r="D15" s="46">
        <v>57771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57771</v>
      </c>
      <c r="P15" s="47">
        <f>(O15/P$33)</f>
        <v>59.19159836065574</v>
      </c>
      <c r="Q15" s="9"/>
    </row>
    <row r="16" spans="1:17" ht="15">
      <c r="A16" s="12"/>
      <c r="B16" s="25">
        <v>324.61</v>
      </c>
      <c r="C16" s="20" t="s">
        <v>99</v>
      </c>
      <c r="D16" s="46">
        <v>92561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92561</v>
      </c>
      <c r="P16" s="47">
        <f>(O16/P$33)</f>
        <v>94.83709016393442</v>
      </c>
      <c r="Q16" s="9"/>
    </row>
    <row r="17" spans="1:17" ht="15.75">
      <c r="A17" s="29" t="s">
        <v>100</v>
      </c>
      <c r="B17" s="30"/>
      <c r="C17" s="31"/>
      <c r="D17" s="32">
        <f>SUM(D18:D23)</f>
        <v>508655</v>
      </c>
      <c r="E17" s="32">
        <f>SUM(E18:E23)</f>
        <v>0</v>
      </c>
      <c r="F17" s="32">
        <f>SUM(F18:F23)</f>
        <v>0</v>
      </c>
      <c r="G17" s="32">
        <f>SUM(G18:G23)</f>
        <v>0</v>
      </c>
      <c r="H17" s="32">
        <f>SUM(H18:H23)</f>
        <v>0</v>
      </c>
      <c r="I17" s="32">
        <f>SUM(I18:I23)</f>
        <v>0</v>
      </c>
      <c r="J17" s="32">
        <f>SUM(J18:J23)</f>
        <v>0</v>
      </c>
      <c r="K17" s="32">
        <f>SUM(K18:K23)</f>
        <v>0</v>
      </c>
      <c r="L17" s="32">
        <f>SUM(L18:L23)</f>
        <v>0</v>
      </c>
      <c r="M17" s="32">
        <f>SUM(M18:M23)</f>
        <v>0</v>
      </c>
      <c r="N17" s="32">
        <f>SUM(N18:N23)</f>
        <v>0</v>
      </c>
      <c r="O17" s="44">
        <f>SUM(D17:N17)</f>
        <v>508655</v>
      </c>
      <c r="P17" s="45">
        <f>(O17/P$33)</f>
        <v>521.1629098360655</v>
      </c>
      <c r="Q17" s="10"/>
    </row>
    <row r="18" spans="1:17" ht="15">
      <c r="A18" s="12"/>
      <c r="B18" s="25">
        <v>334.9</v>
      </c>
      <c r="C18" s="20" t="s">
        <v>20</v>
      </c>
      <c r="D18" s="46">
        <v>76319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76319</v>
      </c>
      <c r="P18" s="47">
        <f>(O18/P$33)</f>
        <v>78.19569672131148</v>
      </c>
      <c r="Q18" s="9"/>
    </row>
    <row r="19" spans="1:17" ht="15">
      <c r="A19" s="12"/>
      <c r="B19" s="25">
        <v>335.14</v>
      </c>
      <c r="C19" s="20" t="s">
        <v>67</v>
      </c>
      <c r="D19" s="46">
        <v>124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124</v>
      </c>
      <c r="P19" s="47">
        <f>(O19/P$33)</f>
        <v>0.12704918032786885</v>
      </c>
      <c r="Q19" s="9"/>
    </row>
    <row r="20" spans="1:17" ht="15">
      <c r="A20" s="12"/>
      <c r="B20" s="25">
        <v>335.15</v>
      </c>
      <c r="C20" s="20" t="s">
        <v>68</v>
      </c>
      <c r="D20" s="46">
        <v>3069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3069</v>
      </c>
      <c r="P20" s="47">
        <f>(O20/P$33)</f>
        <v>3.144467213114754</v>
      </c>
      <c r="Q20" s="9"/>
    </row>
    <row r="21" spans="1:17" ht="15">
      <c r="A21" s="12"/>
      <c r="B21" s="25">
        <v>335.18</v>
      </c>
      <c r="C21" s="20" t="s">
        <v>101</v>
      </c>
      <c r="D21" s="46">
        <v>147496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147496</v>
      </c>
      <c r="P21" s="47">
        <f>(O21/P$33)</f>
        <v>151.12295081967213</v>
      </c>
      <c r="Q21" s="9"/>
    </row>
    <row r="22" spans="1:17" ht="15">
      <c r="A22" s="12"/>
      <c r="B22" s="25">
        <v>335.19</v>
      </c>
      <c r="C22" s="20" t="s">
        <v>102</v>
      </c>
      <c r="D22" s="46">
        <v>47329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47329</v>
      </c>
      <c r="P22" s="47">
        <f>(O22/P$33)</f>
        <v>48.49282786885246</v>
      </c>
      <c r="Q22" s="9"/>
    </row>
    <row r="23" spans="1:17" ht="15">
      <c r="A23" s="12"/>
      <c r="B23" s="25">
        <v>337.9</v>
      </c>
      <c r="C23" s="20" t="s">
        <v>25</v>
      </c>
      <c r="D23" s="46">
        <v>234318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234318</v>
      </c>
      <c r="P23" s="47">
        <f>(O23/P$33)</f>
        <v>240.07991803278688</v>
      </c>
      <c r="Q23" s="9"/>
    </row>
    <row r="24" spans="1:17" ht="15.75">
      <c r="A24" s="29" t="s">
        <v>30</v>
      </c>
      <c r="B24" s="30"/>
      <c r="C24" s="31"/>
      <c r="D24" s="32">
        <f>SUM(D25:D26)</f>
        <v>416345</v>
      </c>
      <c r="E24" s="32">
        <f>SUM(E25:E26)</f>
        <v>0</v>
      </c>
      <c r="F24" s="32">
        <f>SUM(F25:F26)</f>
        <v>0</v>
      </c>
      <c r="G24" s="32">
        <f>SUM(G25:G26)</f>
        <v>0</v>
      </c>
      <c r="H24" s="32">
        <f>SUM(H25:H26)</f>
        <v>0</v>
      </c>
      <c r="I24" s="32">
        <f>SUM(I25:I26)</f>
        <v>0</v>
      </c>
      <c r="J24" s="32">
        <f>SUM(J25:J26)</f>
        <v>0</v>
      </c>
      <c r="K24" s="32">
        <f>SUM(K25:K26)</f>
        <v>0</v>
      </c>
      <c r="L24" s="32">
        <f>SUM(L25:L26)</f>
        <v>0</v>
      </c>
      <c r="M24" s="32">
        <f>SUM(M25:M26)</f>
        <v>0</v>
      </c>
      <c r="N24" s="32">
        <f>SUM(N25:N26)</f>
        <v>0</v>
      </c>
      <c r="O24" s="32">
        <f>SUM(D24:N24)</f>
        <v>416345</v>
      </c>
      <c r="P24" s="45">
        <f>(O24/P$33)</f>
        <v>426.5829918032787</v>
      </c>
      <c r="Q24" s="10"/>
    </row>
    <row r="25" spans="1:17" ht="15">
      <c r="A25" s="13"/>
      <c r="B25" s="39">
        <v>351.5</v>
      </c>
      <c r="C25" s="21" t="s">
        <v>51</v>
      </c>
      <c r="D25" s="46">
        <v>411723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411723</v>
      </c>
      <c r="P25" s="47">
        <f>(O25/P$33)</f>
        <v>421.84733606557376</v>
      </c>
      <c r="Q25" s="9"/>
    </row>
    <row r="26" spans="1:17" ht="15">
      <c r="A26" s="13"/>
      <c r="B26" s="39">
        <v>354</v>
      </c>
      <c r="C26" s="21" t="s">
        <v>35</v>
      </c>
      <c r="D26" s="46">
        <v>4622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4622</v>
      </c>
      <c r="P26" s="47">
        <f>(O26/P$33)</f>
        <v>4.735655737704918</v>
      </c>
      <c r="Q26" s="9"/>
    </row>
    <row r="27" spans="1:17" ht="15.75">
      <c r="A27" s="29" t="s">
        <v>3</v>
      </c>
      <c r="B27" s="30"/>
      <c r="C27" s="31"/>
      <c r="D27" s="32">
        <f>SUM(D28:D30)</f>
        <v>129330</v>
      </c>
      <c r="E27" s="32">
        <f>SUM(E28:E30)</f>
        <v>0</v>
      </c>
      <c r="F27" s="32">
        <f>SUM(F28:F30)</f>
        <v>0</v>
      </c>
      <c r="G27" s="32">
        <f>SUM(G28:G30)</f>
        <v>0</v>
      </c>
      <c r="H27" s="32">
        <f>SUM(H28:H30)</f>
        <v>0</v>
      </c>
      <c r="I27" s="32">
        <f>SUM(I28:I30)</f>
        <v>0</v>
      </c>
      <c r="J27" s="32">
        <f>SUM(J28:J30)</f>
        <v>0</v>
      </c>
      <c r="K27" s="32">
        <f>SUM(K28:K30)</f>
        <v>0</v>
      </c>
      <c r="L27" s="32">
        <f>SUM(L28:L30)</f>
        <v>0</v>
      </c>
      <c r="M27" s="32">
        <f>SUM(M28:M30)</f>
        <v>0</v>
      </c>
      <c r="N27" s="32">
        <f>SUM(N28:N30)</f>
        <v>0</v>
      </c>
      <c r="O27" s="32">
        <f>SUM(D27:N27)</f>
        <v>129330</v>
      </c>
      <c r="P27" s="45">
        <f>(O27/P$33)</f>
        <v>132.51024590163934</v>
      </c>
      <c r="Q27" s="10"/>
    </row>
    <row r="28" spans="1:17" ht="15">
      <c r="A28" s="12"/>
      <c r="B28" s="25">
        <v>361.1</v>
      </c>
      <c r="C28" s="20" t="s">
        <v>36</v>
      </c>
      <c r="D28" s="46">
        <v>3542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3542</v>
      </c>
      <c r="P28" s="47">
        <f>(O28/P$33)</f>
        <v>3.6290983606557377</v>
      </c>
      <c r="Q28" s="9"/>
    </row>
    <row r="29" spans="1:17" ht="15">
      <c r="A29" s="12"/>
      <c r="B29" s="25">
        <v>362</v>
      </c>
      <c r="C29" s="20" t="s">
        <v>38</v>
      </c>
      <c r="D29" s="46">
        <v>44815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44815</v>
      </c>
      <c r="P29" s="47">
        <f>(O29/P$33)</f>
        <v>45.91700819672131</v>
      </c>
      <c r="Q29" s="9"/>
    </row>
    <row r="30" spans="1:17" ht="15.75" thickBot="1">
      <c r="A30" s="12"/>
      <c r="B30" s="25">
        <v>369.9</v>
      </c>
      <c r="C30" s="20" t="s">
        <v>39</v>
      </c>
      <c r="D30" s="46">
        <v>80973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80973</v>
      </c>
      <c r="P30" s="47">
        <f>(O30/P$33)</f>
        <v>82.96413934426229</v>
      </c>
      <c r="Q30" s="9"/>
    </row>
    <row r="31" spans="1:120" ht="16.5" thickBot="1">
      <c r="A31" s="14" t="s">
        <v>32</v>
      </c>
      <c r="B31" s="23"/>
      <c r="C31" s="22"/>
      <c r="D31" s="15">
        <f>SUM(D5,D11,D17,D24,D27)</f>
        <v>5864034</v>
      </c>
      <c r="E31" s="15">
        <f aca="true" t="shared" si="0" ref="E31:N31">SUM(E5,E11,E17,E24,E27)</f>
        <v>0</v>
      </c>
      <c r="F31" s="15">
        <f t="shared" si="0"/>
        <v>0</v>
      </c>
      <c r="G31" s="15">
        <f t="shared" si="0"/>
        <v>0</v>
      </c>
      <c r="H31" s="15">
        <f t="shared" si="0"/>
        <v>0</v>
      </c>
      <c r="I31" s="15">
        <f t="shared" si="0"/>
        <v>0</v>
      </c>
      <c r="J31" s="15">
        <f t="shared" si="0"/>
        <v>0</v>
      </c>
      <c r="K31" s="15">
        <f t="shared" si="0"/>
        <v>0</v>
      </c>
      <c r="L31" s="15">
        <f t="shared" si="0"/>
        <v>0</v>
      </c>
      <c r="M31" s="15">
        <f t="shared" si="0"/>
        <v>0</v>
      </c>
      <c r="N31" s="15">
        <f t="shared" si="0"/>
        <v>0</v>
      </c>
      <c r="O31" s="15">
        <f>SUM(D31:N31)</f>
        <v>5864034</v>
      </c>
      <c r="P31" s="38">
        <f>(O31/P$33)</f>
        <v>6008.231557377049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6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9"/>
    </row>
    <row r="33" spans="1:16" ht="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8" t="s">
        <v>103</v>
      </c>
      <c r="N33" s="48"/>
      <c r="O33" s="48"/>
      <c r="P33" s="43">
        <v>976</v>
      </c>
    </row>
    <row r="34" spans="1:16" ht="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1"/>
    </row>
    <row r="35" spans="1:16" ht="15.75" customHeight="1" thickBot="1">
      <c r="A35" s="52" t="s">
        <v>53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4"/>
    </row>
  </sheetData>
  <sheetProtection/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1452845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1452845</v>
      </c>
      <c r="O5" s="33">
        <f aca="true" t="shared" si="1" ref="O5:O32">(N5/O$34)</f>
        <v>955.1906640368179</v>
      </c>
      <c r="P5" s="6"/>
    </row>
    <row r="6" spans="1:16" ht="15">
      <c r="A6" s="12"/>
      <c r="B6" s="25">
        <v>311</v>
      </c>
      <c r="C6" s="20" t="s">
        <v>2</v>
      </c>
      <c r="D6" s="46">
        <v>1149255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1149255</v>
      </c>
      <c r="O6" s="47">
        <f t="shared" si="1"/>
        <v>755.5917159763313</v>
      </c>
      <c r="P6" s="9"/>
    </row>
    <row r="7" spans="1:16" ht="15">
      <c r="A7" s="12"/>
      <c r="B7" s="25">
        <v>312.1</v>
      </c>
      <c r="C7" s="20" t="s">
        <v>10</v>
      </c>
      <c r="D7" s="46">
        <v>32609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32609</v>
      </c>
      <c r="O7" s="47">
        <f t="shared" si="1"/>
        <v>21.439184746877054</v>
      </c>
      <c r="P7" s="9"/>
    </row>
    <row r="8" spans="1:16" ht="15">
      <c r="A8" s="12"/>
      <c r="B8" s="25">
        <v>312.3</v>
      </c>
      <c r="C8" s="20" t="s">
        <v>11</v>
      </c>
      <c r="D8" s="46">
        <v>7468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7468</v>
      </c>
      <c r="O8" s="47">
        <f t="shared" si="1"/>
        <v>4.909927679158448</v>
      </c>
      <c r="P8" s="9"/>
    </row>
    <row r="9" spans="1:16" ht="15">
      <c r="A9" s="12"/>
      <c r="B9" s="25">
        <v>312.41</v>
      </c>
      <c r="C9" s="20" t="s">
        <v>13</v>
      </c>
      <c r="D9" s="46">
        <v>81364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81364</v>
      </c>
      <c r="O9" s="47">
        <f t="shared" si="1"/>
        <v>53.49375410913873</v>
      </c>
      <c r="P9" s="9"/>
    </row>
    <row r="10" spans="1:16" ht="15">
      <c r="A10" s="12"/>
      <c r="B10" s="25">
        <v>312.42</v>
      </c>
      <c r="C10" s="20" t="s">
        <v>12</v>
      </c>
      <c r="D10" s="46">
        <v>14738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14738</v>
      </c>
      <c r="O10" s="47">
        <f t="shared" si="1"/>
        <v>9.689677843523997</v>
      </c>
      <c r="P10" s="9"/>
    </row>
    <row r="11" spans="1:16" ht="15">
      <c r="A11" s="12"/>
      <c r="B11" s="25">
        <v>314.9</v>
      </c>
      <c r="C11" s="20" t="s">
        <v>14</v>
      </c>
      <c r="D11" s="46">
        <v>71177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71177</v>
      </c>
      <c r="O11" s="47">
        <f t="shared" si="1"/>
        <v>46.796186719263645</v>
      </c>
      <c r="P11" s="9"/>
    </row>
    <row r="12" spans="1:16" ht="15">
      <c r="A12" s="12"/>
      <c r="B12" s="25">
        <v>315</v>
      </c>
      <c r="C12" s="20" t="s">
        <v>15</v>
      </c>
      <c r="D12" s="46">
        <v>96234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96234</v>
      </c>
      <c r="O12" s="47">
        <f t="shared" si="1"/>
        <v>63.27021696252466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SUM(D14:D16)</f>
        <v>555168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2">SUM(D13:M13)</f>
        <v>555168</v>
      </c>
      <c r="O13" s="45">
        <f t="shared" si="1"/>
        <v>365.0019723865878</v>
      </c>
      <c r="P13" s="10"/>
    </row>
    <row r="14" spans="1:16" ht="15">
      <c r="A14" s="12"/>
      <c r="B14" s="25">
        <v>322</v>
      </c>
      <c r="C14" s="20" t="s">
        <v>0</v>
      </c>
      <c r="D14" s="46">
        <v>378423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378423</v>
      </c>
      <c r="O14" s="47">
        <f t="shared" si="1"/>
        <v>248.79881656804733</v>
      </c>
      <c r="P14" s="9"/>
    </row>
    <row r="15" spans="1:16" ht="15">
      <c r="A15" s="12"/>
      <c r="B15" s="25">
        <v>323.1</v>
      </c>
      <c r="C15" s="20" t="s">
        <v>17</v>
      </c>
      <c r="D15" s="46">
        <v>154131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154131</v>
      </c>
      <c r="O15" s="47">
        <f t="shared" si="1"/>
        <v>101.33530571992111</v>
      </c>
      <c r="P15" s="9"/>
    </row>
    <row r="16" spans="1:16" ht="15">
      <c r="A16" s="12"/>
      <c r="B16" s="25">
        <v>329</v>
      </c>
      <c r="C16" s="20" t="s">
        <v>50</v>
      </c>
      <c r="D16" s="46">
        <v>22614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22614</v>
      </c>
      <c r="O16" s="47">
        <f t="shared" si="1"/>
        <v>14.86785009861933</v>
      </c>
      <c r="P16" s="9"/>
    </row>
    <row r="17" spans="1:16" ht="15.75">
      <c r="A17" s="29" t="s">
        <v>19</v>
      </c>
      <c r="B17" s="30"/>
      <c r="C17" s="31"/>
      <c r="D17" s="32">
        <f aca="true" t="shared" si="5" ref="D17:M17">SUM(D18:D23)</f>
        <v>185903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185903</v>
      </c>
      <c r="O17" s="45">
        <f t="shared" si="1"/>
        <v>122.22419460881</v>
      </c>
      <c r="P17" s="10"/>
    </row>
    <row r="18" spans="1:16" ht="15">
      <c r="A18" s="12"/>
      <c r="B18" s="25">
        <v>334.9</v>
      </c>
      <c r="C18" s="20" t="s">
        <v>20</v>
      </c>
      <c r="D18" s="46">
        <v>39388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39388</v>
      </c>
      <c r="O18" s="47">
        <f t="shared" si="1"/>
        <v>25.89612097304405</v>
      </c>
      <c r="P18" s="9"/>
    </row>
    <row r="19" spans="1:16" ht="15">
      <c r="A19" s="12"/>
      <c r="B19" s="25">
        <v>335.12</v>
      </c>
      <c r="C19" s="20" t="s">
        <v>21</v>
      </c>
      <c r="D19" s="46">
        <v>44222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44222</v>
      </c>
      <c r="O19" s="47">
        <f t="shared" si="1"/>
        <v>29.074293228139382</v>
      </c>
      <c r="P19" s="9"/>
    </row>
    <row r="20" spans="1:16" ht="15">
      <c r="A20" s="12"/>
      <c r="B20" s="25">
        <v>335.14</v>
      </c>
      <c r="C20" s="20" t="s">
        <v>22</v>
      </c>
      <c r="D20" s="46">
        <v>27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</v>
      </c>
      <c r="O20" s="47">
        <f t="shared" si="1"/>
        <v>0.01775147928994083</v>
      </c>
      <c r="P20" s="9"/>
    </row>
    <row r="21" spans="1:16" ht="15">
      <c r="A21" s="12"/>
      <c r="B21" s="25">
        <v>335.15</v>
      </c>
      <c r="C21" s="20" t="s">
        <v>23</v>
      </c>
      <c r="D21" s="46">
        <v>2056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2056</v>
      </c>
      <c r="O21" s="47">
        <f t="shared" si="1"/>
        <v>1.3517422748191978</v>
      </c>
      <c r="P21" s="9"/>
    </row>
    <row r="22" spans="1:16" ht="15">
      <c r="A22" s="12"/>
      <c r="B22" s="25">
        <v>335.18</v>
      </c>
      <c r="C22" s="20" t="s">
        <v>24</v>
      </c>
      <c r="D22" s="46">
        <v>94930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94930</v>
      </c>
      <c r="O22" s="47">
        <f t="shared" si="1"/>
        <v>62.41288625904011</v>
      </c>
      <c r="P22" s="9"/>
    </row>
    <row r="23" spans="1:16" ht="15">
      <c r="A23" s="12"/>
      <c r="B23" s="25">
        <v>337.9</v>
      </c>
      <c r="C23" s="20" t="s">
        <v>25</v>
      </c>
      <c r="D23" s="46">
        <v>5280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5280</v>
      </c>
      <c r="O23" s="47">
        <f t="shared" si="1"/>
        <v>3.4714003944773175</v>
      </c>
      <c r="P23" s="9"/>
    </row>
    <row r="24" spans="1:16" ht="15.75">
      <c r="A24" s="29" t="s">
        <v>30</v>
      </c>
      <c r="B24" s="30"/>
      <c r="C24" s="31"/>
      <c r="D24" s="32">
        <f aca="true" t="shared" si="6" ref="D24:M24">SUM(D25:D26)</f>
        <v>35947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35947</v>
      </c>
      <c r="O24" s="45">
        <f t="shared" si="1"/>
        <v>23.63379355687048</v>
      </c>
      <c r="P24" s="10"/>
    </row>
    <row r="25" spans="1:16" ht="15">
      <c r="A25" s="13"/>
      <c r="B25" s="39">
        <v>351.5</v>
      </c>
      <c r="C25" s="21" t="s">
        <v>51</v>
      </c>
      <c r="D25" s="46">
        <v>5073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5073</v>
      </c>
      <c r="O25" s="47">
        <f t="shared" si="1"/>
        <v>3.3353057199211045</v>
      </c>
      <c r="P25" s="9"/>
    </row>
    <row r="26" spans="1:16" ht="15">
      <c r="A26" s="13"/>
      <c r="B26" s="39">
        <v>354</v>
      </c>
      <c r="C26" s="21" t="s">
        <v>35</v>
      </c>
      <c r="D26" s="46">
        <v>30874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30874</v>
      </c>
      <c r="O26" s="47">
        <f t="shared" si="1"/>
        <v>20.298487836949377</v>
      </c>
      <c r="P26" s="9"/>
    </row>
    <row r="27" spans="1:16" ht="15.75">
      <c r="A27" s="29" t="s">
        <v>3</v>
      </c>
      <c r="B27" s="30"/>
      <c r="C27" s="31"/>
      <c r="D27" s="32">
        <f aca="true" t="shared" si="7" ref="D27:M27">SUM(D28:D31)</f>
        <v>144925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144925</v>
      </c>
      <c r="O27" s="45">
        <f t="shared" si="1"/>
        <v>95.2827087442472</v>
      </c>
      <c r="P27" s="10"/>
    </row>
    <row r="28" spans="1:16" ht="15">
      <c r="A28" s="12"/>
      <c r="B28" s="25">
        <v>361.1</v>
      </c>
      <c r="C28" s="20" t="s">
        <v>36</v>
      </c>
      <c r="D28" s="46">
        <v>332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332</v>
      </c>
      <c r="O28" s="47">
        <f t="shared" si="1"/>
        <v>0.2182774490466798</v>
      </c>
      <c r="P28" s="9"/>
    </row>
    <row r="29" spans="1:16" ht="15">
      <c r="A29" s="12"/>
      <c r="B29" s="25">
        <v>361.3</v>
      </c>
      <c r="C29" s="20" t="s">
        <v>37</v>
      </c>
      <c r="D29" s="46">
        <v>-487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-487</v>
      </c>
      <c r="O29" s="47">
        <f t="shared" si="1"/>
        <v>-0.32018408941485865</v>
      </c>
      <c r="P29" s="9"/>
    </row>
    <row r="30" spans="1:16" ht="15">
      <c r="A30" s="12"/>
      <c r="B30" s="25">
        <v>362</v>
      </c>
      <c r="C30" s="20" t="s">
        <v>38</v>
      </c>
      <c r="D30" s="46">
        <v>119823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119823</v>
      </c>
      <c r="O30" s="47">
        <f t="shared" si="1"/>
        <v>78.77909270216962</v>
      </c>
      <c r="P30" s="9"/>
    </row>
    <row r="31" spans="1:16" ht="15.75" thickBot="1">
      <c r="A31" s="12"/>
      <c r="B31" s="25">
        <v>369.9</v>
      </c>
      <c r="C31" s="20" t="s">
        <v>39</v>
      </c>
      <c r="D31" s="46">
        <v>25257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25257</v>
      </c>
      <c r="O31" s="47">
        <f t="shared" si="1"/>
        <v>16.60552268244576</v>
      </c>
      <c r="P31" s="9"/>
    </row>
    <row r="32" spans="1:119" ht="16.5" thickBot="1">
      <c r="A32" s="14" t="s">
        <v>32</v>
      </c>
      <c r="B32" s="23"/>
      <c r="C32" s="22"/>
      <c r="D32" s="15">
        <f>SUM(D5,D13,D17,D24,D27)</f>
        <v>2374788</v>
      </c>
      <c r="E32" s="15">
        <f aca="true" t="shared" si="8" ref="E32:M32">SUM(E5,E13,E17,E24,E27)</f>
        <v>0</v>
      </c>
      <c r="F32" s="15">
        <f t="shared" si="8"/>
        <v>0</v>
      </c>
      <c r="G32" s="15">
        <f t="shared" si="8"/>
        <v>0</v>
      </c>
      <c r="H32" s="15">
        <f t="shared" si="8"/>
        <v>0</v>
      </c>
      <c r="I32" s="15">
        <f t="shared" si="8"/>
        <v>0</v>
      </c>
      <c r="J32" s="15">
        <f t="shared" si="8"/>
        <v>0</v>
      </c>
      <c r="K32" s="15">
        <f t="shared" si="8"/>
        <v>0</v>
      </c>
      <c r="L32" s="15">
        <f t="shared" si="8"/>
        <v>0</v>
      </c>
      <c r="M32" s="15">
        <f t="shared" si="8"/>
        <v>0</v>
      </c>
      <c r="N32" s="15">
        <f t="shared" si="4"/>
        <v>2374788</v>
      </c>
      <c r="O32" s="38">
        <f t="shared" si="1"/>
        <v>1561.3333333333333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57</v>
      </c>
      <c r="M34" s="48"/>
      <c r="N34" s="48"/>
      <c r="O34" s="43">
        <v>1521</v>
      </c>
    </row>
    <row r="35" spans="1:15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1303529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1303529</v>
      </c>
      <c r="O5" s="33">
        <f aca="true" t="shared" si="1" ref="O5:O34">(N5/O$36)</f>
        <v>866.1322259136213</v>
      </c>
      <c r="P5" s="6"/>
    </row>
    <row r="6" spans="1:16" ht="15">
      <c r="A6" s="12"/>
      <c r="B6" s="25">
        <v>311</v>
      </c>
      <c r="C6" s="20" t="s">
        <v>2</v>
      </c>
      <c r="D6" s="46">
        <v>1047984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1047984</v>
      </c>
      <c r="O6" s="47">
        <f t="shared" si="1"/>
        <v>696.3348837209302</v>
      </c>
      <c r="P6" s="9"/>
    </row>
    <row r="7" spans="1:16" ht="15">
      <c r="A7" s="12"/>
      <c r="B7" s="25">
        <v>312.1</v>
      </c>
      <c r="C7" s="20" t="s">
        <v>10</v>
      </c>
      <c r="D7" s="46">
        <v>32582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32582</v>
      </c>
      <c r="O7" s="47">
        <f t="shared" si="1"/>
        <v>21.649169435215946</v>
      </c>
      <c r="P7" s="9"/>
    </row>
    <row r="8" spans="1:16" ht="15">
      <c r="A8" s="12"/>
      <c r="B8" s="25">
        <v>312.3</v>
      </c>
      <c r="C8" s="20" t="s">
        <v>11</v>
      </c>
      <c r="D8" s="46">
        <v>9066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9066</v>
      </c>
      <c r="O8" s="47">
        <f t="shared" si="1"/>
        <v>6.023920265780731</v>
      </c>
      <c r="P8" s="9"/>
    </row>
    <row r="9" spans="1:16" ht="15">
      <c r="A9" s="12"/>
      <c r="B9" s="25">
        <v>312.41</v>
      </c>
      <c r="C9" s="20" t="s">
        <v>13</v>
      </c>
      <c r="D9" s="46">
        <v>30053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30053</v>
      </c>
      <c r="O9" s="47">
        <f t="shared" si="1"/>
        <v>19.9687707641196</v>
      </c>
      <c r="P9" s="9"/>
    </row>
    <row r="10" spans="1:16" ht="15">
      <c r="A10" s="12"/>
      <c r="B10" s="25">
        <v>312.42</v>
      </c>
      <c r="C10" s="20" t="s">
        <v>12</v>
      </c>
      <c r="D10" s="46">
        <v>14738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14738</v>
      </c>
      <c r="O10" s="47">
        <f t="shared" si="1"/>
        <v>9.792691029900332</v>
      </c>
      <c r="P10" s="9"/>
    </row>
    <row r="11" spans="1:16" ht="15">
      <c r="A11" s="12"/>
      <c r="B11" s="25">
        <v>314.9</v>
      </c>
      <c r="C11" s="20" t="s">
        <v>14</v>
      </c>
      <c r="D11" s="46">
        <v>72580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72580</v>
      </c>
      <c r="O11" s="47">
        <f t="shared" si="1"/>
        <v>48.22591362126246</v>
      </c>
      <c r="P11" s="9"/>
    </row>
    <row r="12" spans="1:16" ht="15">
      <c r="A12" s="12"/>
      <c r="B12" s="25">
        <v>315</v>
      </c>
      <c r="C12" s="20" t="s">
        <v>15</v>
      </c>
      <c r="D12" s="46">
        <v>96526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96526</v>
      </c>
      <c r="O12" s="47">
        <f t="shared" si="1"/>
        <v>64.13687707641196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SUM(D14:D16)</f>
        <v>497256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4">SUM(D13:M13)</f>
        <v>497256</v>
      </c>
      <c r="O13" s="45">
        <f t="shared" si="1"/>
        <v>330.40265780730897</v>
      </c>
      <c r="P13" s="10"/>
    </row>
    <row r="14" spans="1:16" ht="15">
      <c r="A14" s="12"/>
      <c r="B14" s="25">
        <v>322</v>
      </c>
      <c r="C14" s="20" t="s">
        <v>0</v>
      </c>
      <c r="D14" s="46">
        <v>307392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307392</v>
      </c>
      <c r="O14" s="47">
        <f t="shared" si="1"/>
        <v>204.24717607973423</v>
      </c>
      <c r="P14" s="9"/>
    </row>
    <row r="15" spans="1:16" ht="15">
      <c r="A15" s="12"/>
      <c r="B15" s="25">
        <v>323.1</v>
      </c>
      <c r="C15" s="20" t="s">
        <v>17</v>
      </c>
      <c r="D15" s="46">
        <v>160652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160652</v>
      </c>
      <c r="O15" s="47">
        <f t="shared" si="1"/>
        <v>106.74551495016611</v>
      </c>
      <c r="P15" s="9"/>
    </row>
    <row r="16" spans="1:16" ht="15">
      <c r="A16" s="12"/>
      <c r="B16" s="25">
        <v>323.9</v>
      </c>
      <c r="C16" s="20" t="s">
        <v>18</v>
      </c>
      <c r="D16" s="46">
        <v>29212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29212</v>
      </c>
      <c r="O16" s="47">
        <f t="shared" si="1"/>
        <v>19.409966777408638</v>
      </c>
      <c r="P16" s="9"/>
    </row>
    <row r="17" spans="1:16" ht="15.75">
      <c r="A17" s="29" t="s">
        <v>19</v>
      </c>
      <c r="B17" s="30"/>
      <c r="C17" s="31"/>
      <c r="D17" s="32">
        <f aca="true" t="shared" si="5" ref="D17:M17">SUM(D18:D23)</f>
        <v>543253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543253</v>
      </c>
      <c r="O17" s="45">
        <f t="shared" si="1"/>
        <v>360.9654485049834</v>
      </c>
      <c r="P17" s="10"/>
    </row>
    <row r="18" spans="1:16" ht="15">
      <c r="A18" s="12"/>
      <c r="B18" s="25">
        <v>334.9</v>
      </c>
      <c r="C18" s="20" t="s">
        <v>20</v>
      </c>
      <c r="D18" s="46">
        <v>381764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381764</v>
      </c>
      <c r="O18" s="47">
        <f t="shared" si="1"/>
        <v>253.6637873754153</v>
      </c>
      <c r="P18" s="9"/>
    </row>
    <row r="19" spans="1:16" ht="15">
      <c r="A19" s="12"/>
      <c r="B19" s="25">
        <v>335.12</v>
      </c>
      <c r="C19" s="20" t="s">
        <v>21</v>
      </c>
      <c r="D19" s="46">
        <v>44106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44106</v>
      </c>
      <c r="O19" s="47">
        <f t="shared" si="1"/>
        <v>29.306312292358804</v>
      </c>
      <c r="P19" s="9"/>
    </row>
    <row r="20" spans="1:16" ht="15">
      <c r="A20" s="12"/>
      <c r="B20" s="25">
        <v>335.14</v>
      </c>
      <c r="C20" s="20" t="s">
        <v>22</v>
      </c>
      <c r="D20" s="46">
        <v>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91</v>
      </c>
      <c r="O20" s="47">
        <f t="shared" si="1"/>
        <v>0.06046511627906977</v>
      </c>
      <c r="P20" s="9"/>
    </row>
    <row r="21" spans="1:16" ht="15">
      <c r="A21" s="12"/>
      <c r="B21" s="25">
        <v>335.15</v>
      </c>
      <c r="C21" s="20" t="s">
        <v>23</v>
      </c>
      <c r="D21" s="46">
        <v>2545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2545</v>
      </c>
      <c r="O21" s="47">
        <f t="shared" si="1"/>
        <v>1.691029900332226</v>
      </c>
      <c r="P21" s="9"/>
    </row>
    <row r="22" spans="1:16" ht="15">
      <c r="A22" s="12"/>
      <c r="B22" s="25">
        <v>335.18</v>
      </c>
      <c r="C22" s="20" t="s">
        <v>24</v>
      </c>
      <c r="D22" s="46">
        <v>109467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109467</v>
      </c>
      <c r="O22" s="47">
        <f t="shared" si="1"/>
        <v>72.73554817275748</v>
      </c>
      <c r="P22" s="9"/>
    </row>
    <row r="23" spans="1:16" ht="15">
      <c r="A23" s="12"/>
      <c r="B23" s="25">
        <v>337.9</v>
      </c>
      <c r="C23" s="20" t="s">
        <v>25</v>
      </c>
      <c r="D23" s="46">
        <v>5280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5280</v>
      </c>
      <c r="O23" s="47">
        <f t="shared" si="1"/>
        <v>3.5083056478405314</v>
      </c>
      <c r="P23" s="9"/>
    </row>
    <row r="24" spans="1:16" ht="15.75">
      <c r="A24" s="29" t="s">
        <v>30</v>
      </c>
      <c r="B24" s="30"/>
      <c r="C24" s="31"/>
      <c r="D24" s="32">
        <f aca="true" t="shared" si="6" ref="D24:M24">SUM(D25:D26)</f>
        <v>34919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34919</v>
      </c>
      <c r="O24" s="45">
        <f t="shared" si="1"/>
        <v>23.20199335548173</v>
      </c>
      <c r="P24" s="10"/>
    </row>
    <row r="25" spans="1:16" ht="15">
      <c r="A25" s="13"/>
      <c r="B25" s="39">
        <v>351.5</v>
      </c>
      <c r="C25" s="21" t="s">
        <v>51</v>
      </c>
      <c r="D25" s="46">
        <v>5097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5097</v>
      </c>
      <c r="O25" s="47">
        <f t="shared" si="1"/>
        <v>3.3867109634551493</v>
      </c>
      <c r="P25" s="9"/>
    </row>
    <row r="26" spans="1:16" ht="15">
      <c r="A26" s="13"/>
      <c r="B26" s="39">
        <v>354</v>
      </c>
      <c r="C26" s="21" t="s">
        <v>35</v>
      </c>
      <c r="D26" s="46">
        <v>29822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29822</v>
      </c>
      <c r="O26" s="47">
        <f t="shared" si="1"/>
        <v>19.815282392026578</v>
      </c>
      <c r="P26" s="9"/>
    </row>
    <row r="27" spans="1:16" ht="15.75">
      <c r="A27" s="29" t="s">
        <v>3</v>
      </c>
      <c r="B27" s="30"/>
      <c r="C27" s="31"/>
      <c r="D27" s="32">
        <f aca="true" t="shared" si="7" ref="D27:M27">SUM(D28:D31)</f>
        <v>153705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153705</v>
      </c>
      <c r="O27" s="45">
        <f t="shared" si="1"/>
        <v>102.12956810631229</v>
      </c>
      <c r="P27" s="10"/>
    </row>
    <row r="28" spans="1:16" ht="15">
      <c r="A28" s="12"/>
      <c r="B28" s="25">
        <v>361.1</v>
      </c>
      <c r="C28" s="20" t="s">
        <v>36</v>
      </c>
      <c r="D28" s="46">
        <v>1160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1160</v>
      </c>
      <c r="O28" s="47">
        <f t="shared" si="1"/>
        <v>0.770764119601329</v>
      </c>
      <c r="P28" s="9"/>
    </row>
    <row r="29" spans="1:16" ht="15">
      <c r="A29" s="12"/>
      <c r="B29" s="25">
        <v>361.3</v>
      </c>
      <c r="C29" s="20" t="s">
        <v>37</v>
      </c>
      <c r="D29" s="46">
        <v>-2819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-2819</v>
      </c>
      <c r="O29" s="47">
        <f t="shared" si="1"/>
        <v>-1.8730897009966778</v>
      </c>
      <c r="P29" s="9"/>
    </row>
    <row r="30" spans="1:16" ht="15">
      <c r="A30" s="12"/>
      <c r="B30" s="25">
        <v>362</v>
      </c>
      <c r="C30" s="20" t="s">
        <v>38</v>
      </c>
      <c r="D30" s="46">
        <v>107881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107881</v>
      </c>
      <c r="O30" s="47">
        <f t="shared" si="1"/>
        <v>71.68172757475084</v>
      </c>
      <c r="P30" s="9"/>
    </row>
    <row r="31" spans="1:16" ht="15">
      <c r="A31" s="12"/>
      <c r="B31" s="25">
        <v>369.9</v>
      </c>
      <c r="C31" s="20" t="s">
        <v>39</v>
      </c>
      <c r="D31" s="46">
        <v>47483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47483</v>
      </c>
      <c r="O31" s="47">
        <f t="shared" si="1"/>
        <v>31.55016611295681</v>
      </c>
      <c r="P31" s="9"/>
    </row>
    <row r="32" spans="1:16" ht="15.75">
      <c r="A32" s="29" t="s">
        <v>31</v>
      </c>
      <c r="B32" s="30"/>
      <c r="C32" s="31"/>
      <c r="D32" s="32">
        <f aca="true" t="shared" si="8" ref="D32:M32">SUM(D33:D33)</f>
        <v>2849370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2849370</v>
      </c>
      <c r="O32" s="45">
        <f t="shared" si="1"/>
        <v>1893.2691029900332</v>
      </c>
      <c r="P32" s="9"/>
    </row>
    <row r="33" spans="1:16" ht="15.75" thickBot="1">
      <c r="A33" s="12"/>
      <c r="B33" s="25">
        <v>384</v>
      </c>
      <c r="C33" s="20" t="s">
        <v>40</v>
      </c>
      <c r="D33" s="46">
        <v>2849370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2849370</v>
      </c>
      <c r="O33" s="47">
        <f t="shared" si="1"/>
        <v>1893.2691029900332</v>
      </c>
      <c r="P33" s="9"/>
    </row>
    <row r="34" spans="1:119" ht="16.5" thickBot="1">
      <c r="A34" s="14" t="s">
        <v>32</v>
      </c>
      <c r="B34" s="23"/>
      <c r="C34" s="22"/>
      <c r="D34" s="15">
        <f>SUM(D5,D13,D17,D24,D27,D32)</f>
        <v>5382032</v>
      </c>
      <c r="E34" s="15">
        <f aca="true" t="shared" si="9" ref="E34:M34">SUM(E5,E13,E17,E24,E27,E32)</f>
        <v>0</v>
      </c>
      <c r="F34" s="15">
        <f t="shared" si="9"/>
        <v>0</v>
      </c>
      <c r="G34" s="15">
        <f t="shared" si="9"/>
        <v>0</v>
      </c>
      <c r="H34" s="15">
        <f t="shared" si="9"/>
        <v>0</v>
      </c>
      <c r="I34" s="15">
        <f t="shared" si="9"/>
        <v>0</v>
      </c>
      <c r="J34" s="15">
        <f t="shared" si="9"/>
        <v>0</v>
      </c>
      <c r="K34" s="15">
        <f t="shared" si="9"/>
        <v>0</v>
      </c>
      <c r="L34" s="15">
        <f t="shared" si="9"/>
        <v>0</v>
      </c>
      <c r="M34" s="15">
        <f t="shared" si="9"/>
        <v>0</v>
      </c>
      <c r="N34" s="15">
        <f t="shared" si="4"/>
        <v>5382032</v>
      </c>
      <c r="O34" s="38">
        <f t="shared" si="1"/>
        <v>3576.100996677741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55</v>
      </c>
      <c r="M36" s="48"/>
      <c r="N36" s="48"/>
      <c r="O36" s="43">
        <v>1505</v>
      </c>
    </row>
    <row r="37" spans="1:15" ht="1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5" ht="15.75" customHeight="1" thickBot="1">
      <c r="A38" s="52" t="s">
        <v>53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1375744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1375744</v>
      </c>
      <c r="O5" s="33">
        <f aca="true" t="shared" si="1" ref="O5:O32">(N5/O$34)</f>
        <v>915.332002661344</v>
      </c>
      <c r="P5" s="6"/>
    </row>
    <row r="6" spans="1:16" ht="15">
      <c r="A6" s="12"/>
      <c r="B6" s="25">
        <v>311</v>
      </c>
      <c r="C6" s="20" t="s">
        <v>2</v>
      </c>
      <c r="D6" s="46">
        <v>1117495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1117495</v>
      </c>
      <c r="O6" s="47">
        <f t="shared" si="1"/>
        <v>743.5096473719228</v>
      </c>
      <c r="P6" s="9"/>
    </row>
    <row r="7" spans="1:16" ht="15">
      <c r="A7" s="12"/>
      <c r="B7" s="25">
        <v>312.1</v>
      </c>
      <c r="C7" s="20" t="s">
        <v>10</v>
      </c>
      <c r="D7" s="46">
        <v>32483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32483</v>
      </c>
      <c r="O7" s="47">
        <f t="shared" si="1"/>
        <v>21.612109115103127</v>
      </c>
      <c r="P7" s="9"/>
    </row>
    <row r="8" spans="1:16" ht="15">
      <c r="A8" s="12"/>
      <c r="B8" s="25">
        <v>312.3</v>
      </c>
      <c r="C8" s="20" t="s">
        <v>11</v>
      </c>
      <c r="D8" s="46">
        <v>9262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9262</v>
      </c>
      <c r="O8" s="47">
        <f t="shared" si="1"/>
        <v>6.162341982701264</v>
      </c>
      <c r="P8" s="9"/>
    </row>
    <row r="9" spans="1:16" ht="15">
      <c r="A9" s="12"/>
      <c r="B9" s="25">
        <v>312.41</v>
      </c>
      <c r="C9" s="20" t="s">
        <v>13</v>
      </c>
      <c r="D9" s="46">
        <v>30210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30210</v>
      </c>
      <c r="O9" s="47">
        <f t="shared" si="1"/>
        <v>20.099800399201598</v>
      </c>
      <c r="P9" s="9"/>
    </row>
    <row r="10" spans="1:16" ht="15">
      <c r="A10" s="12"/>
      <c r="B10" s="25">
        <v>312.42</v>
      </c>
      <c r="C10" s="20" t="s">
        <v>12</v>
      </c>
      <c r="D10" s="46">
        <v>14815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14815</v>
      </c>
      <c r="O10" s="47">
        <f t="shared" si="1"/>
        <v>9.856952761144377</v>
      </c>
      <c r="P10" s="9"/>
    </row>
    <row r="11" spans="1:16" ht="15">
      <c r="A11" s="12"/>
      <c r="B11" s="25">
        <v>314.9</v>
      </c>
      <c r="C11" s="20" t="s">
        <v>14</v>
      </c>
      <c r="D11" s="46">
        <v>71138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71138</v>
      </c>
      <c r="O11" s="47">
        <f t="shared" si="1"/>
        <v>47.33067198935463</v>
      </c>
      <c r="P11" s="9"/>
    </row>
    <row r="12" spans="1:16" ht="15">
      <c r="A12" s="12"/>
      <c r="B12" s="25">
        <v>315</v>
      </c>
      <c r="C12" s="20" t="s">
        <v>15</v>
      </c>
      <c r="D12" s="46">
        <v>100341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100341</v>
      </c>
      <c r="O12" s="47">
        <f t="shared" si="1"/>
        <v>66.76047904191617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SUM(D14:D16)</f>
        <v>388613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2">SUM(D13:M13)</f>
        <v>388613</v>
      </c>
      <c r="O13" s="45">
        <f t="shared" si="1"/>
        <v>258.5582168995343</v>
      </c>
      <c r="P13" s="10"/>
    </row>
    <row r="14" spans="1:16" ht="15">
      <c r="A14" s="12"/>
      <c r="B14" s="25">
        <v>322</v>
      </c>
      <c r="C14" s="20" t="s">
        <v>0</v>
      </c>
      <c r="D14" s="46">
        <v>205386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205386</v>
      </c>
      <c r="O14" s="47">
        <f t="shared" si="1"/>
        <v>136.65069860279442</v>
      </c>
      <c r="P14" s="9"/>
    </row>
    <row r="15" spans="1:16" ht="15">
      <c r="A15" s="12"/>
      <c r="B15" s="25">
        <v>323.1</v>
      </c>
      <c r="C15" s="20" t="s">
        <v>17</v>
      </c>
      <c r="D15" s="46">
        <v>160657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160657</v>
      </c>
      <c r="O15" s="47">
        <f t="shared" si="1"/>
        <v>106.89088489687292</v>
      </c>
      <c r="P15" s="9"/>
    </row>
    <row r="16" spans="1:16" ht="15">
      <c r="A16" s="12"/>
      <c r="B16" s="25">
        <v>329</v>
      </c>
      <c r="C16" s="20" t="s">
        <v>50</v>
      </c>
      <c r="D16" s="46">
        <v>22570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22570</v>
      </c>
      <c r="O16" s="47">
        <f t="shared" si="1"/>
        <v>15.016633399866933</v>
      </c>
      <c r="P16" s="9"/>
    </row>
    <row r="17" spans="1:16" ht="15.75">
      <c r="A17" s="29" t="s">
        <v>19</v>
      </c>
      <c r="B17" s="30"/>
      <c r="C17" s="31"/>
      <c r="D17" s="32">
        <f aca="true" t="shared" si="5" ref="D17:M17">SUM(D18:D23)</f>
        <v>160781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160781</v>
      </c>
      <c r="O17" s="45">
        <f t="shared" si="1"/>
        <v>106.9733865602129</v>
      </c>
      <c r="P17" s="10"/>
    </row>
    <row r="18" spans="1:16" ht="15">
      <c r="A18" s="12"/>
      <c r="B18" s="25">
        <v>334.9</v>
      </c>
      <c r="C18" s="20" t="s">
        <v>20</v>
      </c>
      <c r="D18" s="46">
        <v>4086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4086</v>
      </c>
      <c r="O18" s="47">
        <f t="shared" si="1"/>
        <v>2.718562874251497</v>
      </c>
      <c r="P18" s="9"/>
    </row>
    <row r="19" spans="1:16" ht="15">
      <c r="A19" s="12"/>
      <c r="B19" s="25">
        <v>335.12</v>
      </c>
      <c r="C19" s="20" t="s">
        <v>21</v>
      </c>
      <c r="D19" s="46">
        <v>43769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43769</v>
      </c>
      <c r="O19" s="47">
        <f t="shared" si="1"/>
        <v>29.12109115103127</v>
      </c>
      <c r="P19" s="9"/>
    </row>
    <row r="20" spans="1:16" ht="15">
      <c r="A20" s="12"/>
      <c r="B20" s="25">
        <v>335.14</v>
      </c>
      <c r="C20" s="20" t="s">
        <v>22</v>
      </c>
      <c r="D20" s="46">
        <v>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91</v>
      </c>
      <c r="O20" s="47">
        <f t="shared" si="1"/>
        <v>0.06054557551563539</v>
      </c>
      <c r="P20" s="9"/>
    </row>
    <row r="21" spans="1:16" ht="15">
      <c r="A21" s="12"/>
      <c r="B21" s="25">
        <v>335.15</v>
      </c>
      <c r="C21" s="20" t="s">
        <v>23</v>
      </c>
      <c r="D21" s="46">
        <v>2545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2545</v>
      </c>
      <c r="O21" s="47">
        <f t="shared" si="1"/>
        <v>1.693280106453759</v>
      </c>
      <c r="P21" s="9"/>
    </row>
    <row r="22" spans="1:16" ht="15">
      <c r="A22" s="12"/>
      <c r="B22" s="25">
        <v>335.18</v>
      </c>
      <c r="C22" s="20" t="s">
        <v>24</v>
      </c>
      <c r="D22" s="46">
        <v>105010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105010</v>
      </c>
      <c r="O22" s="47">
        <f t="shared" si="1"/>
        <v>69.86693280106454</v>
      </c>
      <c r="P22" s="9"/>
    </row>
    <row r="23" spans="1:16" ht="15">
      <c r="A23" s="12"/>
      <c r="B23" s="25">
        <v>337.9</v>
      </c>
      <c r="C23" s="20" t="s">
        <v>25</v>
      </c>
      <c r="D23" s="46">
        <v>5280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5280</v>
      </c>
      <c r="O23" s="47">
        <f t="shared" si="1"/>
        <v>3.5129740518962076</v>
      </c>
      <c r="P23" s="9"/>
    </row>
    <row r="24" spans="1:16" ht="15.75">
      <c r="A24" s="29" t="s">
        <v>30</v>
      </c>
      <c r="B24" s="30"/>
      <c r="C24" s="31"/>
      <c r="D24" s="32">
        <f aca="true" t="shared" si="6" ref="D24:M24">SUM(D25:D26)</f>
        <v>27942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27942</v>
      </c>
      <c r="O24" s="45">
        <f t="shared" si="1"/>
        <v>18.590818363273453</v>
      </c>
      <c r="P24" s="10"/>
    </row>
    <row r="25" spans="1:16" ht="15">
      <c r="A25" s="13"/>
      <c r="B25" s="39">
        <v>351.5</v>
      </c>
      <c r="C25" s="21" t="s">
        <v>51</v>
      </c>
      <c r="D25" s="46">
        <v>2622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2622</v>
      </c>
      <c r="O25" s="47">
        <f t="shared" si="1"/>
        <v>1.744510978043912</v>
      </c>
      <c r="P25" s="9"/>
    </row>
    <row r="26" spans="1:16" ht="15">
      <c r="A26" s="13"/>
      <c r="B26" s="39">
        <v>354</v>
      </c>
      <c r="C26" s="21" t="s">
        <v>35</v>
      </c>
      <c r="D26" s="46">
        <v>25320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25320</v>
      </c>
      <c r="O26" s="47">
        <f t="shared" si="1"/>
        <v>16.84630738522954</v>
      </c>
      <c r="P26" s="9"/>
    </row>
    <row r="27" spans="1:16" ht="15.75">
      <c r="A27" s="29" t="s">
        <v>3</v>
      </c>
      <c r="B27" s="30"/>
      <c r="C27" s="31"/>
      <c r="D27" s="32">
        <f aca="true" t="shared" si="7" ref="D27:M27">SUM(D28:D31)</f>
        <v>138975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138975</v>
      </c>
      <c r="O27" s="45">
        <f t="shared" si="1"/>
        <v>92.46506986027944</v>
      </c>
      <c r="P27" s="10"/>
    </row>
    <row r="28" spans="1:16" ht="15">
      <c r="A28" s="12"/>
      <c r="B28" s="25">
        <v>361.1</v>
      </c>
      <c r="C28" s="20" t="s">
        <v>36</v>
      </c>
      <c r="D28" s="46">
        <v>6310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6310</v>
      </c>
      <c r="O28" s="47">
        <f t="shared" si="1"/>
        <v>4.198270126413839</v>
      </c>
      <c r="P28" s="9"/>
    </row>
    <row r="29" spans="1:16" ht="15">
      <c r="A29" s="12"/>
      <c r="B29" s="25">
        <v>361.3</v>
      </c>
      <c r="C29" s="20" t="s">
        <v>37</v>
      </c>
      <c r="D29" s="46">
        <v>-4277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-4277</v>
      </c>
      <c r="O29" s="47">
        <f t="shared" si="1"/>
        <v>-2.8456420492348635</v>
      </c>
      <c r="P29" s="9"/>
    </row>
    <row r="30" spans="1:16" ht="15">
      <c r="A30" s="12"/>
      <c r="B30" s="25">
        <v>362</v>
      </c>
      <c r="C30" s="20" t="s">
        <v>38</v>
      </c>
      <c r="D30" s="46">
        <v>102131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102131</v>
      </c>
      <c r="O30" s="47">
        <f t="shared" si="1"/>
        <v>67.95143047238855</v>
      </c>
      <c r="P30" s="9"/>
    </row>
    <row r="31" spans="1:16" ht="15.75" thickBot="1">
      <c r="A31" s="12"/>
      <c r="B31" s="25">
        <v>369.9</v>
      </c>
      <c r="C31" s="20" t="s">
        <v>39</v>
      </c>
      <c r="D31" s="46">
        <v>34811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34811</v>
      </c>
      <c r="O31" s="47">
        <f t="shared" si="1"/>
        <v>23.16101131071191</v>
      </c>
      <c r="P31" s="9"/>
    </row>
    <row r="32" spans="1:119" ht="16.5" thickBot="1">
      <c r="A32" s="14" t="s">
        <v>32</v>
      </c>
      <c r="B32" s="23"/>
      <c r="C32" s="22"/>
      <c r="D32" s="15">
        <f>SUM(D5,D13,D17,D24,D27)</f>
        <v>2092055</v>
      </c>
      <c r="E32" s="15">
        <f aca="true" t="shared" si="8" ref="E32:M32">SUM(E5,E13,E17,E24,E27)</f>
        <v>0</v>
      </c>
      <c r="F32" s="15">
        <f t="shared" si="8"/>
        <v>0</v>
      </c>
      <c r="G32" s="15">
        <f t="shared" si="8"/>
        <v>0</v>
      </c>
      <c r="H32" s="15">
        <f t="shared" si="8"/>
        <v>0</v>
      </c>
      <c r="I32" s="15">
        <f t="shared" si="8"/>
        <v>0</v>
      </c>
      <c r="J32" s="15">
        <f t="shared" si="8"/>
        <v>0</v>
      </c>
      <c r="K32" s="15">
        <f t="shared" si="8"/>
        <v>0</v>
      </c>
      <c r="L32" s="15">
        <f t="shared" si="8"/>
        <v>0</v>
      </c>
      <c r="M32" s="15">
        <f t="shared" si="8"/>
        <v>0</v>
      </c>
      <c r="N32" s="15">
        <f t="shared" si="4"/>
        <v>2092055</v>
      </c>
      <c r="O32" s="38">
        <f t="shared" si="1"/>
        <v>1391.9194943446441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52</v>
      </c>
      <c r="M34" s="48"/>
      <c r="N34" s="48"/>
      <c r="O34" s="43">
        <v>1503</v>
      </c>
    </row>
    <row r="35" spans="1:15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thickBot="1">
      <c r="A36" s="52" t="s">
        <v>53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1483662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1483662</v>
      </c>
      <c r="O5" s="33">
        <f aca="true" t="shared" si="1" ref="O5:O34">(N5/O$36)</f>
        <v>809.417348608838</v>
      </c>
      <c r="P5" s="6"/>
    </row>
    <row r="6" spans="1:16" ht="15">
      <c r="A6" s="12"/>
      <c r="B6" s="25">
        <v>311</v>
      </c>
      <c r="C6" s="20" t="s">
        <v>2</v>
      </c>
      <c r="D6" s="46">
        <v>1214472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1214472</v>
      </c>
      <c r="O6" s="47">
        <f t="shared" si="1"/>
        <v>662.5597381342062</v>
      </c>
      <c r="P6" s="9"/>
    </row>
    <row r="7" spans="1:16" ht="15">
      <c r="A7" s="12"/>
      <c r="B7" s="25">
        <v>312.1</v>
      </c>
      <c r="C7" s="20" t="s">
        <v>10</v>
      </c>
      <c r="D7" s="46">
        <v>33092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33092</v>
      </c>
      <c r="O7" s="47">
        <f t="shared" si="1"/>
        <v>18.053464266230225</v>
      </c>
      <c r="P7" s="9"/>
    </row>
    <row r="8" spans="1:16" ht="15">
      <c r="A8" s="12"/>
      <c r="B8" s="25">
        <v>312.3</v>
      </c>
      <c r="C8" s="20" t="s">
        <v>11</v>
      </c>
      <c r="D8" s="46">
        <v>8307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8307</v>
      </c>
      <c r="O8" s="47">
        <f t="shared" si="1"/>
        <v>4.531914893617022</v>
      </c>
      <c r="P8" s="9"/>
    </row>
    <row r="9" spans="1:16" ht="15">
      <c r="A9" s="12"/>
      <c r="B9" s="25">
        <v>312.41</v>
      </c>
      <c r="C9" s="20" t="s">
        <v>13</v>
      </c>
      <c r="D9" s="46">
        <v>28793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28793</v>
      </c>
      <c r="O9" s="47">
        <f t="shared" si="1"/>
        <v>15.708128750681942</v>
      </c>
      <c r="P9" s="9"/>
    </row>
    <row r="10" spans="1:16" ht="15">
      <c r="A10" s="12"/>
      <c r="B10" s="25">
        <v>312.42</v>
      </c>
      <c r="C10" s="20" t="s">
        <v>12</v>
      </c>
      <c r="D10" s="46">
        <v>14858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14858</v>
      </c>
      <c r="O10" s="47">
        <f t="shared" si="1"/>
        <v>8.105837424986362</v>
      </c>
      <c r="P10" s="9"/>
    </row>
    <row r="11" spans="1:16" ht="15">
      <c r="A11" s="12"/>
      <c r="B11" s="25">
        <v>314.9</v>
      </c>
      <c r="C11" s="20" t="s">
        <v>14</v>
      </c>
      <c r="D11" s="46">
        <v>72252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72252</v>
      </c>
      <c r="O11" s="47">
        <f t="shared" si="1"/>
        <v>39.41734860883797</v>
      </c>
      <c r="P11" s="9"/>
    </row>
    <row r="12" spans="1:16" ht="15">
      <c r="A12" s="12"/>
      <c r="B12" s="25">
        <v>315</v>
      </c>
      <c r="C12" s="20" t="s">
        <v>15</v>
      </c>
      <c r="D12" s="46">
        <v>111888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111888</v>
      </c>
      <c r="O12" s="47">
        <f t="shared" si="1"/>
        <v>61.04091653027823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SUM(D14:D16)</f>
        <v>420320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4">SUM(D13:M13)</f>
        <v>420320</v>
      </c>
      <c r="O13" s="45">
        <f t="shared" si="1"/>
        <v>229.30714675395527</v>
      </c>
      <c r="P13" s="10"/>
    </row>
    <row r="14" spans="1:16" ht="15">
      <c r="A14" s="12"/>
      <c r="B14" s="25">
        <v>322</v>
      </c>
      <c r="C14" s="20" t="s">
        <v>0</v>
      </c>
      <c r="D14" s="46">
        <v>243219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243219</v>
      </c>
      <c r="O14" s="47">
        <f t="shared" si="1"/>
        <v>132.68903436988543</v>
      </c>
      <c r="P14" s="9"/>
    </row>
    <row r="15" spans="1:16" ht="15">
      <c r="A15" s="12"/>
      <c r="B15" s="25">
        <v>323.1</v>
      </c>
      <c r="C15" s="20" t="s">
        <v>17</v>
      </c>
      <c r="D15" s="46">
        <v>164901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164901</v>
      </c>
      <c r="O15" s="47">
        <f t="shared" si="1"/>
        <v>89.96235679214402</v>
      </c>
      <c r="P15" s="9"/>
    </row>
    <row r="16" spans="1:16" ht="15">
      <c r="A16" s="12"/>
      <c r="B16" s="25">
        <v>323.9</v>
      </c>
      <c r="C16" s="20" t="s">
        <v>18</v>
      </c>
      <c r="D16" s="46">
        <v>12200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12200</v>
      </c>
      <c r="O16" s="47">
        <f t="shared" si="1"/>
        <v>6.6557555919258045</v>
      </c>
      <c r="P16" s="9"/>
    </row>
    <row r="17" spans="1:16" ht="15.75">
      <c r="A17" s="29" t="s">
        <v>19</v>
      </c>
      <c r="B17" s="30"/>
      <c r="C17" s="31"/>
      <c r="D17" s="32">
        <f aca="true" t="shared" si="5" ref="D17:M17">SUM(D18:D23)</f>
        <v>542638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542638</v>
      </c>
      <c r="O17" s="45">
        <f t="shared" si="1"/>
        <v>296.038188761593</v>
      </c>
      <c r="P17" s="10"/>
    </row>
    <row r="18" spans="1:16" ht="15">
      <c r="A18" s="12"/>
      <c r="B18" s="25">
        <v>334.9</v>
      </c>
      <c r="C18" s="20" t="s">
        <v>20</v>
      </c>
      <c r="D18" s="46">
        <v>382300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382300</v>
      </c>
      <c r="O18" s="47">
        <f t="shared" si="1"/>
        <v>208.56519367157665</v>
      </c>
      <c r="P18" s="9"/>
    </row>
    <row r="19" spans="1:16" ht="15">
      <c r="A19" s="12"/>
      <c r="B19" s="25">
        <v>335.12</v>
      </c>
      <c r="C19" s="20" t="s">
        <v>21</v>
      </c>
      <c r="D19" s="46">
        <v>43519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43519</v>
      </c>
      <c r="O19" s="47">
        <f t="shared" si="1"/>
        <v>23.741953082378615</v>
      </c>
      <c r="P19" s="9"/>
    </row>
    <row r="20" spans="1:16" ht="15">
      <c r="A20" s="12"/>
      <c r="B20" s="25">
        <v>335.14</v>
      </c>
      <c r="C20" s="20" t="s">
        <v>22</v>
      </c>
      <c r="D20" s="46">
        <v>121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121</v>
      </c>
      <c r="O20" s="47">
        <f t="shared" si="1"/>
        <v>0.06601200218221495</v>
      </c>
      <c r="P20" s="9"/>
    </row>
    <row r="21" spans="1:16" ht="15">
      <c r="A21" s="12"/>
      <c r="B21" s="25">
        <v>335.15</v>
      </c>
      <c r="C21" s="20" t="s">
        <v>23</v>
      </c>
      <c r="D21" s="46">
        <v>2565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2565</v>
      </c>
      <c r="O21" s="47">
        <f t="shared" si="1"/>
        <v>1.3993453355155483</v>
      </c>
      <c r="P21" s="9"/>
    </row>
    <row r="22" spans="1:16" ht="15">
      <c r="A22" s="12"/>
      <c r="B22" s="25">
        <v>335.18</v>
      </c>
      <c r="C22" s="20" t="s">
        <v>24</v>
      </c>
      <c r="D22" s="46">
        <v>104803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104803</v>
      </c>
      <c r="O22" s="47">
        <f t="shared" si="1"/>
        <v>57.175668303327875</v>
      </c>
      <c r="P22" s="9"/>
    </row>
    <row r="23" spans="1:16" ht="15">
      <c r="A23" s="12"/>
      <c r="B23" s="25">
        <v>337.9</v>
      </c>
      <c r="C23" s="20" t="s">
        <v>25</v>
      </c>
      <c r="D23" s="46">
        <v>9330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9330</v>
      </c>
      <c r="O23" s="47">
        <f t="shared" si="1"/>
        <v>5.090016366612112</v>
      </c>
      <c r="P23" s="9"/>
    </row>
    <row r="24" spans="1:16" ht="15.75">
      <c r="A24" s="29" t="s">
        <v>30</v>
      </c>
      <c r="B24" s="30"/>
      <c r="C24" s="31"/>
      <c r="D24" s="32">
        <f aca="true" t="shared" si="6" ref="D24:M24">SUM(D25:D26)</f>
        <v>27309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27309</v>
      </c>
      <c r="O24" s="45">
        <f t="shared" si="1"/>
        <v>14.898527004909983</v>
      </c>
      <c r="P24" s="10"/>
    </row>
    <row r="25" spans="1:16" ht="15">
      <c r="A25" s="13"/>
      <c r="B25" s="39">
        <v>351.1</v>
      </c>
      <c r="C25" s="21" t="s">
        <v>34</v>
      </c>
      <c r="D25" s="46">
        <v>11621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11621</v>
      </c>
      <c r="O25" s="47">
        <f t="shared" si="1"/>
        <v>6.3398799781778505</v>
      </c>
      <c r="P25" s="9"/>
    </row>
    <row r="26" spans="1:16" ht="15">
      <c r="A26" s="13"/>
      <c r="B26" s="39">
        <v>354</v>
      </c>
      <c r="C26" s="21" t="s">
        <v>35</v>
      </c>
      <c r="D26" s="46">
        <v>15688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15688</v>
      </c>
      <c r="O26" s="47">
        <f t="shared" si="1"/>
        <v>8.558647026732134</v>
      </c>
      <c r="P26" s="9"/>
    </row>
    <row r="27" spans="1:16" ht="15.75">
      <c r="A27" s="29" t="s">
        <v>3</v>
      </c>
      <c r="B27" s="30"/>
      <c r="C27" s="31"/>
      <c r="D27" s="32">
        <f aca="true" t="shared" si="7" ref="D27:M27">SUM(D28:D31)</f>
        <v>125005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125005</v>
      </c>
      <c r="O27" s="45">
        <f t="shared" si="1"/>
        <v>68.19694489907256</v>
      </c>
      <c r="P27" s="10"/>
    </row>
    <row r="28" spans="1:16" ht="15">
      <c r="A28" s="12"/>
      <c r="B28" s="25">
        <v>361.1</v>
      </c>
      <c r="C28" s="20" t="s">
        <v>36</v>
      </c>
      <c r="D28" s="46">
        <v>7637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7637</v>
      </c>
      <c r="O28" s="47">
        <f t="shared" si="1"/>
        <v>4.166393889798145</v>
      </c>
      <c r="P28" s="9"/>
    </row>
    <row r="29" spans="1:16" ht="15">
      <c r="A29" s="12"/>
      <c r="B29" s="25">
        <v>361.3</v>
      </c>
      <c r="C29" s="20" t="s">
        <v>37</v>
      </c>
      <c r="D29" s="46">
        <v>-8509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-8509</v>
      </c>
      <c r="O29" s="47">
        <f t="shared" si="1"/>
        <v>-4.642116748499728</v>
      </c>
      <c r="P29" s="9"/>
    </row>
    <row r="30" spans="1:16" ht="15">
      <c r="A30" s="12"/>
      <c r="B30" s="25">
        <v>362</v>
      </c>
      <c r="C30" s="20" t="s">
        <v>38</v>
      </c>
      <c r="D30" s="46">
        <v>102468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102468</v>
      </c>
      <c r="O30" s="47">
        <f t="shared" si="1"/>
        <v>55.90180032733224</v>
      </c>
      <c r="P30" s="9"/>
    </row>
    <row r="31" spans="1:16" ht="15">
      <c r="A31" s="12"/>
      <c r="B31" s="25">
        <v>369.9</v>
      </c>
      <c r="C31" s="20" t="s">
        <v>39</v>
      </c>
      <c r="D31" s="46">
        <v>23409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23409</v>
      </c>
      <c r="O31" s="47">
        <f t="shared" si="1"/>
        <v>12.770867430441898</v>
      </c>
      <c r="P31" s="9"/>
    </row>
    <row r="32" spans="1:16" ht="15.75">
      <c r="A32" s="29" t="s">
        <v>31</v>
      </c>
      <c r="B32" s="30"/>
      <c r="C32" s="31"/>
      <c r="D32" s="32">
        <f aca="true" t="shared" si="8" ref="D32:M32">SUM(D33:D33)</f>
        <v>1000000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1000000</v>
      </c>
      <c r="O32" s="45">
        <f t="shared" si="1"/>
        <v>545.5537370430987</v>
      </c>
      <c r="P32" s="9"/>
    </row>
    <row r="33" spans="1:16" ht="15.75" thickBot="1">
      <c r="A33" s="12"/>
      <c r="B33" s="25">
        <v>384</v>
      </c>
      <c r="C33" s="20" t="s">
        <v>40</v>
      </c>
      <c r="D33" s="46">
        <v>1000000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1000000</v>
      </c>
      <c r="O33" s="47">
        <f t="shared" si="1"/>
        <v>545.5537370430987</v>
      </c>
      <c r="P33" s="9"/>
    </row>
    <row r="34" spans="1:119" ht="16.5" thickBot="1">
      <c r="A34" s="14" t="s">
        <v>32</v>
      </c>
      <c r="B34" s="23"/>
      <c r="C34" s="22"/>
      <c r="D34" s="15">
        <f aca="true" t="shared" si="9" ref="D34:M34">SUM(D5,D13,D17,D24,D27,D32)</f>
        <v>3598934</v>
      </c>
      <c r="E34" s="15">
        <f t="shared" si="9"/>
        <v>0</v>
      </c>
      <c r="F34" s="15">
        <f t="shared" si="9"/>
        <v>0</v>
      </c>
      <c r="G34" s="15">
        <f t="shared" si="9"/>
        <v>0</v>
      </c>
      <c r="H34" s="15">
        <f t="shared" si="9"/>
        <v>0</v>
      </c>
      <c r="I34" s="15">
        <f t="shared" si="9"/>
        <v>0</v>
      </c>
      <c r="J34" s="15">
        <f t="shared" si="9"/>
        <v>0</v>
      </c>
      <c r="K34" s="15">
        <f t="shared" si="9"/>
        <v>0</v>
      </c>
      <c r="L34" s="15">
        <f t="shared" si="9"/>
        <v>0</v>
      </c>
      <c r="M34" s="15">
        <f t="shared" si="9"/>
        <v>0</v>
      </c>
      <c r="N34" s="15">
        <f t="shared" si="4"/>
        <v>3598934</v>
      </c>
      <c r="O34" s="38">
        <f t="shared" si="1"/>
        <v>1963.4118930714676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47</v>
      </c>
      <c r="M36" s="48"/>
      <c r="N36" s="48"/>
      <c r="O36" s="43">
        <v>1833</v>
      </c>
    </row>
    <row r="37" spans="1:15" ht="1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5" ht="15.75" thickBot="1">
      <c r="A38" s="52" t="s">
        <v>53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sheetProtection/>
  <mergeCells count="10">
    <mergeCell ref="A38:O38"/>
    <mergeCell ref="A37:O37"/>
    <mergeCell ref="L36:N3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1576606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0">SUM(D5:M5)</f>
        <v>1576606</v>
      </c>
      <c r="O5" s="33">
        <f aca="true" t="shared" si="2" ref="O5:O30">(N5/O$32)</f>
        <v>840.8565333333333</v>
      </c>
      <c r="P5" s="6"/>
    </row>
    <row r="6" spans="1:16" ht="15">
      <c r="A6" s="12"/>
      <c r="B6" s="25">
        <v>311</v>
      </c>
      <c r="C6" s="20" t="s">
        <v>2</v>
      </c>
      <c r="D6" s="46">
        <v>1385763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1385763</v>
      </c>
      <c r="O6" s="47">
        <f t="shared" si="2"/>
        <v>739.0736</v>
      </c>
      <c r="P6" s="9"/>
    </row>
    <row r="7" spans="1:16" ht="15">
      <c r="A7" s="12"/>
      <c r="B7" s="25">
        <v>312.1</v>
      </c>
      <c r="C7" s="20" t="s">
        <v>10</v>
      </c>
      <c r="D7" s="46">
        <v>32500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32500</v>
      </c>
      <c r="O7" s="47">
        <f t="shared" si="2"/>
        <v>17.333333333333332</v>
      </c>
      <c r="P7" s="9"/>
    </row>
    <row r="8" spans="1:16" ht="15">
      <c r="A8" s="12"/>
      <c r="B8" s="25">
        <v>312.2</v>
      </c>
      <c r="C8" s="20" t="s">
        <v>63</v>
      </c>
      <c r="D8" s="46">
        <v>30396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30396</v>
      </c>
      <c r="O8" s="47">
        <f t="shared" si="2"/>
        <v>16.2112</v>
      </c>
      <c r="P8" s="9"/>
    </row>
    <row r="9" spans="1:16" ht="15">
      <c r="A9" s="12"/>
      <c r="B9" s="25">
        <v>312.3</v>
      </c>
      <c r="C9" s="20" t="s">
        <v>11</v>
      </c>
      <c r="D9" s="46">
        <v>9519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9519</v>
      </c>
      <c r="O9" s="47">
        <f t="shared" si="2"/>
        <v>5.0768</v>
      </c>
      <c r="P9" s="9"/>
    </row>
    <row r="10" spans="1:16" ht="15">
      <c r="A10" s="12"/>
      <c r="B10" s="25">
        <v>312.41</v>
      </c>
      <c r="C10" s="20" t="s">
        <v>13</v>
      </c>
      <c r="D10" s="46">
        <v>14906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14906</v>
      </c>
      <c r="O10" s="47">
        <f t="shared" si="2"/>
        <v>7.949866666666667</v>
      </c>
      <c r="P10" s="9"/>
    </row>
    <row r="11" spans="1:16" ht="15">
      <c r="A11" s="12"/>
      <c r="B11" s="25">
        <v>315</v>
      </c>
      <c r="C11" s="20" t="s">
        <v>15</v>
      </c>
      <c r="D11" s="46">
        <v>103522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103522</v>
      </c>
      <c r="O11" s="47">
        <f t="shared" si="2"/>
        <v>55.211733333333335</v>
      </c>
      <c r="P11" s="9"/>
    </row>
    <row r="12" spans="1:16" ht="15.75">
      <c r="A12" s="29" t="s">
        <v>59</v>
      </c>
      <c r="B12" s="30"/>
      <c r="C12" s="31"/>
      <c r="D12" s="32">
        <f aca="true" t="shared" si="3" ref="D12:M12">SUM(D13:D15)</f>
        <v>335709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335709</v>
      </c>
      <c r="O12" s="45">
        <f t="shared" si="2"/>
        <v>179.0448</v>
      </c>
      <c r="P12" s="10"/>
    </row>
    <row r="13" spans="1:16" ht="15">
      <c r="A13" s="12"/>
      <c r="B13" s="25">
        <v>322</v>
      </c>
      <c r="C13" s="20" t="s">
        <v>0</v>
      </c>
      <c r="D13" s="46">
        <v>177236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177236</v>
      </c>
      <c r="O13" s="47">
        <f t="shared" si="2"/>
        <v>94.52586666666667</v>
      </c>
      <c r="P13" s="9"/>
    </row>
    <row r="14" spans="1:16" ht="15">
      <c r="A14" s="12"/>
      <c r="B14" s="25">
        <v>323.1</v>
      </c>
      <c r="C14" s="20" t="s">
        <v>17</v>
      </c>
      <c r="D14" s="46">
        <v>153423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153423</v>
      </c>
      <c r="O14" s="47">
        <f t="shared" si="2"/>
        <v>81.8256</v>
      </c>
      <c r="P14" s="9"/>
    </row>
    <row r="15" spans="1:16" ht="15">
      <c r="A15" s="12"/>
      <c r="B15" s="25">
        <v>329</v>
      </c>
      <c r="C15" s="20" t="s">
        <v>60</v>
      </c>
      <c r="D15" s="46">
        <v>5050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5050</v>
      </c>
      <c r="O15" s="47">
        <f t="shared" si="2"/>
        <v>2.6933333333333334</v>
      </c>
      <c r="P15" s="9"/>
    </row>
    <row r="16" spans="1:16" ht="15.75">
      <c r="A16" s="29" t="s">
        <v>19</v>
      </c>
      <c r="B16" s="30"/>
      <c r="C16" s="31"/>
      <c r="D16" s="32">
        <f aca="true" t="shared" si="4" ref="D16:M16">SUM(D17:D22)</f>
        <v>223206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223206</v>
      </c>
      <c r="O16" s="45">
        <f t="shared" si="2"/>
        <v>119.0432</v>
      </c>
      <c r="P16" s="10"/>
    </row>
    <row r="17" spans="1:16" ht="15">
      <c r="A17" s="12"/>
      <c r="B17" s="25">
        <v>334.9</v>
      </c>
      <c r="C17" s="20" t="s">
        <v>20</v>
      </c>
      <c r="D17" s="46">
        <v>5280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5280</v>
      </c>
      <c r="O17" s="47">
        <f t="shared" si="2"/>
        <v>2.816</v>
      </c>
      <c r="P17" s="9"/>
    </row>
    <row r="18" spans="1:16" ht="15">
      <c r="A18" s="12"/>
      <c r="B18" s="25">
        <v>335.12</v>
      </c>
      <c r="C18" s="20" t="s">
        <v>21</v>
      </c>
      <c r="D18" s="46">
        <v>44783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44783</v>
      </c>
      <c r="O18" s="47">
        <f t="shared" si="2"/>
        <v>23.884266666666665</v>
      </c>
      <c r="P18" s="9"/>
    </row>
    <row r="19" spans="1:16" ht="15">
      <c r="A19" s="12"/>
      <c r="B19" s="25">
        <v>335.14</v>
      </c>
      <c r="C19" s="20" t="s">
        <v>22</v>
      </c>
      <c r="D19" s="46">
        <v>121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121</v>
      </c>
      <c r="O19" s="47">
        <f t="shared" si="2"/>
        <v>0.06453333333333333</v>
      </c>
      <c r="P19" s="9"/>
    </row>
    <row r="20" spans="1:16" ht="15">
      <c r="A20" s="12"/>
      <c r="B20" s="25">
        <v>335.15</v>
      </c>
      <c r="C20" s="20" t="s">
        <v>23</v>
      </c>
      <c r="D20" s="46">
        <v>2501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2501</v>
      </c>
      <c r="O20" s="47">
        <f t="shared" si="2"/>
        <v>1.3338666666666668</v>
      </c>
      <c r="P20" s="9"/>
    </row>
    <row r="21" spans="1:16" ht="15">
      <c r="A21" s="12"/>
      <c r="B21" s="25">
        <v>335.18</v>
      </c>
      <c r="C21" s="20" t="s">
        <v>24</v>
      </c>
      <c r="D21" s="46">
        <v>116521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116521</v>
      </c>
      <c r="O21" s="47">
        <f t="shared" si="2"/>
        <v>62.144533333333335</v>
      </c>
      <c r="P21" s="9"/>
    </row>
    <row r="22" spans="1:16" ht="15">
      <c r="A22" s="12"/>
      <c r="B22" s="25">
        <v>337.9</v>
      </c>
      <c r="C22" s="20" t="s">
        <v>25</v>
      </c>
      <c r="D22" s="46">
        <v>54000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54000</v>
      </c>
      <c r="O22" s="47">
        <f t="shared" si="2"/>
        <v>28.8</v>
      </c>
      <c r="P22" s="9"/>
    </row>
    <row r="23" spans="1:16" ht="15.75">
      <c r="A23" s="29" t="s">
        <v>30</v>
      </c>
      <c r="B23" s="30"/>
      <c r="C23" s="31"/>
      <c r="D23" s="32">
        <f aca="true" t="shared" si="5" ref="D23:M23">SUM(D24:D25)</f>
        <v>30173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30173</v>
      </c>
      <c r="O23" s="45">
        <f t="shared" si="2"/>
        <v>16.092266666666667</v>
      </c>
      <c r="P23" s="10"/>
    </row>
    <row r="24" spans="1:16" ht="15">
      <c r="A24" s="13"/>
      <c r="B24" s="39">
        <v>351.9</v>
      </c>
      <c r="C24" s="21" t="s">
        <v>61</v>
      </c>
      <c r="D24" s="46">
        <v>15595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15595</v>
      </c>
      <c r="O24" s="47">
        <f t="shared" si="2"/>
        <v>8.317333333333334</v>
      </c>
      <c r="P24" s="9"/>
    </row>
    <row r="25" spans="1:16" ht="15">
      <c r="A25" s="13"/>
      <c r="B25" s="39">
        <v>354</v>
      </c>
      <c r="C25" s="21" t="s">
        <v>35</v>
      </c>
      <c r="D25" s="46">
        <v>14578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14578</v>
      </c>
      <c r="O25" s="47">
        <f t="shared" si="2"/>
        <v>7.774933333333333</v>
      </c>
      <c r="P25" s="9"/>
    </row>
    <row r="26" spans="1:16" ht="15.75">
      <c r="A26" s="29" t="s">
        <v>3</v>
      </c>
      <c r="B26" s="30"/>
      <c r="C26" s="31"/>
      <c r="D26" s="32">
        <f aca="true" t="shared" si="6" ref="D26:M26">SUM(D27:D29)</f>
        <v>151906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151906</v>
      </c>
      <c r="O26" s="45">
        <f t="shared" si="2"/>
        <v>81.01653333333333</v>
      </c>
      <c r="P26" s="10"/>
    </row>
    <row r="27" spans="1:16" ht="15">
      <c r="A27" s="12"/>
      <c r="B27" s="25">
        <v>361.1</v>
      </c>
      <c r="C27" s="20" t="s">
        <v>36</v>
      </c>
      <c r="D27" s="46">
        <v>31758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31758</v>
      </c>
      <c r="O27" s="47">
        <f t="shared" si="2"/>
        <v>16.9376</v>
      </c>
      <c r="P27" s="9"/>
    </row>
    <row r="28" spans="1:16" ht="15">
      <c r="A28" s="12"/>
      <c r="B28" s="25">
        <v>362</v>
      </c>
      <c r="C28" s="20" t="s">
        <v>38</v>
      </c>
      <c r="D28" s="46">
        <v>95810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95810</v>
      </c>
      <c r="O28" s="47">
        <f t="shared" si="2"/>
        <v>51.09866666666667</v>
      </c>
      <c r="P28" s="9"/>
    </row>
    <row r="29" spans="1:16" ht="15.75" thickBot="1">
      <c r="A29" s="12"/>
      <c r="B29" s="25">
        <v>369.9</v>
      </c>
      <c r="C29" s="20" t="s">
        <v>39</v>
      </c>
      <c r="D29" s="46">
        <v>24338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24338</v>
      </c>
      <c r="O29" s="47">
        <f t="shared" si="2"/>
        <v>12.980266666666667</v>
      </c>
      <c r="P29" s="9"/>
    </row>
    <row r="30" spans="1:119" ht="16.5" thickBot="1">
      <c r="A30" s="14" t="s">
        <v>32</v>
      </c>
      <c r="B30" s="23"/>
      <c r="C30" s="22"/>
      <c r="D30" s="15">
        <f>SUM(D5,D12,D16,D23,D26)</f>
        <v>2317600</v>
      </c>
      <c r="E30" s="15">
        <f aca="true" t="shared" si="7" ref="E30:M30">SUM(E5,E12,E16,E23,E26)</f>
        <v>0</v>
      </c>
      <c r="F30" s="15">
        <f t="shared" si="7"/>
        <v>0</v>
      </c>
      <c r="G30" s="15">
        <f t="shared" si="7"/>
        <v>0</v>
      </c>
      <c r="H30" s="15">
        <f t="shared" si="7"/>
        <v>0</v>
      </c>
      <c r="I30" s="15">
        <f t="shared" si="7"/>
        <v>0</v>
      </c>
      <c r="J30" s="15">
        <f t="shared" si="7"/>
        <v>0</v>
      </c>
      <c r="K30" s="15">
        <f t="shared" si="7"/>
        <v>0</v>
      </c>
      <c r="L30" s="15">
        <f t="shared" si="7"/>
        <v>0</v>
      </c>
      <c r="M30" s="15">
        <f t="shared" si="7"/>
        <v>0</v>
      </c>
      <c r="N30" s="15">
        <f t="shared" si="1"/>
        <v>2317600</v>
      </c>
      <c r="O30" s="38">
        <f t="shared" si="2"/>
        <v>1236.0533333333333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62</v>
      </c>
      <c r="M32" s="48"/>
      <c r="N32" s="48"/>
      <c r="O32" s="43">
        <v>1875</v>
      </c>
    </row>
    <row r="33" spans="1:15" ht="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53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2993460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0">SUM(D5:M5)</f>
        <v>2993460</v>
      </c>
      <c r="O5" s="33">
        <f aca="true" t="shared" si="2" ref="O5:O30">(N5/O$32)</f>
        <v>1851.2430426716141</v>
      </c>
      <c r="P5" s="6"/>
    </row>
    <row r="6" spans="1:16" ht="15">
      <c r="A6" s="12"/>
      <c r="B6" s="25">
        <v>311</v>
      </c>
      <c r="C6" s="20" t="s">
        <v>2</v>
      </c>
      <c r="D6" s="46">
        <v>2383085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2383085</v>
      </c>
      <c r="O6" s="47">
        <f t="shared" si="2"/>
        <v>1473.7693259121831</v>
      </c>
      <c r="P6" s="9"/>
    </row>
    <row r="7" spans="1:16" ht="15">
      <c r="A7" s="12"/>
      <c r="B7" s="25">
        <v>312.41</v>
      </c>
      <c r="C7" s="20" t="s">
        <v>13</v>
      </c>
      <c r="D7" s="46">
        <v>188656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188656</v>
      </c>
      <c r="O7" s="47">
        <f t="shared" si="2"/>
        <v>116.67037724180581</v>
      </c>
      <c r="P7" s="9"/>
    </row>
    <row r="8" spans="1:16" ht="15">
      <c r="A8" s="12"/>
      <c r="B8" s="25">
        <v>312.42</v>
      </c>
      <c r="C8" s="20" t="s">
        <v>12</v>
      </c>
      <c r="D8" s="46">
        <v>36170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36170</v>
      </c>
      <c r="O8" s="47">
        <f t="shared" si="2"/>
        <v>22.368583797155225</v>
      </c>
      <c r="P8" s="9"/>
    </row>
    <row r="9" spans="1:16" ht="15">
      <c r="A9" s="12"/>
      <c r="B9" s="25">
        <v>312.6</v>
      </c>
      <c r="C9" s="20" t="s">
        <v>79</v>
      </c>
      <c r="D9" s="46">
        <v>125244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125244</v>
      </c>
      <c r="O9" s="47">
        <f t="shared" si="2"/>
        <v>77.45454545454545</v>
      </c>
      <c r="P9" s="9"/>
    </row>
    <row r="10" spans="1:16" ht="15">
      <c r="A10" s="12"/>
      <c r="B10" s="25">
        <v>314.9</v>
      </c>
      <c r="C10" s="20" t="s">
        <v>14</v>
      </c>
      <c r="D10" s="46">
        <v>151707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151707</v>
      </c>
      <c r="O10" s="47">
        <f t="shared" si="2"/>
        <v>93.8200371057514</v>
      </c>
      <c r="P10" s="9"/>
    </row>
    <row r="11" spans="1:16" ht="15">
      <c r="A11" s="12"/>
      <c r="B11" s="25">
        <v>315</v>
      </c>
      <c r="C11" s="20" t="s">
        <v>65</v>
      </c>
      <c r="D11" s="46">
        <v>108598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108598</v>
      </c>
      <c r="O11" s="47">
        <f t="shared" si="2"/>
        <v>67.16017316017316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SUM(D13:D15)</f>
        <v>1300150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1300150</v>
      </c>
      <c r="O12" s="45">
        <f t="shared" si="2"/>
        <v>804.0507111935683</v>
      </c>
      <c r="P12" s="10"/>
    </row>
    <row r="13" spans="1:16" ht="15">
      <c r="A13" s="12"/>
      <c r="B13" s="25">
        <v>322</v>
      </c>
      <c r="C13" s="20" t="s">
        <v>0</v>
      </c>
      <c r="D13" s="46">
        <v>758708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758708</v>
      </c>
      <c r="O13" s="47">
        <f t="shared" si="2"/>
        <v>469.20717377860234</v>
      </c>
      <c r="P13" s="9"/>
    </row>
    <row r="14" spans="1:16" ht="15">
      <c r="A14" s="12"/>
      <c r="B14" s="25">
        <v>323.1</v>
      </c>
      <c r="C14" s="20" t="s">
        <v>17</v>
      </c>
      <c r="D14" s="46">
        <v>220526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220526</v>
      </c>
      <c r="O14" s="47">
        <f t="shared" si="2"/>
        <v>136.37971552257267</v>
      </c>
      <c r="P14" s="9"/>
    </row>
    <row r="15" spans="1:16" ht="15">
      <c r="A15" s="12"/>
      <c r="B15" s="25">
        <v>329</v>
      </c>
      <c r="C15" s="20" t="s">
        <v>50</v>
      </c>
      <c r="D15" s="46">
        <v>320916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320916</v>
      </c>
      <c r="O15" s="47">
        <f t="shared" si="2"/>
        <v>198.46382189239333</v>
      </c>
      <c r="P15" s="9"/>
    </row>
    <row r="16" spans="1:16" ht="15.75">
      <c r="A16" s="29" t="s">
        <v>19</v>
      </c>
      <c r="B16" s="30"/>
      <c r="C16" s="31"/>
      <c r="D16" s="32">
        <f aca="true" t="shared" si="4" ref="D16:M16">SUM(D17:D23)</f>
        <v>944457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944457</v>
      </c>
      <c r="O16" s="45">
        <f t="shared" si="2"/>
        <v>584.0797773654916</v>
      </c>
      <c r="P16" s="10"/>
    </row>
    <row r="17" spans="1:16" ht="15">
      <c r="A17" s="12"/>
      <c r="B17" s="25">
        <v>331.9</v>
      </c>
      <c r="C17" s="20" t="s">
        <v>84</v>
      </c>
      <c r="D17" s="46">
        <v>7515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7515</v>
      </c>
      <c r="O17" s="47">
        <f t="shared" si="2"/>
        <v>4.647495361781076</v>
      </c>
      <c r="P17" s="9"/>
    </row>
    <row r="18" spans="1:16" ht="15">
      <c r="A18" s="12"/>
      <c r="B18" s="25">
        <v>334.9</v>
      </c>
      <c r="C18" s="20" t="s">
        <v>20</v>
      </c>
      <c r="D18" s="46">
        <v>357849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357849</v>
      </c>
      <c r="O18" s="47">
        <f t="shared" si="2"/>
        <v>221.30426716141002</v>
      </c>
      <c r="P18" s="9"/>
    </row>
    <row r="19" spans="1:16" ht="15">
      <c r="A19" s="12"/>
      <c r="B19" s="25">
        <v>335.12</v>
      </c>
      <c r="C19" s="20" t="s">
        <v>66</v>
      </c>
      <c r="D19" s="46">
        <v>45473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45473</v>
      </c>
      <c r="O19" s="47">
        <f t="shared" si="2"/>
        <v>28.121830550401977</v>
      </c>
      <c r="P19" s="9"/>
    </row>
    <row r="20" spans="1:16" ht="15">
      <c r="A20" s="12"/>
      <c r="B20" s="25">
        <v>335.14</v>
      </c>
      <c r="C20" s="20" t="s">
        <v>67</v>
      </c>
      <c r="D20" s="46">
        <v>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37</v>
      </c>
      <c r="O20" s="47">
        <f t="shared" si="2"/>
        <v>0.022881880024737167</v>
      </c>
      <c r="P20" s="9"/>
    </row>
    <row r="21" spans="1:16" ht="15">
      <c r="A21" s="12"/>
      <c r="B21" s="25">
        <v>335.15</v>
      </c>
      <c r="C21" s="20" t="s">
        <v>68</v>
      </c>
      <c r="D21" s="46">
        <v>2947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2947</v>
      </c>
      <c r="O21" s="47">
        <f t="shared" si="2"/>
        <v>1.8225108225108224</v>
      </c>
      <c r="P21" s="9"/>
    </row>
    <row r="22" spans="1:16" ht="15">
      <c r="A22" s="12"/>
      <c r="B22" s="25">
        <v>335.18</v>
      </c>
      <c r="C22" s="20" t="s">
        <v>69</v>
      </c>
      <c r="D22" s="46">
        <v>122609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122609</v>
      </c>
      <c r="O22" s="47">
        <f t="shared" si="2"/>
        <v>75.82498453927025</v>
      </c>
      <c r="P22" s="9"/>
    </row>
    <row r="23" spans="1:16" ht="15">
      <c r="A23" s="12"/>
      <c r="B23" s="25">
        <v>337.9</v>
      </c>
      <c r="C23" s="20" t="s">
        <v>25</v>
      </c>
      <c r="D23" s="46">
        <v>408027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408027</v>
      </c>
      <c r="O23" s="47">
        <f t="shared" si="2"/>
        <v>252.33580705009277</v>
      </c>
      <c r="P23" s="9"/>
    </row>
    <row r="24" spans="1:16" ht="15.75">
      <c r="A24" s="29" t="s">
        <v>30</v>
      </c>
      <c r="B24" s="30"/>
      <c r="C24" s="31"/>
      <c r="D24" s="32">
        <f aca="true" t="shared" si="5" ref="D24:M24">SUM(D25:D26)</f>
        <v>209328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209328</v>
      </c>
      <c r="O24" s="45">
        <f t="shared" si="2"/>
        <v>129.45454545454547</v>
      </c>
      <c r="P24" s="10"/>
    </row>
    <row r="25" spans="1:16" ht="15">
      <c r="A25" s="13"/>
      <c r="B25" s="39">
        <v>351.5</v>
      </c>
      <c r="C25" s="21" t="s">
        <v>51</v>
      </c>
      <c r="D25" s="46">
        <v>206021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206021</v>
      </c>
      <c r="O25" s="47">
        <f t="shared" si="2"/>
        <v>127.40940012368584</v>
      </c>
      <c r="P25" s="9"/>
    </row>
    <row r="26" spans="1:16" ht="15">
      <c r="A26" s="13"/>
      <c r="B26" s="39">
        <v>354</v>
      </c>
      <c r="C26" s="21" t="s">
        <v>35</v>
      </c>
      <c r="D26" s="46">
        <v>3307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3307</v>
      </c>
      <c r="O26" s="47">
        <f t="shared" si="2"/>
        <v>2.0451453308596164</v>
      </c>
      <c r="P26" s="9"/>
    </row>
    <row r="27" spans="1:16" ht="15.75">
      <c r="A27" s="29" t="s">
        <v>3</v>
      </c>
      <c r="B27" s="30"/>
      <c r="C27" s="31"/>
      <c r="D27" s="32">
        <f aca="true" t="shared" si="6" ref="D27:M27">SUM(D28:D29)</f>
        <v>96102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96102</v>
      </c>
      <c r="O27" s="45">
        <f t="shared" si="2"/>
        <v>59.432282003710576</v>
      </c>
      <c r="P27" s="10"/>
    </row>
    <row r="28" spans="1:16" ht="15">
      <c r="A28" s="12"/>
      <c r="B28" s="25">
        <v>361.1</v>
      </c>
      <c r="C28" s="20" t="s">
        <v>36</v>
      </c>
      <c r="D28" s="46">
        <v>22354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22354</v>
      </c>
      <c r="O28" s="47">
        <f t="shared" si="2"/>
        <v>13.824366110080396</v>
      </c>
      <c r="P28" s="9"/>
    </row>
    <row r="29" spans="1:16" ht="15.75" thickBot="1">
      <c r="A29" s="12"/>
      <c r="B29" s="25">
        <v>369.9</v>
      </c>
      <c r="C29" s="20" t="s">
        <v>39</v>
      </c>
      <c r="D29" s="46">
        <v>73748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73748</v>
      </c>
      <c r="O29" s="47">
        <f t="shared" si="2"/>
        <v>45.60791589363018</v>
      </c>
      <c r="P29" s="9"/>
    </row>
    <row r="30" spans="1:119" ht="16.5" thickBot="1">
      <c r="A30" s="14" t="s">
        <v>32</v>
      </c>
      <c r="B30" s="23"/>
      <c r="C30" s="22"/>
      <c r="D30" s="15">
        <f>SUM(D5,D12,D16,D24,D27)</f>
        <v>5543497</v>
      </c>
      <c r="E30" s="15">
        <f aca="true" t="shared" si="7" ref="E30:M30">SUM(E5,E12,E16,E24,E27)</f>
        <v>0</v>
      </c>
      <c r="F30" s="15">
        <f t="shared" si="7"/>
        <v>0</v>
      </c>
      <c r="G30" s="15">
        <f t="shared" si="7"/>
        <v>0</v>
      </c>
      <c r="H30" s="15">
        <f t="shared" si="7"/>
        <v>0</v>
      </c>
      <c r="I30" s="15">
        <f t="shared" si="7"/>
        <v>0</v>
      </c>
      <c r="J30" s="15">
        <f t="shared" si="7"/>
        <v>0</v>
      </c>
      <c r="K30" s="15">
        <f t="shared" si="7"/>
        <v>0</v>
      </c>
      <c r="L30" s="15">
        <f t="shared" si="7"/>
        <v>0</v>
      </c>
      <c r="M30" s="15">
        <f t="shared" si="7"/>
        <v>0</v>
      </c>
      <c r="N30" s="15">
        <f t="shared" si="1"/>
        <v>5543497</v>
      </c>
      <c r="O30" s="38">
        <f t="shared" si="2"/>
        <v>3428.26035868893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87</v>
      </c>
      <c r="M32" s="48"/>
      <c r="N32" s="48"/>
      <c r="O32" s="43">
        <v>1617</v>
      </c>
    </row>
    <row r="33" spans="1:15" ht="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53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2800723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2800723</v>
      </c>
      <c r="O5" s="33">
        <f aca="true" t="shared" si="1" ref="O5:O32">(N5/O$34)</f>
        <v>1725.6457178065311</v>
      </c>
      <c r="P5" s="6"/>
    </row>
    <row r="6" spans="1:16" ht="15">
      <c r="A6" s="12"/>
      <c r="B6" s="25">
        <v>311</v>
      </c>
      <c r="C6" s="20" t="s">
        <v>2</v>
      </c>
      <c r="D6" s="46">
        <v>2166920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2166920</v>
      </c>
      <c r="O6" s="47">
        <f t="shared" si="1"/>
        <v>1335.13247073321</v>
      </c>
      <c r="P6" s="9"/>
    </row>
    <row r="7" spans="1:16" ht="15">
      <c r="A7" s="12"/>
      <c r="B7" s="25">
        <v>312.1</v>
      </c>
      <c r="C7" s="20" t="s">
        <v>10</v>
      </c>
      <c r="D7" s="46">
        <v>69040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69040</v>
      </c>
      <c r="O7" s="47">
        <f t="shared" si="1"/>
        <v>42.5385089340727</v>
      </c>
      <c r="P7" s="9"/>
    </row>
    <row r="8" spans="1:16" ht="15">
      <c r="A8" s="12"/>
      <c r="B8" s="25">
        <v>312.3</v>
      </c>
      <c r="C8" s="20" t="s">
        <v>11</v>
      </c>
      <c r="D8" s="46">
        <v>8496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8496</v>
      </c>
      <c r="O8" s="47">
        <f t="shared" si="1"/>
        <v>5.2347504621072085</v>
      </c>
      <c r="P8" s="9"/>
    </row>
    <row r="9" spans="1:16" ht="15">
      <c r="A9" s="12"/>
      <c r="B9" s="25">
        <v>312.41</v>
      </c>
      <c r="C9" s="20" t="s">
        <v>13</v>
      </c>
      <c r="D9" s="46">
        <v>122395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122395</v>
      </c>
      <c r="O9" s="47">
        <f t="shared" si="1"/>
        <v>75.4128157732594</v>
      </c>
      <c r="P9" s="9"/>
    </row>
    <row r="10" spans="1:16" ht="15">
      <c r="A10" s="12"/>
      <c r="B10" s="25">
        <v>312.42</v>
      </c>
      <c r="C10" s="20" t="s">
        <v>12</v>
      </c>
      <c r="D10" s="46">
        <v>38293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38293</v>
      </c>
      <c r="O10" s="47">
        <f t="shared" si="1"/>
        <v>23.5939617991374</v>
      </c>
      <c r="P10" s="9"/>
    </row>
    <row r="11" spans="1:16" ht="15">
      <c r="A11" s="12"/>
      <c r="B11" s="25">
        <v>312.6</v>
      </c>
      <c r="C11" s="20" t="s">
        <v>79</v>
      </c>
      <c r="D11" s="46">
        <v>119684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119684</v>
      </c>
      <c r="O11" s="47">
        <f t="shared" si="1"/>
        <v>73.74245224892175</v>
      </c>
      <c r="P11" s="9"/>
    </row>
    <row r="12" spans="1:16" ht="15">
      <c r="A12" s="12"/>
      <c r="B12" s="25">
        <v>314.9</v>
      </c>
      <c r="C12" s="20" t="s">
        <v>14</v>
      </c>
      <c r="D12" s="46">
        <v>173326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173326</v>
      </c>
      <c r="O12" s="47">
        <f t="shared" si="1"/>
        <v>106.79359211337031</v>
      </c>
      <c r="P12" s="9"/>
    </row>
    <row r="13" spans="1:16" ht="15">
      <c r="A13" s="12"/>
      <c r="B13" s="25">
        <v>315</v>
      </c>
      <c r="C13" s="20" t="s">
        <v>65</v>
      </c>
      <c r="D13" s="46">
        <v>102569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102569</v>
      </c>
      <c r="O13" s="47">
        <f t="shared" si="1"/>
        <v>63.19716574245225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SUM(D15:D17)</f>
        <v>1289697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2">SUM(D14:M14)</f>
        <v>1289697</v>
      </c>
      <c r="O14" s="45">
        <f t="shared" si="1"/>
        <v>794.637707948244</v>
      </c>
      <c r="P14" s="10"/>
    </row>
    <row r="15" spans="1:16" ht="15">
      <c r="A15" s="12"/>
      <c r="B15" s="25">
        <v>322</v>
      </c>
      <c r="C15" s="20" t="s">
        <v>0</v>
      </c>
      <c r="D15" s="46">
        <v>776540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776540</v>
      </c>
      <c r="O15" s="47">
        <f t="shared" si="1"/>
        <v>478.4596426370918</v>
      </c>
      <c r="P15" s="9"/>
    </row>
    <row r="16" spans="1:16" ht="15">
      <c r="A16" s="12"/>
      <c r="B16" s="25">
        <v>323.1</v>
      </c>
      <c r="C16" s="20" t="s">
        <v>17</v>
      </c>
      <c r="D16" s="46">
        <v>225280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225280</v>
      </c>
      <c r="O16" s="47">
        <f t="shared" si="1"/>
        <v>138.80468268638325</v>
      </c>
      <c r="P16" s="9"/>
    </row>
    <row r="17" spans="1:16" ht="15">
      <c r="A17" s="12"/>
      <c r="B17" s="25">
        <v>329</v>
      </c>
      <c r="C17" s="20" t="s">
        <v>50</v>
      </c>
      <c r="D17" s="46">
        <v>287877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287877</v>
      </c>
      <c r="O17" s="47">
        <f t="shared" si="1"/>
        <v>177.37338262476894</v>
      </c>
      <c r="P17" s="9"/>
    </row>
    <row r="18" spans="1:16" ht="15.75">
      <c r="A18" s="29" t="s">
        <v>19</v>
      </c>
      <c r="B18" s="30"/>
      <c r="C18" s="31"/>
      <c r="D18" s="32">
        <f aca="true" t="shared" si="5" ref="D18:M18">SUM(D19:D25)</f>
        <v>3638837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3638837</v>
      </c>
      <c r="O18" s="45">
        <f t="shared" si="1"/>
        <v>2242.0437461491065</v>
      </c>
      <c r="P18" s="10"/>
    </row>
    <row r="19" spans="1:16" ht="15">
      <c r="A19" s="12"/>
      <c r="B19" s="25">
        <v>331.9</v>
      </c>
      <c r="C19" s="20" t="s">
        <v>84</v>
      </c>
      <c r="D19" s="46">
        <v>1113125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1113125</v>
      </c>
      <c r="O19" s="47">
        <f t="shared" si="1"/>
        <v>685.8441158348737</v>
      </c>
      <c r="P19" s="9"/>
    </row>
    <row r="20" spans="1:16" ht="15">
      <c r="A20" s="12"/>
      <c r="B20" s="25">
        <v>334.9</v>
      </c>
      <c r="C20" s="20" t="s">
        <v>20</v>
      </c>
      <c r="D20" s="46">
        <v>750000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750000</v>
      </c>
      <c r="O20" s="47">
        <f t="shared" si="1"/>
        <v>462.1072088724584</v>
      </c>
      <c r="P20" s="9"/>
    </row>
    <row r="21" spans="1:16" ht="15">
      <c r="A21" s="12"/>
      <c r="B21" s="25">
        <v>335.12</v>
      </c>
      <c r="C21" s="20" t="s">
        <v>66</v>
      </c>
      <c r="D21" s="46">
        <v>46246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46246</v>
      </c>
      <c r="O21" s="47">
        <f t="shared" si="1"/>
        <v>28.494146642020947</v>
      </c>
      <c r="P21" s="9"/>
    </row>
    <row r="22" spans="1:16" ht="15">
      <c r="A22" s="12"/>
      <c r="B22" s="25">
        <v>335.14</v>
      </c>
      <c r="C22" s="20" t="s">
        <v>67</v>
      </c>
      <c r="D22" s="46">
        <v>64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64</v>
      </c>
      <c r="O22" s="47">
        <f t="shared" si="1"/>
        <v>0.039433148490449786</v>
      </c>
      <c r="P22" s="9"/>
    </row>
    <row r="23" spans="1:16" ht="15">
      <c r="A23" s="12"/>
      <c r="B23" s="25">
        <v>335.15</v>
      </c>
      <c r="C23" s="20" t="s">
        <v>68</v>
      </c>
      <c r="D23" s="46">
        <v>2718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2718</v>
      </c>
      <c r="O23" s="47">
        <f t="shared" si="1"/>
        <v>1.6746765249537894</v>
      </c>
      <c r="P23" s="9"/>
    </row>
    <row r="24" spans="1:16" ht="15">
      <c r="A24" s="12"/>
      <c r="B24" s="25">
        <v>335.18</v>
      </c>
      <c r="C24" s="20" t="s">
        <v>69</v>
      </c>
      <c r="D24" s="46">
        <v>123133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123133</v>
      </c>
      <c r="O24" s="47">
        <f t="shared" si="1"/>
        <v>75.8675292667899</v>
      </c>
      <c r="P24" s="9"/>
    </row>
    <row r="25" spans="1:16" ht="15">
      <c r="A25" s="12"/>
      <c r="B25" s="25">
        <v>337.9</v>
      </c>
      <c r="C25" s="20" t="s">
        <v>25</v>
      </c>
      <c r="D25" s="46">
        <v>1603551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1603551</v>
      </c>
      <c r="O25" s="47">
        <f t="shared" si="1"/>
        <v>988.0166358595194</v>
      </c>
      <c r="P25" s="9"/>
    </row>
    <row r="26" spans="1:16" ht="15.75">
      <c r="A26" s="29" t="s">
        <v>30</v>
      </c>
      <c r="B26" s="30"/>
      <c r="C26" s="31"/>
      <c r="D26" s="32">
        <f aca="true" t="shared" si="6" ref="D26:M26">SUM(D27:D28)</f>
        <v>219353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219353</v>
      </c>
      <c r="O26" s="45">
        <f t="shared" si="1"/>
        <v>135.15280345040048</v>
      </c>
      <c r="P26" s="10"/>
    </row>
    <row r="27" spans="1:16" ht="15">
      <c r="A27" s="13"/>
      <c r="B27" s="39">
        <v>351.5</v>
      </c>
      <c r="C27" s="21" t="s">
        <v>51</v>
      </c>
      <c r="D27" s="46">
        <v>214488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214488</v>
      </c>
      <c r="O27" s="47">
        <f t="shared" si="1"/>
        <v>132.15526802218113</v>
      </c>
      <c r="P27" s="9"/>
    </row>
    <row r="28" spans="1:16" ht="15">
      <c r="A28" s="13"/>
      <c r="B28" s="39">
        <v>354</v>
      </c>
      <c r="C28" s="21" t="s">
        <v>35</v>
      </c>
      <c r="D28" s="46">
        <v>4865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4865</v>
      </c>
      <c r="O28" s="47">
        <f t="shared" si="1"/>
        <v>2.9975354282193467</v>
      </c>
      <c r="P28" s="9"/>
    </row>
    <row r="29" spans="1:16" ht="15.75">
      <c r="A29" s="29" t="s">
        <v>3</v>
      </c>
      <c r="B29" s="30"/>
      <c r="C29" s="31"/>
      <c r="D29" s="32">
        <f aca="true" t="shared" si="7" ref="D29:M29">SUM(D30:D31)</f>
        <v>84542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84542</v>
      </c>
      <c r="O29" s="45">
        <f t="shared" si="1"/>
        <v>52.08995686999384</v>
      </c>
      <c r="P29" s="10"/>
    </row>
    <row r="30" spans="1:16" ht="15">
      <c r="A30" s="12"/>
      <c r="B30" s="25">
        <v>361.1</v>
      </c>
      <c r="C30" s="20" t="s">
        <v>36</v>
      </c>
      <c r="D30" s="46">
        <v>42774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42774</v>
      </c>
      <c r="O30" s="47">
        <f t="shared" si="1"/>
        <v>26.35489833641405</v>
      </c>
      <c r="P30" s="9"/>
    </row>
    <row r="31" spans="1:16" ht="15.75" thickBot="1">
      <c r="A31" s="12"/>
      <c r="B31" s="25">
        <v>369.9</v>
      </c>
      <c r="C31" s="20" t="s">
        <v>39</v>
      </c>
      <c r="D31" s="46">
        <v>41768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41768</v>
      </c>
      <c r="O31" s="47">
        <f t="shared" si="1"/>
        <v>25.73505853357979</v>
      </c>
      <c r="P31" s="9"/>
    </row>
    <row r="32" spans="1:119" ht="16.5" thickBot="1">
      <c r="A32" s="14" t="s">
        <v>32</v>
      </c>
      <c r="B32" s="23"/>
      <c r="C32" s="22"/>
      <c r="D32" s="15">
        <f>SUM(D5,D14,D18,D26,D29)</f>
        <v>8033152</v>
      </c>
      <c r="E32" s="15">
        <f aca="true" t="shared" si="8" ref="E32:M32">SUM(E5,E14,E18,E26,E29)</f>
        <v>0</v>
      </c>
      <c r="F32" s="15">
        <f t="shared" si="8"/>
        <v>0</v>
      </c>
      <c r="G32" s="15">
        <f t="shared" si="8"/>
        <v>0</v>
      </c>
      <c r="H32" s="15">
        <f t="shared" si="8"/>
        <v>0</v>
      </c>
      <c r="I32" s="15">
        <f t="shared" si="8"/>
        <v>0</v>
      </c>
      <c r="J32" s="15">
        <f t="shared" si="8"/>
        <v>0</v>
      </c>
      <c r="K32" s="15">
        <f t="shared" si="8"/>
        <v>0</v>
      </c>
      <c r="L32" s="15">
        <f t="shared" si="8"/>
        <v>0</v>
      </c>
      <c r="M32" s="15">
        <f t="shared" si="8"/>
        <v>0</v>
      </c>
      <c r="N32" s="15">
        <f t="shared" si="4"/>
        <v>8033152</v>
      </c>
      <c r="O32" s="38">
        <f t="shared" si="1"/>
        <v>4949.569932224276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85</v>
      </c>
      <c r="M34" s="48"/>
      <c r="N34" s="48"/>
      <c r="O34" s="43">
        <v>1623</v>
      </c>
    </row>
    <row r="35" spans="1:15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2587595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2587595</v>
      </c>
      <c r="O5" s="33">
        <f aca="true" t="shared" si="1" ref="O5:O29">(N5/O$31)</f>
        <v>1618.2582864290182</v>
      </c>
      <c r="P5" s="6"/>
    </row>
    <row r="6" spans="1:16" ht="15">
      <c r="A6" s="12"/>
      <c r="B6" s="25">
        <v>311</v>
      </c>
      <c r="C6" s="20" t="s">
        <v>2</v>
      </c>
      <c r="D6" s="46">
        <v>1967833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1967833</v>
      </c>
      <c r="O6" s="47">
        <f t="shared" si="1"/>
        <v>1230.6647904940587</v>
      </c>
      <c r="P6" s="9"/>
    </row>
    <row r="7" spans="1:16" ht="15">
      <c r="A7" s="12"/>
      <c r="B7" s="25">
        <v>312.1</v>
      </c>
      <c r="C7" s="20" t="s">
        <v>10</v>
      </c>
      <c r="D7" s="46">
        <v>77657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77657</v>
      </c>
      <c r="O7" s="47">
        <f t="shared" si="1"/>
        <v>48.56597873671044</v>
      </c>
      <c r="P7" s="9"/>
    </row>
    <row r="8" spans="1:16" ht="15">
      <c r="A8" s="12"/>
      <c r="B8" s="25">
        <v>312.3</v>
      </c>
      <c r="C8" s="20" t="s">
        <v>11</v>
      </c>
      <c r="D8" s="46">
        <v>8386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8386</v>
      </c>
      <c r="O8" s="47">
        <f t="shared" si="1"/>
        <v>5.244527829893683</v>
      </c>
      <c r="P8" s="9"/>
    </row>
    <row r="9" spans="1:16" ht="15">
      <c r="A9" s="12"/>
      <c r="B9" s="25">
        <v>312.41</v>
      </c>
      <c r="C9" s="20" t="s">
        <v>13</v>
      </c>
      <c r="D9" s="46">
        <v>120809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120809</v>
      </c>
      <c r="O9" s="47">
        <f t="shared" si="1"/>
        <v>75.55284552845528</v>
      </c>
      <c r="P9" s="9"/>
    </row>
    <row r="10" spans="1:16" ht="15">
      <c r="A10" s="12"/>
      <c r="B10" s="25">
        <v>312.42</v>
      </c>
      <c r="C10" s="20" t="s">
        <v>12</v>
      </c>
      <c r="D10" s="46">
        <v>37797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37797</v>
      </c>
      <c r="O10" s="47">
        <f t="shared" si="1"/>
        <v>23.637898686679176</v>
      </c>
      <c r="P10" s="9"/>
    </row>
    <row r="11" spans="1:16" ht="15">
      <c r="A11" s="12"/>
      <c r="B11" s="25">
        <v>312.6</v>
      </c>
      <c r="C11" s="20" t="s">
        <v>79</v>
      </c>
      <c r="D11" s="46">
        <v>118287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118287</v>
      </c>
      <c r="O11" s="47">
        <f t="shared" si="1"/>
        <v>73.97560975609755</v>
      </c>
      <c r="P11" s="9"/>
    </row>
    <row r="12" spans="1:16" ht="15">
      <c r="A12" s="12"/>
      <c r="B12" s="25">
        <v>314.9</v>
      </c>
      <c r="C12" s="20" t="s">
        <v>14</v>
      </c>
      <c r="D12" s="46">
        <v>154334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154334</v>
      </c>
      <c r="O12" s="47">
        <f t="shared" si="1"/>
        <v>96.51907442151345</v>
      </c>
      <c r="P12" s="9"/>
    </row>
    <row r="13" spans="1:16" ht="15">
      <c r="A13" s="12"/>
      <c r="B13" s="25">
        <v>315</v>
      </c>
      <c r="C13" s="20" t="s">
        <v>65</v>
      </c>
      <c r="D13" s="46">
        <v>102492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102492</v>
      </c>
      <c r="O13" s="47">
        <f t="shared" si="1"/>
        <v>64.09756097560975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SUM(D15:D17)</f>
        <v>1345517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9">SUM(D14:M14)</f>
        <v>1345517</v>
      </c>
      <c r="O14" s="45">
        <f t="shared" si="1"/>
        <v>841.4740462789243</v>
      </c>
      <c r="P14" s="10"/>
    </row>
    <row r="15" spans="1:16" ht="15">
      <c r="A15" s="12"/>
      <c r="B15" s="25">
        <v>322</v>
      </c>
      <c r="C15" s="20" t="s">
        <v>0</v>
      </c>
      <c r="D15" s="46">
        <v>744292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744292</v>
      </c>
      <c r="O15" s="47">
        <f t="shared" si="1"/>
        <v>465.47342088805505</v>
      </c>
      <c r="P15" s="9"/>
    </row>
    <row r="16" spans="1:16" ht="15">
      <c r="A16" s="12"/>
      <c r="B16" s="25">
        <v>323.1</v>
      </c>
      <c r="C16" s="20" t="s">
        <v>17</v>
      </c>
      <c r="D16" s="46">
        <v>211317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211317</v>
      </c>
      <c r="O16" s="47">
        <f t="shared" si="1"/>
        <v>132.15572232645403</v>
      </c>
      <c r="P16" s="9"/>
    </row>
    <row r="17" spans="1:16" ht="15">
      <c r="A17" s="12"/>
      <c r="B17" s="25">
        <v>329</v>
      </c>
      <c r="C17" s="20" t="s">
        <v>50</v>
      </c>
      <c r="D17" s="46">
        <v>389908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389908</v>
      </c>
      <c r="O17" s="47">
        <f t="shared" si="1"/>
        <v>243.84490306441526</v>
      </c>
      <c r="P17" s="9"/>
    </row>
    <row r="18" spans="1:16" ht="15.75">
      <c r="A18" s="29" t="s">
        <v>19</v>
      </c>
      <c r="B18" s="30"/>
      <c r="C18" s="31"/>
      <c r="D18" s="32">
        <f aca="true" t="shared" si="5" ref="D18:M18">SUM(D19:D22)</f>
        <v>1003243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1003243</v>
      </c>
      <c r="O18" s="45">
        <f t="shared" si="1"/>
        <v>627.4190118824265</v>
      </c>
      <c r="P18" s="10"/>
    </row>
    <row r="19" spans="1:16" ht="15">
      <c r="A19" s="12"/>
      <c r="B19" s="25">
        <v>334.9</v>
      </c>
      <c r="C19" s="20" t="s">
        <v>20</v>
      </c>
      <c r="D19" s="46">
        <v>828902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828902</v>
      </c>
      <c r="O19" s="47">
        <f t="shared" si="1"/>
        <v>518.3877423389619</v>
      </c>
      <c r="P19" s="9"/>
    </row>
    <row r="20" spans="1:16" ht="15">
      <c r="A20" s="12"/>
      <c r="B20" s="25">
        <v>335.12</v>
      </c>
      <c r="C20" s="20" t="s">
        <v>66</v>
      </c>
      <c r="D20" s="46">
        <v>45750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45750</v>
      </c>
      <c r="O20" s="47">
        <f t="shared" si="1"/>
        <v>28.611632270168855</v>
      </c>
      <c r="P20" s="9"/>
    </row>
    <row r="21" spans="1:16" ht="15">
      <c r="A21" s="12"/>
      <c r="B21" s="25">
        <v>335.15</v>
      </c>
      <c r="C21" s="20" t="s">
        <v>68</v>
      </c>
      <c r="D21" s="46">
        <v>2598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2598</v>
      </c>
      <c r="O21" s="47">
        <f t="shared" si="1"/>
        <v>1.624765478424015</v>
      </c>
      <c r="P21" s="9"/>
    </row>
    <row r="22" spans="1:16" ht="15">
      <c r="A22" s="12"/>
      <c r="B22" s="25">
        <v>335.18</v>
      </c>
      <c r="C22" s="20" t="s">
        <v>69</v>
      </c>
      <c r="D22" s="46">
        <v>125993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125993</v>
      </c>
      <c r="O22" s="47">
        <f t="shared" si="1"/>
        <v>78.7948717948718</v>
      </c>
      <c r="P22" s="9"/>
    </row>
    <row r="23" spans="1:16" ht="15.75">
      <c r="A23" s="29" t="s">
        <v>30</v>
      </c>
      <c r="B23" s="30"/>
      <c r="C23" s="31"/>
      <c r="D23" s="32">
        <f aca="true" t="shared" si="6" ref="D23:M23">SUM(D24:D25)</f>
        <v>131702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131702</v>
      </c>
      <c r="O23" s="45">
        <f t="shared" si="1"/>
        <v>82.36522826766729</v>
      </c>
      <c r="P23" s="10"/>
    </row>
    <row r="24" spans="1:16" ht="15">
      <c r="A24" s="13"/>
      <c r="B24" s="39">
        <v>351.5</v>
      </c>
      <c r="C24" s="21" t="s">
        <v>51</v>
      </c>
      <c r="D24" s="46">
        <v>123317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123317</v>
      </c>
      <c r="O24" s="47">
        <f t="shared" si="1"/>
        <v>77.1213258286429</v>
      </c>
      <c r="P24" s="9"/>
    </row>
    <row r="25" spans="1:16" ht="15">
      <c r="A25" s="13"/>
      <c r="B25" s="39">
        <v>354</v>
      </c>
      <c r="C25" s="21" t="s">
        <v>35</v>
      </c>
      <c r="D25" s="46">
        <v>8385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8385</v>
      </c>
      <c r="O25" s="47">
        <f t="shared" si="1"/>
        <v>5.2439024390243905</v>
      </c>
      <c r="P25" s="9"/>
    </row>
    <row r="26" spans="1:16" ht="15.75">
      <c r="A26" s="29" t="s">
        <v>3</v>
      </c>
      <c r="B26" s="30"/>
      <c r="C26" s="31"/>
      <c r="D26" s="32">
        <f aca="true" t="shared" si="7" ref="D26:M26">SUM(D27:D28)</f>
        <v>69976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69976</v>
      </c>
      <c r="O26" s="45">
        <f t="shared" si="1"/>
        <v>43.762351469668545</v>
      </c>
      <c r="P26" s="10"/>
    </row>
    <row r="27" spans="1:16" ht="15">
      <c r="A27" s="12"/>
      <c r="B27" s="25">
        <v>361.1</v>
      </c>
      <c r="C27" s="20" t="s">
        <v>36</v>
      </c>
      <c r="D27" s="46">
        <v>32576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32576</v>
      </c>
      <c r="O27" s="47">
        <f t="shared" si="1"/>
        <v>20.372732958098812</v>
      </c>
      <c r="P27" s="9"/>
    </row>
    <row r="28" spans="1:16" ht="15.75" thickBot="1">
      <c r="A28" s="12"/>
      <c r="B28" s="25">
        <v>369.9</v>
      </c>
      <c r="C28" s="20" t="s">
        <v>39</v>
      </c>
      <c r="D28" s="46">
        <v>37400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37400</v>
      </c>
      <c r="O28" s="47">
        <f t="shared" si="1"/>
        <v>23.389618511569733</v>
      </c>
      <c r="P28" s="9"/>
    </row>
    <row r="29" spans="1:119" ht="16.5" thickBot="1">
      <c r="A29" s="14" t="s">
        <v>32</v>
      </c>
      <c r="B29" s="23"/>
      <c r="C29" s="22"/>
      <c r="D29" s="15">
        <f>SUM(D5,D14,D18,D23,D26)</f>
        <v>5138033</v>
      </c>
      <c r="E29" s="15">
        <f aca="true" t="shared" si="8" ref="E29:M29">SUM(E5,E14,E18,E23,E26)</f>
        <v>0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0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4"/>
        <v>5138033</v>
      </c>
      <c r="O29" s="38">
        <f t="shared" si="1"/>
        <v>3213.2789243277048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82</v>
      </c>
      <c r="M31" s="48"/>
      <c r="N31" s="48"/>
      <c r="O31" s="43">
        <v>1599</v>
      </c>
    </row>
    <row r="32" spans="1:15" ht="1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53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2337198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2337198</v>
      </c>
      <c r="O5" s="33">
        <f aca="true" t="shared" si="1" ref="O5:O30">(N5/O$32)</f>
        <v>1480.1760607979734</v>
      </c>
      <c r="P5" s="6"/>
    </row>
    <row r="6" spans="1:16" ht="15">
      <c r="A6" s="12"/>
      <c r="B6" s="25">
        <v>311</v>
      </c>
      <c r="C6" s="20" t="s">
        <v>2</v>
      </c>
      <c r="D6" s="46">
        <v>1760948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1760948</v>
      </c>
      <c r="O6" s="47">
        <f t="shared" si="1"/>
        <v>1115.2298923369221</v>
      </c>
      <c r="P6" s="9"/>
    </row>
    <row r="7" spans="1:16" ht="15">
      <c r="A7" s="12"/>
      <c r="B7" s="25">
        <v>312.1</v>
      </c>
      <c r="C7" s="20" t="s">
        <v>10</v>
      </c>
      <c r="D7" s="46">
        <v>72773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72773</v>
      </c>
      <c r="O7" s="47">
        <f t="shared" si="1"/>
        <v>46.0880303989867</v>
      </c>
      <c r="P7" s="9"/>
    </row>
    <row r="8" spans="1:16" ht="15">
      <c r="A8" s="12"/>
      <c r="B8" s="25">
        <v>312.3</v>
      </c>
      <c r="C8" s="20" t="s">
        <v>11</v>
      </c>
      <c r="D8" s="46">
        <v>9284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9284</v>
      </c>
      <c r="O8" s="47">
        <f t="shared" si="1"/>
        <v>5.879670677644079</v>
      </c>
      <c r="P8" s="9"/>
    </row>
    <row r="9" spans="1:16" ht="15">
      <c r="A9" s="12"/>
      <c r="B9" s="25">
        <v>312.41</v>
      </c>
      <c r="C9" s="20" t="s">
        <v>13</v>
      </c>
      <c r="D9" s="46">
        <v>130582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130582</v>
      </c>
      <c r="O9" s="47">
        <f t="shared" si="1"/>
        <v>82.6991766941102</v>
      </c>
      <c r="P9" s="9"/>
    </row>
    <row r="10" spans="1:16" ht="15">
      <c r="A10" s="12"/>
      <c r="B10" s="25">
        <v>312.42</v>
      </c>
      <c r="C10" s="20" t="s">
        <v>12</v>
      </c>
      <c r="D10" s="46">
        <v>39655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39655</v>
      </c>
      <c r="O10" s="47">
        <f t="shared" si="1"/>
        <v>25.113996200126664</v>
      </c>
      <c r="P10" s="9"/>
    </row>
    <row r="11" spans="1:16" ht="15">
      <c r="A11" s="12"/>
      <c r="B11" s="25">
        <v>312.6</v>
      </c>
      <c r="C11" s="20" t="s">
        <v>79</v>
      </c>
      <c r="D11" s="46">
        <v>70846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70846</v>
      </c>
      <c r="O11" s="47">
        <f t="shared" si="1"/>
        <v>44.86763774540849</v>
      </c>
      <c r="P11" s="9"/>
    </row>
    <row r="12" spans="1:16" ht="15">
      <c r="A12" s="12"/>
      <c r="B12" s="25">
        <v>314.9</v>
      </c>
      <c r="C12" s="20" t="s">
        <v>14</v>
      </c>
      <c r="D12" s="46">
        <v>154400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154400</v>
      </c>
      <c r="O12" s="47">
        <f t="shared" si="1"/>
        <v>97.78340721975934</v>
      </c>
      <c r="P12" s="9"/>
    </row>
    <row r="13" spans="1:16" ht="15">
      <c r="A13" s="12"/>
      <c r="B13" s="25">
        <v>315</v>
      </c>
      <c r="C13" s="20" t="s">
        <v>65</v>
      </c>
      <c r="D13" s="46">
        <v>98710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98710</v>
      </c>
      <c r="O13" s="47">
        <f t="shared" si="1"/>
        <v>62.514249525015835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SUM(D15:D17)</f>
        <v>1327056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0">SUM(D14:M14)</f>
        <v>1327056</v>
      </c>
      <c r="O14" s="45">
        <f t="shared" si="1"/>
        <v>840.4407853071564</v>
      </c>
      <c r="P14" s="10"/>
    </row>
    <row r="15" spans="1:16" ht="15">
      <c r="A15" s="12"/>
      <c r="B15" s="25">
        <v>322</v>
      </c>
      <c r="C15" s="20" t="s">
        <v>0</v>
      </c>
      <c r="D15" s="46">
        <v>662150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662150</v>
      </c>
      <c r="O15" s="47">
        <f t="shared" si="1"/>
        <v>419.3476884103863</v>
      </c>
      <c r="P15" s="9"/>
    </row>
    <row r="16" spans="1:16" ht="15">
      <c r="A16" s="12"/>
      <c r="B16" s="25">
        <v>323.1</v>
      </c>
      <c r="C16" s="20" t="s">
        <v>17</v>
      </c>
      <c r="D16" s="46">
        <v>198852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198852</v>
      </c>
      <c r="O16" s="47">
        <f t="shared" si="1"/>
        <v>125.93540215326156</v>
      </c>
      <c r="P16" s="9"/>
    </row>
    <row r="17" spans="1:16" ht="15">
      <c r="A17" s="12"/>
      <c r="B17" s="25">
        <v>329</v>
      </c>
      <c r="C17" s="20" t="s">
        <v>50</v>
      </c>
      <c r="D17" s="46">
        <v>466054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466054</v>
      </c>
      <c r="O17" s="47">
        <f t="shared" si="1"/>
        <v>295.15769474350856</v>
      </c>
      <c r="P17" s="9"/>
    </row>
    <row r="18" spans="1:16" ht="15.75">
      <c r="A18" s="29" t="s">
        <v>19</v>
      </c>
      <c r="B18" s="30"/>
      <c r="C18" s="31"/>
      <c r="D18" s="32">
        <f aca="true" t="shared" si="5" ref="D18:M18">SUM(D19:D22)</f>
        <v>350750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350750</v>
      </c>
      <c r="O18" s="45">
        <f t="shared" si="1"/>
        <v>222.1342621912603</v>
      </c>
      <c r="P18" s="10"/>
    </row>
    <row r="19" spans="1:16" ht="15">
      <c r="A19" s="12"/>
      <c r="B19" s="25">
        <v>334.9</v>
      </c>
      <c r="C19" s="20" t="s">
        <v>20</v>
      </c>
      <c r="D19" s="46">
        <v>180967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180967</v>
      </c>
      <c r="O19" s="47">
        <f t="shared" si="1"/>
        <v>114.6086130462318</v>
      </c>
      <c r="P19" s="9"/>
    </row>
    <row r="20" spans="1:16" ht="15">
      <c r="A20" s="12"/>
      <c r="B20" s="25">
        <v>335.12</v>
      </c>
      <c r="C20" s="20" t="s">
        <v>66</v>
      </c>
      <c r="D20" s="46">
        <v>45329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45329</v>
      </c>
      <c r="O20" s="47">
        <f t="shared" si="1"/>
        <v>28.707409753008232</v>
      </c>
      <c r="P20" s="9"/>
    </row>
    <row r="21" spans="1:16" ht="15">
      <c r="A21" s="12"/>
      <c r="B21" s="25">
        <v>335.15</v>
      </c>
      <c r="C21" s="20" t="s">
        <v>68</v>
      </c>
      <c r="D21" s="46">
        <v>2643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2643</v>
      </c>
      <c r="O21" s="47">
        <f t="shared" si="1"/>
        <v>1.6738442051931601</v>
      </c>
      <c r="P21" s="9"/>
    </row>
    <row r="22" spans="1:16" ht="15">
      <c r="A22" s="12"/>
      <c r="B22" s="25">
        <v>335.18</v>
      </c>
      <c r="C22" s="20" t="s">
        <v>69</v>
      </c>
      <c r="D22" s="46">
        <v>121811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121811</v>
      </c>
      <c r="O22" s="47">
        <f t="shared" si="1"/>
        <v>77.14439518682711</v>
      </c>
      <c r="P22" s="9"/>
    </row>
    <row r="23" spans="1:16" ht="15.75">
      <c r="A23" s="29" t="s">
        <v>30</v>
      </c>
      <c r="B23" s="30"/>
      <c r="C23" s="31"/>
      <c r="D23" s="32">
        <f aca="true" t="shared" si="6" ref="D23:M23">SUM(D24:D25)</f>
        <v>195731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195731</v>
      </c>
      <c r="O23" s="45">
        <f t="shared" si="1"/>
        <v>123.95883470550982</v>
      </c>
      <c r="P23" s="10"/>
    </row>
    <row r="24" spans="1:16" ht="15">
      <c r="A24" s="13"/>
      <c r="B24" s="39">
        <v>351.5</v>
      </c>
      <c r="C24" s="21" t="s">
        <v>51</v>
      </c>
      <c r="D24" s="46">
        <v>186984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186984</v>
      </c>
      <c r="O24" s="47">
        <f t="shared" si="1"/>
        <v>118.41925269157694</v>
      </c>
      <c r="P24" s="9"/>
    </row>
    <row r="25" spans="1:16" ht="15">
      <c r="A25" s="13"/>
      <c r="B25" s="39">
        <v>354</v>
      </c>
      <c r="C25" s="21" t="s">
        <v>35</v>
      </c>
      <c r="D25" s="46">
        <v>8747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8747</v>
      </c>
      <c r="O25" s="47">
        <f t="shared" si="1"/>
        <v>5.539582013932869</v>
      </c>
      <c r="P25" s="9"/>
    </row>
    <row r="26" spans="1:16" ht="15.75">
      <c r="A26" s="29" t="s">
        <v>3</v>
      </c>
      <c r="B26" s="30"/>
      <c r="C26" s="31"/>
      <c r="D26" s="32">
        <f aca="true" t="shared" si="7" ref="D26:M26">SUM(D27:D29)</f>
        <v>184401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184401</v>
      </c>
      <c r="O26" s="45">
        <f t="shared" si="1"/>
        <v>116.78340721975934</v>
      </c>
      <c r="P26" s="10"/>
    </row>
    <row r="27" spans="1:16" ht="15">
      <c r="A27" s="12"/>
      <c r="B27" s="25">
        <v>361.1</v>
      </c>
      <c r="C27" s="20" t="s">
        <v>36</v>
      </c>
      <c r="D27" s="46">
        <v>18146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18146</v>
      </c>
      <c r="O27" s="47">
        <f t="shared" si="1"/>
        <v>11.492083597213426</v>
      </c>
      <c r="P27" s="9"/>
    </row>
    <row r="28" spans="1:16" ht="15">
      <c r="A28" s="12"/>
      <c r="B28" s="25">
        <v>362</v>
      </c>
      <c r="C28" s="20" t="s">
        <v>38</v>
      </c>
      <c r="D28" s="46">
        <v>134854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134854</v>
      </c>
      <c r="O28" s="47">
        <f t="shared" si="1"/>
        <v>85.40468651044965</v>
      </c>
      <c r="P28" s="9"/>
    </row>
    <row r="29" spans="1:16" ht="15.75" thickBot="1">
      <c r="A29" s="12"/>
      <c r="B29" s="25">
        <v>369.9</v>
      </c>
      <c r="C29" s="20" t="s">
        <v>39</v>
      </c>
      <c r="D29" s="46">
        <v>31401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31401</v>
      </c>
      <c r="O29" s="47">
        <f t="shared" si="1"/>
        <v>19.886637112096263</v>
      </c>
      <c r="P29" s="9"/>
    </row>
    <row r="30" spans="1:119" ht="16.5" thickBot="1">
      <c r="A30" s="14" t="s">
        <v>32</v>
      </c>
      <c r="B30" s="23"/>
      <c r="C30" s="22"/>
      <c r="D30" s="15">
        <f>SUM(D5,D14,D18,D23,D26)</f>
        <v>4395136</v>
      </c>
      <c r="E30" s="15">
        <f aca="true" t="shared" si="8" ref="E30:M30">SUM(E5,E14,E18,E23,E26)</f>
        <v>0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0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8"/>
        <v>0</v>
      </c>
      <c r="N30" s="15">
        <f t="shared" si="4"/>
        <v>4395136</v>
      </c>
      <c r="O30" s="38">
        <f t="shared" si="1"/>
        <v>2783.493350221659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80</v>
      </c>
      <c r="M32" s="48"/>
      <c r="N32" s="48"/>
      <c r="O32" s="43">
        <v>1579</v>
      </c>
    </row>
    <row r="33" spans="1:15" ht="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53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1981798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1981798</v>
      </c>
      <c r="O5" s="33">
        <f aca="true" t="shared" si="1" ref="O5:O32">(N5/O$34)</f>
        <v>1257.486040609137</v>
      </c>
      <c r="P5" s="6"/>
    </row>
    <row r="6" spans="1:16" ht="15">
      <c r="A6" s="12"/>
      <c r="B6" s="25">
        <v>311</v>
      </c>
      <c r="C6" s="20" t="s">
        <v>2</v>
      </c>
      <c r="D6" s="46">
        <v>1577174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1577174</v>
      </c>
      <c r="O6" s="47">
        <f t="shared" si="1"/>
        <v>1000.744923857868</v>
      </c>
      <c r="P6" s="9"/>
    </row>
    <row r="7" spans="1:16" ht="15">
      <c r="A7" s="12"/>
      <c r="B7" s="25">
        <v>312.1</v>
      </c>
      <c r="C7" s="20" t="s">
        <v>10</v>
      </c>
      <c r="D7" s="46">
        <v>38586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38586</v>
      </c>
      <c r="O7" s="47">
        <f t="shared" si="1"/>
        <v>24.483502538071065</v>
      </c>
      <c r="P7" s="9"/>
    </row>
    <row r="8" spans="1:16" ht="15">
      <c r="A8" s="12"/>
      <c r="B8" s="25">
        <v>312.3</v>
      </c>
      <c r="C8" s="20" t="s">
        <v>11</v>
      </c>
      <c r="D8" s="46">
        <v>8509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8509</v>
      </c>
      <c r="O8" s="47">
        <f t="shared" si="1"/>
        <v>5.399111675126903</v>
      </c>
      <c r="P8" s="9"/>
    </row>
    <row r="9" spans="1:16" ht="15">
      <c r="A9" s="12"/>
      <c r="B9" s="25">
        <v>312.41</v>
      </c>
      <c r="C9" s="20" t="s">
        <v>13</v>
      </c>
      <c r="D9" s="46">
        <v>117229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117229</v>
      </c>
      <c r="O9" s="47">
        <f t="shared" si="1"/>
        <v>74.38388324873097</v>
      </c>
      <c r="P9" s="9"/>
    </row>
    <row r="10" spans="1:16" ht="15">
      <c r="A10" s="12"/>
      <c r="B10" s="25">
        <v>312.42</v>
      </c>
      <c r="C10" s="20" t="s">
        <v>12</v>
      </c>
      <c r="D10" s="46">
        <v>36677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36677</v>
      </c>
      <c r="O10" s="47">
        <f t="shared" si="1"/>
        <v>23.27220812182741</v>
      </c>
      <c r="P10" s="9"/>
    </row>
    <row r="11" spans="1:16" ht="15">
      <c r="A11" s="12"/>
      <c r="B11" s="25">
        <v>314.9</v>
      </c>
      <c r="C11" s="20" t="s">
        <v>14</v>
      </c>
      <c r="D11" s="46">
        <v>109209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109209</v>
      </c>
      <c r="O11" s="47">
        <f t="shared" si="1"/>
        <v>69.29505076142132</v>
      </c>
      <c r="P11" s="9"/>
    </row>
    <row r="12" spans="1:16" ht="15">
      <c r="A12" s="12"/>
      <c r="B12" s="25">
        <v>315</v>
      </c>
      <c r="C12" s="20" t="s">
        <v>65</v>
      </c>
      <c r="D12" s="46">
        <v>94414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94414</v>
      </c>
      <c r="O12" s="47">
        <f t="shared" si="1"/>
        <v>59.90736040609137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SUM(D14:D16)</f>
        <v>1103889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2">SUM(D13:M13)</f>
        <v>1103889</v>
      </c>
      <c r="O13" s="45">
        <f t="shared" si="1"/>
        <v>700.4371827411168</v>
      </c>
      <c r="P13" s="10"/>
    </row>
    <row r="14" spans="1:16" ht="15">
      <c r="A14" s="12"/>
      <c r="B14" s="25">
        <v>322</v>
      </c>
      <c r="C14" s="20" t="s">
        <v>0</v>
      </c>
      <c r="D14" s="46">
        <v>627074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627074</v>
      </c>
      <c r="O14" s="47">
        <f t="shared" si="1"/>
        <v>397.8895939086294</v>
      </c>
      <c r="P14" s="9"/>
    </row>
    <row r="15" spans="1:16" ht="15">
      <c r="A15" s="12"/>
      <c r="B15" s="25">
        <v>323.1</v>
      </c>
      <c r="C15" s="20" t="s">
        <v>17</v>
      </c>
      <c r="D15" s="46">
        <v>191153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191153</v>
      </c>
      <c r="O15" s="47">
        <f t="shared" si="1"/>
        <v>121.28997461928934</v>
      </c>
      <c r="P15" s="9"/>
    </row>
    <row r="16" spans="1:16" ht="15">
      <c r="A16" s="12"/>
      <c r="B16" s="25">
        <v>329</v>
      </c>
      <c r="C16" s="20" t="s">
        <v>50</v>
      </c>
      <c r="D16" s="46">
        <v>285662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285662</v>
      </c>
      <c r="O16" s="47">
        <f t="shared" si="1"/>
        <v>181.25761421319797</v>
      </c>
      <c r="P16" s="9"/>
    </row>
    <row r="17" spans="1:16" ht="15.75">
      <c r="A17" s="29" t="s">
        <v>19</v>
      </c>
      <c r="B17" s="30"/>
      <c r="C17" s="31"/>
      <c r="D17" s="32">
        <f aca="true" t="shared" si="5" ref="D17:M17">SUM(D18:D22)</f>
        <v>431124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431124</v>
      </c>
      <c r="O17" s="45">
        <f t="shared" si="1"/>
        <v>273.5558375634518</v>
      </c>
      <c r="P17" s="10"/>
    </row>
    <row r="18" spans="1:16" ht="15">
      <c r="A18" s="12"/>
      <c r="B18" s="25">
        <v>334.9</v>
      </c>
      <c r="C18" s="20" t="s">
        <v>20</v>
      </c>
      <c r="D18" s="46">
        <v>260435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260435</v>
      </c>
      <c r="O18" s="47">
        <f t="shared" si="1"/>
        <v>165.25063451776649</v>
      </c>
      <c r="P18" s="9"/>
    </row>
    <row r="19" spans="1:16" ht="15">
      <c r="A19" s="12"/>
      <c r="B19" s="25">
        <v>335.12</v>
      </c>
      <c r="C19" s="20" t="s">
        <v>66</v>
      </c>
      <c r="D19" s="46">
        <v>44967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44967</v>
      </c>
      <c r="O19" s="47">
        <f t="shared" si="1"/>
        <v>28.53236040609137</v>
      </c>
      <c r="P19" s="9"/>
    </row>
    <row r="20" spans="1:16" ht="15">
      <c r="A20" s="12"/>
      <c r="B20" s="25">
        <v>335.15</v>
      </c>
      <c r="C20" s="20" t="s">
        <v>68</v>
      </c>
      <c r="D20" s="46">
        <v>3059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3059</v>
      </c>
      <c r="O20" s="47">
        <f t="shared" si="1"/>
        <v>1.9409898477157361</v>
      </c>
      <c r="P20" s="9"/>
    </row>
    <row r="21" spans="1:16" ht="15">
      <c r="A21" s="12"/>
      <c r="B21" s="25">
        <v>335.18</v>
      </c>
      <c r="C21" s="20" t="s">
        <v>69</v>
      </c>
      <c r="D21" s="46">
        <v>117383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117383</v>
      </c>
      <c r="O21" s="47">
        <f t="shared" si="1"/>
        <v>74.48159898477158</v>
      </c>
      <c r="P21" s="9"/>
    </row>
    <row r="22" spans="1:16" ht="15">
      <c r="A22" s="12"/>
      <c r="B22" s="25">
        <v>337.9</v>
      </c>
      <c r="C22" s="20" t="s">
        <v>25</v>
      </c>
      <c r="D22" s="46">
        <v>5280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5280</v>
      </c>
      <c r="O22" s="47">
        <f t="shared" si="1"/>
        <v>3.350253807106599</v>
      </c>
      <c r="P22" s="9"/>
    </row>
    <row r="23" spans="1:16" ht="15.75">
      <c r="A23" s="29" t="s">
        <v>30</v>
      </c>
      <c r="B23" s="30"/>
      <c r="C23" s="31"/>
      <c r="D23" s="32">
        <f aca="true" t="shared" si="6" ref="D23:M23">SUM(D24:D25)</f>
        <v>188656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188656</v>
      </c>
      <c r="O23" s="45">
        <f t="shared" si="1"/>
        <v>119.70558375634518</v>
      </c>
      <c r="P23" s="10"/>
    </row>
    <row r="24" spans="1:16" ht="15">
      <c r="A24" s="13"/>
      <c r="B24" s="39">
        <v>351.5</v>
      </c>
      <c r="C24" s="21" t="s">
        <v>51</v>
      </c>
      <c r="D24" s="46">
        <v>154276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154276</v>
      </c>
      <c r="O24" s="47">
        <f t="shared" si="1"/>
        <v>97.89086294416244</v>
      </c>
      <c r="P24" s="9"/>
    </row>
    <row r="25" spans="1:16" ht="15">
      <c r="A25" s="13"/>
      <c r="B25" s="39">
        <v>354</v>
      </c>
      <c r="C25" s="21" t="s">
        <v>35</v>
      </c>
      <c r="D25" s="46">
        <v>34380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34380</v>
      </c>
      <c r="O25" s="47">
        <f t="shared" si="1"/>
        <v>21.814720812182742</v>
      </c>
      <c r="P25" s="9"/>
    </row>
    <row r="26" spans="1:16" ht="15.75">
      <c r="A26" s="29" t="s">
        <v>3</v>
      </c>
      <c r="B26" s="30"/>
      <c r="C26" s="31"/>
      <c r="D26" s="32">
        <f aca="true" t="shared" si="7" ref="D26:M26">SUM(D27:D29)</f>
        <v>173153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173153</v>
      </c>
      <c r="O26" s="45">
        <f t="shared" si="1"/>
        <v>109.86865482233503</v>
      </c>
      <c r="P26" s="10"/>
    </row>
    <row r="27" spans="1:16" ht="15">
      <c r="A27" s="12"/>
      <c r="B27" s="25">
        <v>361.1</v>
      </c>
      <c r="C27" s="20" t="s">
        <v>36</v>
      </c>
      <c r="D27" s="46">
        <v>1097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1097</v>
      </c>
      <c r="O27" s="47">
        <f t="shared" si="1"/>
        <v>0.6960659898477157</v>
      </c>
      <c r="P27" s="9"/>
    </row>
    <row r="28" spans="1:16" ht="15">
      <c r="A28" s="12"/>
      <c r="B28" s="25">
        <v>362</v>
      </c>
      <c r="C28" s="20" t="s">
        <v>38</v>
      </c>
      <c r="D28" s="46">
        <v>140267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140267</v>
      </c>
      <c r="O28" s="47">
        <f t="shared" si="1"/>
        <v>89.0019035532995</v>
      </c>
      <c r="P28" s="9"/>
    </row>
    <row r="29" spans="1:16" ht="15">
      <c r="A29" s="12"/>
      <c r="B29" s="25">
        <v>369.9</v>
      </c>
      <c r="C29" s="20" t="s">
        <v>39</v>
      </c>
      <c r="D29" s="46">
        <v>31789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31789</v>
      </c>
      <c r="O29" s="47">
        <f t="shared" si="1"/>
        <v>20.17068527918782</v>
      </c>
      <c r="P29" s="9"/>
    </row>
    <row r="30" spans="1:16" ht="15.75">
      <c r="A30" s="29" t="s">
        <v>31</v>
      </c>
      <c r="B30" s="30"/>
      <c r="C30" s="31"/>
      <c r="D30" s="32">
        <f aca="true" t="shared" si="8" ref="D30:M30">SUM(D31:D31)</f>
        <v>2411746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4"/>
        <v>2411746</v>
      </c>
      <c r="O30" s="45">
        <f t="shared" si="1"/>
        <v>1530.2956852791879</v>
      </c>
      <c r="P30" s="9"/>
    </row>
    <row r="31" spans="1:16" ht="15.75" thickBot="1">
      <c r="A31" s="12"/>
      <c r="B31" s="25">
        <v>384</v>
      </c>
      <c r="C31" s="20" t="s">
        <v>40</v>
      </c>
      <c r="D31" s="46">
        <v>2411746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2411746</v>
      </c>
      <c r="O31" s="47">
        <f t="shared" si="1"/>
        <v>1530.2956852791879</v>
      </c>
      <c r="P31" s="9"/>
    </row>
    <row r="32" spans="1:119" ht="16.5" thickBot="1">
      <c r="A32" s="14" t="s">
        <v>32</v>
      </c>
      <c r="B32" s="23"/>
      <c r="C32" s="22"/>
      <c r="D32" s="15">
        <f>SUM(D5,D13,D17,D23,D26,D30)</f>
        <v>6290366</v>
      </c>
      <c r="E32" s="15">
        <f aca="true" t="shared" si="9" ref="E32:M32">SUM(E5,E13,E17,E23,E26,E30)</f>
        <v>0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0</v>
      </c>
      <c r="J32" s="15">
        <f t="shared" si="9"/>
        <v>0</v>
      </c>
      <c r="K32" s="15">
        <f t="shared" si="9"/>
        <v>0</v>
      </c>
      <c r="L32" s="15">
        <f t="shared" si="9"/>
        <v>0</v>
      </c>
      <c r="M32" s="15">
        <f t="shared" si="9"/>
        <v>0</v>
      </c>
      <c r="N32" s="15">
        <f t="shared" si="4"/>
        <v>6290366</v>
      </c>
      <c r="O32" s="38">
        <f t="shared" si="1"/>
        <v>3991.3489847715737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77</v>
      </c>
      <c r="M34" s="48"/>
      <c r="N34" s="48"/>
      <c r="O34" s="43">
        <v>1576</v>
      </c>
    </row>
    <row r="35" spans="1:15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1761725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1761725</v>
      </c>
      <c r="O5" s="33">
        <f aca="true" t="shared" si="1" ref="O5:O30">(N5/O$32)</f>
        <v>1159.7926267281107</v>
      </c>
      <c r="P5" s="6"/>
    </row>
    <row r="6" spans="1:16" ht="15">
      <c r="A6" s="12"/>
      <c r="B6" s="25">
        <v>311</v>
      </c>
      <c r="C6" s="20" t="s">
        <v>2</v>
      </c>
      <c r="D6" s="46">
        <v>1424977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1424977</v>
      </c>
      <c r="O6" s="47">
        <f t="shared" si="1"/>
        <v>938.1020408163265</v>
      </c>
      <c r="P6" s="9"/>
    </row>
    <row r="7" spans="1:16" ht="15">
      <c r="A7" s="12"/>
      <c r="B7" s="25">
        <v>312.1</v>
      </c>
      <c r="C7" s="20" t="s">
        <v>10</v>
      </c>
      <c r="D7" s="46">
        <v>36731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36731</v>
      </c>
      <c r="O7" s="47">
        <f t="shared" si="1"/>
        <v>24.181040157998684</v>
      </c>
      <c r="P7" s="9"/>
    </row>
    <row r="8" spans="1:16" ht="15">
      <c r="A8" s="12"/>
      <c r="B8" s="25">
        <v>312.3</v>
      </c>
      <c r="C8" s="20" t="s">
        <v>11</v>
      </c>
      <c r="D8" s="46">
        <v>8097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8097</v>
      </c>
      <c r="O8" s="47">
        <f t="shared" si="1"/>
        <v>5.330480579328506</v>
      </c>
      <c r="P8" s="9"/>
    </row>
    <row r="9" spans="1:16" ht="15">
      <c r="A9" s="12"/>
      <c r="B9" s="25">
        <v>312.41</v>
      </c>
      <c r="C9" s="20" t="s">
        <v>13</v>
      </c>
      <c r="D9" s="46">
        <v>111360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111360</v>
      </c>
      <c r="O9" s="47">
        <f t="shared" si="1"/>
        <v>73.31138907175773</v>
      </c>
      <c r="P9" s="9"/>
    </row>
    <row r="10" spans="1:16" ht="15">
      <c r="A10" s="12"/>
      <c r="B10" s="25">
        <v>312.42</v>
      </c>
      <c r="C10" s="20" t="s">
        <v>12</v>
      </c>
      <c r="D10" s="46">
        <v>16606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16606</v>
      </c>
      <c r="O10" s="47">
        <f t="shared" si="1"/>
        <v>10.932192231731403</v>
      </c>
      <c r="P10" s="9"/>
    </row>
    <row r="11" spans="1:16" ht="15">
      <c r="A11" s="12"/>
      <c r="B11" s="25">
        <v>314.9</v>
      </c>
      <c r="C11" s="20" t="s">
        <v>14</v>
      </c>
      <c r="D11" s="46">
        <v>74681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74681</v>
      </c>
      <c r="O11" s="47">
        <f t="shared" si="1"/>
        <v>49.164581961816985</v>
      </c>
      <c r="P11" s="9"/>
    </row>
    <row r="12" spans="1:16" ht="15">
      <c r="A12" s="12"/>
      <c r="B12" s="25">
        <v>315</v>
      </c>
      <c r="C12" s="20" t="s">
        <v>65</v>
      </c>
      <c r="D12" s="46">
        <v>89273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89273</v>
      </c>
      <c r="O12" s="47">
        <f t="shared" si="1"/>
        <v>58.77090190915076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SUM(D14:D16)</f>
        <v>906642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0">SUM(D13:M13)</f>
        <v>906642</v>
      </c>
      <c r="O13" s="45">
        <f t="shared" si="1"/>
        <v>596.8676761026992</v>
      </c>
      <c r="P13" s="10"/>
    </row>
    <row r="14" spans="1:16" ht="15">
      <c r="A14" s="12"/>
      <c r="B14" s="25">
        <v>322</v>
      </c>
      <c r="C14" s="20" t="s">
        <v>0</v>
      </c>
      <c r="D14" s="46">
        <v>698717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698717</v>
      </c>
      <c r="O14" s="47">
        <f t="shared" si="1"/>
        <v>459.98485845951285</v>
      </c>
      <c r="P14" s="9"/>
    </row>
    <row r="15" spans="1:16" ht="15">
      <c r="A15" s="12"/>
      <c r="B15" s="25">
        <v>323.1</v>
      </c>
      <c r="C15" s="20" t="s">
        <v>17</v>
      </c>
      <c r="D15" s="46">
        <v>191395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191395</v>
      </c>
      <c r="O15" s="47">
        <f t="shared" si="1"/>
        <v>126.00065832784726</v>
      </c>
      <c r="P15" s="9"/>
    </row>
    <row r="16" spans="1:16" ht="15">
      <c r="A16" s="12"/>
      <c r="B16" s="25">
        <v>329</v>
      </c>
      <c r="C16" s="20" t="s">
        <v>50</v>
      </c>
      <c r="D16" s="46">
        <v>16530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16530</v>
      </c>
      <c r="O16" s="47">
        <f t="shared" si="1"/>
        <v>10.882159315339038</v>
      </c>
      <c r="P16" s="9"/>
    </row>
    <row r="17" spans="1:16" ht="15.75">
      <c r="A17" s="29" t="s">
        <v>19</v>
      </c>
      <c r="B17" s="30"/>
      <c r="C17" s="31"/>
      <c r="D17" s="32">
        <f aca="true" t="shared" si="5" ref="D17:M17">SUM(D18:D22)</f>
        <v>269475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269475</v>
      </c>
      <c r="O17" s="45">
        <f t="shared" si="1"/>
        <v>177.402896642528</v>
      </c>
      <c r="P17" s="10"/>
    </row>
    <row r="18" spans="1:16" ht="15">
      <c r="A18" s="12"/>
      <c r="B18" s="25">
        <v>334.9</v>
      </c>
      <c r="C18" s="20" t="s">
        <v>20</v>
      </c>
      <c r="D18" s="46">
        <v>101247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101247</v>
      </c>
      <c r="O18" s="47">
        <f t="shared" si="1"/>
        <v>66.65371955233707</v>
      </c>
      <c r="P18" s="9"/>
    </row>
    <row r="19" spans="1:16" ht="15">
      <c r="A19" s="12"/>
      <c r="B19" s="25">
        <v>335.12</v>
      </c>
      <c r="C19" s="20" t="s">
        <v>66</v>
      </c>
      <c r="D19" s="46">
        <v>45003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45003</v>
      </c>
      <c r="O19" s="47">
        <f t="shared" si="1"/>
        <v>29.62672811059908</v>
      </c>
      <c r="P19" s="9"/>
    </row>
    <row r="20" spans="1:16" ht="15">
      <c r="A20" s="12"/>
      <c r="B20" s="25">
        <v>335.15</v>
      </c>
      <c r="C20" s="20" t="s">
        <v>68</v>
      </c>
      <c r="D20" s="46">
        <v>4160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4160</v>
      </c>
      <c r="O20" s="47">
        <f t="shared" si="1"/>
        <v>2.738643844634628</v>
      </c>
      <c r="P20" s="9"/>
    </row>
    <row r="21" spans="1:16" ht="15">
      <c r="A21" s="12"/>
      <c r="B21" s="25">
        <v>335.18</v>
      </c>
      <c r="C21" s="20" t="s">
        <v>69</v>
      </c>
      <c r="D21" s="46">
        <v>113785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113785</v>
      </c>
      <c r="O21" s="47">
        <f t="shared" si="1"/>
        <v>74.90783410138249</v>
      </c>
      <c r="P21" s="9"/>
    </row>
    <row r="22" spans="1:16" ht="15">
      <c r="A22" s="12"/>
      <c r="B22" s="25">
        <v>337.9</v>
      </c>
      <c r="C22" s="20" t="s">
        <v>25</v>
      </c>
      <c r="D22" s="46">
        <v>5280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5280</v>
      </c>
      <c r="O22" s="47">
        <f t="shared" si="1"/>
        <v>3.4759710335747203</v>
      </c>
      <c r="P22" s="9"/>
    </row>
    <row r="23" spans="1:16" ht="15.75">
      <c r="A23" s="29" t="s">
        <v>30</v>
      </c>
      <c r="B23" s="30"/>
      <c r="C23" s="31"/>
      <c r="D23" s="32">
        <f aca="true" t="shared" si="6" ref="D23:M23">SUM(D24:D25)</f>
        <v>90848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90848</v>
      </c>
      <c r="O23" s="45">
        <f t="shared" si="1"/>
        <v>59.80776826859776</v>
      </c>
      <c r="P23" s="10"/>
    </row>
    <row r="24" spans="1:16" ht="15">
      <c r="A24" s="13"/>
      <c r="B24" s="39">
        <v>351.5</v>
      </c>
      <c r="C24" s="21" t="s">
        <v>51</v>
      </c>
      <c r="D24" s="46">
        <v>32622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32622</v>
      </c>
      <c r="O24" s="47">
        <f t="shared" si="1"/>
        <v>21.47597103357472</v>
      </c>
      <c r="P24" s="9"/>
    </row>
    <row r="25" spans="1:16" ht="15">
      <c r="A25" s="13"/>
      <c r="B25" s="39">
        <v>354</v>
      </c>
      <c r="C25" s="21" t="s">
        <v>35</v>
      </c>
      <c r="D25" s="46">
        <v>58226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58226</v>
      </c>
      <c r="O25" s="47">
        <f t="shared" si="1"/>
        <v>38.33179723502304</v>
      </c>
      <c r="P25" s="9"/>
    </row>
    <row r="26" spans="1:16" ht="15.75">
      <c r="A26" s="29" t="s">
        <v>3</v>
      </c>
      <c r="B26" s="30"/>
      <c r="C26" s="31"/>
      <c r="D26" s="32">
        <f aca="true" t="shared" si="7" ref="D26:M26">SUM(D27:D29)</f>
        <v>762400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762400</v>
      </c>
      <c r="O26" s="45">
        <f t="shared" si="1"/>
        <v>501.90915075707704</v>
      </c>
      <c r="P26" s="10"/>
    </row>
    <row r="27" spans="1:16" ht="15">
      <c r="A27" s="12"/>
      <c r="B27" s="25">
        <v>361.1</v>
      </c>
      <c r="C27" s="20" t="s">
        <v>36</v>
      </c>
      <c r="D27" s="46">
        <v>1210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1210</v>
      </c>
      <c r="O27" s="47">
        <f t="shared" si="1"/>
        <v>0.7965766951942067</v>
      </c>
      <c r="P27" s="9"/>
    </row>
    <row r="28" spans="1:16" ht="15">
      <c r="A28" s="12"/>
      <c r="B28" s="25">
        <v>362</v>
      </c>
      <c r="C28" s="20" t="s">
        <v>38</v>
      </c>
      <c r="D28" s="46">
        <v>132707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132707</v>
      </c>
      <c r="O28" s="47">
        <f t="shared" si="1"/>
        <v>87.36471362738644</v>
      </c>
      <c r="P28" s="9"/>
    </row>
    <row r="29" spans="1:16" ht="15.75" thickBot="1">
      <c r="A29" s="12"/>
      <c r="B29" s="25">
        <v>369.9</v>
      </c>
      <c r="C29" s="20" t="s">
        <v>39</v>
      </c>
      <c r="D29" s="46">
        <v>628483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628483</v>
      </c>
      <c r="O29" s="47">
        <f t="shared" si="1"/>
        <v>413.7478604344964</v>
      </c>
      <c r="P29" s="9"/>
    </row>
    <row r="30" spans="1:119" ht="16.5" thickBot="1">
      <c r="A30" s="14" t="s">
        <v>32</v>
      </c>
      <c r="B30" s="23"/>
      <c r="C30" s="22"/>
      <c r="D30" s="15">
        <f>SUM(D5,D13,D17,D23,D26)</f>
        <v>3791090</v>
      </c>
      <c r="E30" s="15">
        <f aca="true" t="shared" si="8" ref="E30:M30">SUM(E5,E13,E17,E23,E26)</f>
        <v>0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0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8"/>
        <v>0</v>
      </c>
      <c r="N30" s="15">
        <f t="shared" si="4"/>
        <v>3791090</v>
      </c>
      <c r="O30" s="38">
        <f t="shared" si="1"/>
        <v>2495.7801184990126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75</v>
      </c>
      <c r="M32" s="48"/>
      <c r="N32" s="48"/>
      <c r="O32" s="43">
        <v>1519</v>
      </c>
    </row>
    <row r="33" spans="1:15" ht="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53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1597895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1597895</v>
      </c>
      <c r="O5" s="33">
        <f aca="true" t="shared" si="1" ref="O5:O33">(N5/O$35)</f>
        <v>1049.1759684832568</v>
      </c>
      <c r="P5" s="6"/>
    </row>
    <row r="6" spans="1:16" ht="15">
      <c r="A6" s="12"/>
      <c r="B6" s="25">
        <v>311</v>
      </c>
      <c r="C6" s="20" t="s">
        <v>2</v>
      </c>
      <c r="D6" s="46">
        <v>1286161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1286161</v>
      </c>
      <c r="O6" s="47">
        <f t="shared" si="1"/>
        <v>844.4917925147735</v>
      </c>
      <c r="P6" s="9"/>
    </row>
    <row r="7" spans="1:16" ht="15">
      <c r="A7" s="12"/>
      <c r="B7" s="25">
        <v>312.1</v>
      </c>
      <c r="C7" s="20" t="s">
        <v>10</v>
      </c>
      <c r="D7" s="46">
        <v>34246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34246</v>
      </c>
      <c r="O7" s="47">
        <f t="shared" si="1"/>
        <v>22.485883125410375</v>
      </c>
      <c r="P7" s="9"/>
    </row>
    <row r="8" spans="1:16" ht="15">
      <c r="A8" s="12"/>
      <c r="B8" s="25">
        <v>312.3</v>
      </c>
      <c r="C8" s="20" t="s">
        <v>11</v>
      </c>
      <c r="D8" s="46">
        <v>7462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7462</v>
      </c>
      <c r="O8" s="47">
        <f t="shared" si="1"/>
        <v>4.899540380827315</v>
      </c>
      <c r="P8" s="9"/>
    </row>
    <row r="9" spans="1:16" ht="15">
      <c r="A9" s="12"/>
      <c r="B9" s="25">
        <v>312.41</v>
      </c>
      <c r="C9" s="20" t="s">
        <v>13</v>
      </c>
      <c r="D9" s="46">
        <v>98072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98072</v>
      </c>
      <c r="O9" s="47">
        <f t="shared" si="1"/>
        <v>64.39395929087328</v>
      </c>
      <c r="P9" s="9"/>
    </row>
    <row r="10" spans="1:16" ht="15">
      <c r="A10" s="12"/>
      <c r="B10" s="25">
        <v>312.42</v>
      </c>
      <c r="C10" s="20" t="s">
        <v>12</v>
      </c>
      <c r="D10" s="46">
        <v>14785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14785</v>
      </c>
      <c r="O10" s="47">
        <f t="shared" si="1"/>
        <v>9.707813525935654</v>
      </c>
      <c r="P10" s="9"/>
    </row>
    <row r="11" spans="1:16" ht="15">
      <c r="A11" s="12"/>
      <c r="B11" s="25">
        <v>314.9</v>
      </c>
      <c r="C11" s="20" t="s">
        <v>14</v>
      </c>
      <c r="D11" s="46">
        <v>70481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70481</v>
      </c>
      <c r="O11" s="47">
        <f t="shared" si="1"/>
        <v>46.27774130006566</v>
      </c>
      <c r="P11" s="9"/>
    </row>
    <row r="12" spans="1:16" ht="15">
      <c r="A12" s="12"/>
      <c r="B12" s="25">
        <v>315</v>
      </c>
      <c r="C12" s="20" t="s">
        <v>65</v>
      </c>
      <c r="D12" s="46">
        <v>86077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86077</v>
      </c>
      <c r="O12" s="47">
        <f t="shared" si="1"/>
        <v>56.51805646749836</v>
      </c>
      <c r="P12" s="9"/>
    </row>
    <row r="13" spans="1:16" ht="15">
      <c r="A13" s="12"/>
      <c r="B13" s="25">
        <v>316</v>
      </c>
      <c r="C13" s="20" t="s">
        <v>72</v>
      </c>
      <c r="D13" s="46">
        <v>611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611</v>
      </c>
      <c r="O13" s="47">
        <f t="shared" si="1"/>
        <v>0.40118187787261983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SUM(D15:D17)</f>
        <v>843423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3">SUM(D14:M14)</f>
        <v>843423</v>
      </c>
      <c r="O14" s="45">
        <f t="shared" si="1"/>
        <v>553.7905449770191</v>
      </c>
      <c r="P14" s="10"/>
    </row>
    <row r="15" spans="1:16" ht="15">
      <c r="A15" s="12"/>
      <c r="B15" s="25">
        <v>322</v>
      </c>
      <c r="C15" s="20" t="s">
        <v>0</v>
      </c>
      <c r="D15" s="46">
        <v>647224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647224</v>
      </c>
      <c r="O15" s="47">
        <f t="shared" si="1"/>
        <v>424.9665134602758</v>
      </c>
      <c r="P15" s="9"/>
    </row>
    <row r="16" spans="1:16" ht="15">
      <c r="A16" s="12"/>
      <c r="B16" s="25">
        <v>323.1</v>
      </c>
      <c r="C16" s="20" t="s">
        <v>17</v>
      </c>
      <c r="D16" s="46">
        <v>182150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182150</v>
      </c>
      <c r="O16" s="47">
        <f t="shared" si="1"/>
        <v>119.59947472094551</v>
      </c>
      <c r="P16" s="9"/>
    </row>
    <row r="17" spans="1:16" ht="15">
      <c r="A17" s="12"/>
      <c r="B17" s="25">
        <v>329</v>
      </c>
      <c r="C17" s="20" t="s">
        <v>50</v>
      </c>
      <c r="D17" s="46">
        <v>14049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14049</v>
      </c>
      <c r="O17" s="47">
        <f t="shared" si="1"/>
        <v>9.224556795797767</v>
      </c>
      <c r="P17" s="9"/>
    </row>
    <row r="18" spans="1:16" ht="15.75">
      <c r="A18" s="29" t="s">
        <v>19</v>
      </c>
      <c r="B18" s="30"/>
      <c r="C18" s="31"/>
      <c r="D18" s="32">
        <f aca="true" t="shared" si="5" ref="D18:M18">SUM(D19:D24)</f>
        <v>374137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374137</v>
      </c>
      <c r="O18" s="45">
        <f t="shared" si="1"/>
        <v>245.65791201575837</v>
      </c>
      <c r="P18" s="10"/>
    </row>
    <row r="19" spans="1:16" ht="15">
      <c r="A19" s="12"/>
      <c r="B19" s="25">
        <v>334.9</v>
      </c>
      <c r="C19" s="20" t="s">
        <v>20</v>
      </c>
      <c r="D19" s="46">
        <v>208415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208415</v>
      </c>
      <c r="O19" s="47">
        <f t="shared" si="1"/>
        <v>136.84504267892316</v>
      </c>
      <c r="P19" s="9"/>
    </row>
    <row r="20" spans="1:16" ht="15">
      <c r="A20" s="12"/>
      <c r="B20" s="25">
        <v>335.12</v>
      </c>
      <c r="C20" s="20" t="s">
        <v>66</v>
      </c>
      <c r="D20" s="46">
        <v>44052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44052</v>
      </c>
      <c r="O20" s="47">
        <f t="shared" si="1"/>
        <v>28.924491135915954</v>
      </c>
      <c r="P20" s="9"/>
    </row>
    <row r="21" spans="1:16" ht="15">
      <c r="A21" s="12"/>
      <c r="B21" s="25">
        <v>335.14</v>
      </c>
      <c r="C21" s="20" t="s">
        <v>67</v>
      </c>
      <c r="D21" s="46">
        <v>12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</v>
      </c>
      <c r="O21" s="47">
        <f t="shared" si="1"/>
        <v>0.007879185817465528</v>
      </c>
      <c r="P21" s="9"/>
    </row>
    <row r="22" spans="1:16" ht="15">
      <c r="A22" s="12"/>
      <c r="B22" s="25">
        <v>335.15</v>
      </c>
      <c r="C22" s="20" t="s">
        <v>68</v>
      </c>
      <c r="D22" s="46">
        <v>7537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7537</v>
      </c>
      <c r="O22" s="47">
        <f t="shared" si="1"/>
        <v>4.948785292186474</v>
      </c>
      <c r="P22" s="9"/>
    </row>
    <row r="23" spans="1:16" ht="15">
      <c r="A23" s="12"/>
      <c r="B23" s="25">
        <v>335.18</v>
      </c>
      <c r="C23" s="20" t="s">
        <v>69</v>
      </c>
      <c r="D23" s="46">
        <v>108841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108841</v>
      </c>
      <c r="O23" s="47">
        <f t="shared" si="1"/>
        <v>71.46487196323046</v>
      </c>
      <c r="P23" s="9"/>
    </row>
    <row r="24" spans="1:16" ht="15">
      <c r="A24" s="12"/>
      <c r="B24" s="25">
        <v>337.9</v>
      </c>
      <c r="C24" s="20" t="s">
        <v>25</v>
      </c>
      <c r="D24" s="46">
        <v>5280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5280</v>
      </c>
      <c r="O24" s="47">
        <f t="shared" si="1"/>
        <v>3.4668417596848324</v>
      </c>
      <c r="P24" s="9"/>
    </row>
    <row r="25" spans="1:16" ht="15.75">
      <c r="A25" s="29" t="s">
        <v>30</v>
      </c>
      <c r="B25" s="30"/>
      <c r="C25" s="31"/>
      <c r="D25" s="32">
        <f aca="true" t="shared" si="6" ref="D25:M25">SUM(D26:D27)</f>
        <v>55389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55389</v>
      </c>
      <c r="O25" s="45">
        <f t="shared" si="1"/>
        <v>36.36835193696651</v>
      </c>
      <c r="P25" s="10"/>
    </row>
    <row r="26" spans="1:16" ht="15">
      <c r="A26" s="13"/>
      <c r="B26" s="39">
        <v>351.5</v>
      </c>
      <c r="C26" s="21" t="s">
        <v>51</v>
      </c>
      <c r="D26" s="46">
        <v>11184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11184</v>
      </c>
      <c r="O26" s="47">
        <f t="shared" si="1"/>
        <v>7.343401181877873</v>
      </c>
      <c r="P26" s="9"/>
    </row>
    <row r="27" spans="1:16" ht="15">
      <c r="A27" s="13"/>
      <c r="B27" s="39">
        <v>354</v>
      </c>
      <c r="C27" s="21" t="s">
        <v>35</v>
      </c>
      <c r="D27" s="46">
        <v>44205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44205</v>
      </c>
      <c r="O27" s="47">
        <f t="shared" si="1"/>
        <v>29.02495075508864</v>
      </c>
      <c r="P27" s="9"/>
    </row>
    <row r="28" spans="1:16" ht="15.75">
      <c r="A28" s="29" t="s">
        <v>3</v>
      </c>
      <c r="B28" s="30"/>
      <c r="C28" s="31"/>
      <c r="D28" s="32">
        <f aca="true" t="shared" si="7" ref="D28:M28">SUM(D29:D32)</f>
        <v>161005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161005</v>
      </c>
      <c r="O28" s="45">
        <f t="shared" si="1"/>
        <v>105.71569271175312</v>
      </c>
      <c r="P28" s="10"/>
    </row>
    <row r="29" spans="1:16" ht="15">
      <c r="A29" s="12"/>
      <c r="B29" s="25">
        <v>361.1</v>
      </c>
      <c r="C29" s="20" t="s">
        <v>36</v>
      </c>
      <c r="D29" s="46">
        <v>178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178</v>
      </c>
      <c r="O29" s="47">
        <f t="shared" si="1"/>
        <v>0.11687458962573867</v>
      </c>
      <c r="P29" s="9"/>
    </row>
    <row r="30" spans="1:16" ht="15">
      <c r="A30" s="12"/>
      <c r="B30" s="25">
        <v>361.3</v>
      </c>
      <c r="C30" s="20" t="s">
        <v>37</v>
      </c>
      <c r="D30" s="46">
        <v>-579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-579</v>
      </c>
      <c r="O30" s="47">
        <f t="shared" si="1"/>
        <v>-0.38017071569271177</v>
      </c>
      <c r="P30" s="9"/>
    </row>
    <row r="31" spans="1:16" ht="15">
      <c r="A31" s="12"/>
      <c r="B31" s="25">
        <v>362</v>
      </c>
      <c r="C31" s="20" t="s">
        <v>38</v>
      </c>
      <c r="D31" s="46">
        <v>129138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129138</v>
      </c>
      <c r="O31" s="47">
        <f t="shared" si="1"/>
        <v>84.79185817465529</v>
      </c>
      <c r="P31" s="9"/>
    </row>
    <row r="32" spans="1:16" ht="15.75" thickBot="1">
      <c r="A32" s="12"/>
      <c r="B32" s="25">
        <v>369.9</v>
      </c>
      <c r="C32" s="20" t="s">
        <v>39</v>
      </c>
      <c r="D32" s="46">
        <v>32268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32268</v>
      </c>
      <c r="O32" s="47">
        <f t="shared" si="1"/>
        <v>21.187130663164805</v>
      </c>
      <c r="P32" s="9"/>
    </row>
    <row r="33" spans="1:119" ht="16.5" thickBot="1">
      <c r="A33" s="14" t="s">
        <v>32</v>
      </c>
      <c r="B33" s="23"/>
      <c r="C33" s="22"/>
      <c r="D33" s="15">
        <f>SUM(D5,D14,D18,D25,D28)</f>
        <v>3031849</v>
      </c>
      <c r="E33" s="15">
        <f aca="true" t="shared" si="8" ref="E33:M33">SUM(E5,E14,E18,E25,E28)</f>
        <v>0</v>
      </c>
      <c r="F33" s="15">
        <f t="shared" si="8"/>
        <v>0</v>
      </c>
      <c r="G33" s="15">
        <f t="shared" si="8"/>
        <v>0</v>
      </c>
      <c r="H33" s="15">
        <f t="shared" si="8"/>
        <v>0</v>
      </c>
      <c r="I33" s="15">
        <f t="shared" si="8"/>
        <v>0</v>
      </c>
      <c r="J33" s="15">
        <f t="shared" si="8"/>
        <v>0</v>
      </c>
      <c r="K33" s="15">
        <f t="shared" si="8"/>
        <v>0</v>
      </c>
      <c r="L33" s="15">
        <f t="shared" si="8"/>
        <v>0</v>
      </c>
      <c r="M33" s="15">
        <f t="shared" si="8"/>
        <v>0</v>
      </c>
      <c r="N33" s="15">
        <f t="shared" si="4"/>
        <v>3031849</v>
      </c>
      <c r="O33" s="38">
        <f t="shared" si="1"/>
        <v>1990.7084701247538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73</v>
      </c>
      <c r="M35" s="48"/>
      <c r="N35" s="48"/>
      <c r="O35" s="43">
        <v>1523</v>
      </c>
    </row>
    <row r="36" spans="1:15" ht="15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5" ht="15.75" customHeight="1" thickBot="1">
      <c r="A37" s="52" t="s">
        <v>53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1478673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1478673</v>
      </c>
      <c r="O5" s="33">
        <f aca="true" t="shared" si="1" ref="O5:O32">(N5/O$34)</f>
        <v>970.257874015748</v>
      </c>
      <c r="P5" s="6"/>
    </row>
    <row r="6" spans="1:16" ht="15">
      <c r="A6" s="12"/>
      <c r="B6" s="25">
        <v>311</v>
      </c>
      <c r="C6" s="20" t="s">
        <v>2</v>
      </c>
      <c r="D6" s="46">
        <v>1174175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1174175</v>
      </c>
      <c r="O6" s="47">
        <f t="shared" si="1"/>
        <v>770.4560367454068</v>
      </c>
      <c r="P6" s="9"/>
    </row>
    <row r="7" spans="1:16" ht="15">
      <c r="A7" s="12"/>
      <c r="B7" s="25">
        <v>312.1</v>
      </c>
      <c r="C7" s="20" t="s">
        <v>10</v>
      </c>
      <c r="D7" s="46">
        <v>32200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32200</v>
      </c>
      <c r="O7" s="47">
        <f t="shared" si="1"/>
        <v>21.128608923884514</v>
      </c>
      <c r="P7" s="9"/>
    </row>
    <row r="8" spans="1:16" ht="15">
      <c r="A8" s="12"/>
      <c r="B8" s="25">
        <v>312.3</v>
      </c>
      <c r="C8" s="20" t="s">
        <v>11</v>
      </c>
      <c r="D8" s="46">
        <v>8855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8855</v>
      </c>
      <c r="O8" s="47">
        <f t="shared" si="1"/>
        <v>5.810367454068241</v>
      </c>
      <c r="P8" s="9"/>
    </row>
    <row r="9" spans="1:16" ht="15">
      <c r="A9" s="12"/>
      <c r="B9" s="25">
        <v>312.41</v>
      </c>
      <c r="C9" s="20" t="s">
        <v>13</v>
      </c>
      <c r="D9" s="46">
        <v>84889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84889</v>
      </c>
      <c r="O9" s="47">
        <f t="shared" si="1"/>
        <v>55.7014435695538</v>
      </c>
      <c r="P9" s="9"/>
    </row>
    <row r="10" spans="1:16" ht="15">
      <c r="A10" s="12"/>
      <c r="B10" s="25">
        <v>312.42</v>
      </c>
      <c r="C10" s="20" t="s">
        <v>12</v>
      </c>
      <c r="D10" s="46">
        <v>14626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14626</v>
      </c>
      <c r="O10" s="47">
        <f t="shared" si="1"/>
        <v>9.597112860892388</v>
      </c>
      <c r="P10" s="9"/>
    </row>
    <row r="11" spans="1:16" ht="15">
      <c r="A11" s="12"/>
      <c r="B11" s="25">
        <v>314.9</v>
      </c>
      <c r="C11" s="20" t="s">
        <v>14</v>
      </c>
      <c r="D11" s="46">
        <v>71142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71142</v>
      </c>
      <c r="O11" s="47">
        <f t="shared" si="1"/>
        <v>46.681102362204726</v>
      </c>
      <c r="P11" s="9"/>
    </row>
    <row r="12" spans="1:16" ht="15">
      <c r="A12" s="12"/>
      <c r="B12" s="25">
        <v>315</v>
      </c>
      <c r="C12" s="20" t="s">
        <v>65</v>
      </c>
      <c r="D12" s="46">
        <v>92786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92786</v>
      </c>
      <c r="O12" s="47">
        <f t="shared" si="1"/>
        <v>60.88320209973753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SUM(D14:D16)</f>
        <v>678074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2">SUM(D13:M13)</f>
        <v>678074</v>
      </c>
      <c r="O13" s="45">
        <f t="shared" si="1"/>
        <v>444.93044619422574</v>
      </c>
      <c r="P13" s="10"/>
    </row>
    <row r="14" spans="1:16" ht="15">
      <c r="A14" s="12"/>
      <c r="B14" s="25">
        <v>322</v>
      </c>
      <c r="C14" s="20" t="s">
        <v>0</v>
      </c>
      <c r="D14" s="46">
        <v>496106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496106</v>
      </c>
      <c r="O14" s="47">
        <f t="shared" si="1"/>
        <v>325.5288713910761</v>
      </c>
      <c r="P14" s="9"/>
    </row>
    <row r="15" spans="1:16" ht="15">
      <c r="A15" s="12"/>
      <c r="B15" s="25">
        <v>323.1</v>
      </c>
      <c r="C15" s="20" t="s">
        <v>17</v>
      </c>
      <c r="D15" s="46">
        <v>160786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160786</v>
      </c>
      <c r="O15" s="47">
        <f t="shared" si="1"/>
        <v>105.50262467191601</v>
      </c>
      <c r="P15" s="9"/>
    </row>
    <row r="16" spans="1:16" ht="15">
      <c r="A16" s="12"/>
      <c r="B16" s="25">
        <v>329</v>
      </c>
      <c r="C16" s="20" t="s">
        <v>50</v>
      </c>
      <c r="D16" s="46">
        <v>21182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21182</v>
      </c>
      <c r="O16" s="47">
        <f t="shared" si="1"/>
        <v>13.898950131233596</v>
      </c>
      <c r="P16" s="9"/>
    </row>
    <row r="17" spans="1:16" ht="15.75">
      <c r="A17" s="29" t="s">
        <v>19</v>
      </c>
      <c r="B17" s="30"/>
      <c r="C17" s="31"/>
      <c r="D17" s="32">
        <f aca="true" t="shared" si="5" ref="D17:M17">SUM(D18:D23)</f>
        <v>295506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295506</v>
      </c>
      <c r="O17" s="45">
        <f t="shared" si="1"/>
        <v>193.9015748031496</v>
      </c>
      <c r="P17" s="10"/>
    </row>
    <row r="18" spans="1:16" ht="15">
      <c r="A18" s="12"/>
      <c r="B18" s="25">
        <v>334.9</v>
      </c>
      <c r="C18" s="20" t="s">
        <v>20</v>
      </c>
      <c r="D18" s="46">
        <v>143668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143668</v>
      </c>
      <c r="O18" s="47">
        <f t="shared" si="1"/>
        <v>94.27034120734908</v>
      </c>
      <c r="P18" s="9"/>
    </row>
    <row r="19" spans="1:16" ht="15">
      <c r="A19" s="12"/>
      <c r="B19" s="25">
        <v>335.12</v>
      </c>
      <c r="C19" s="20" t="s">
        <v>66</v>
      </c>
      <c r="D19" s="46">
        <v>43664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43664</v>
      </c>
      <c r="O19" s="47">
        <f t="shared" si="1"/>
        <v>28.650918635170605</v>
      </c>
      <c r="P19" s="9"/>
    </row>
    <row r="20" spans="1:16" ht="15">
      <c r="A20" s="12"/>
      <c r="B20" s="25">
        <v>335.14</v>
      </c>
      <c r="C20" s="20" t="s">
        <v>67</v>
      </c>
      <c r="D20" s="46">
        <v>15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</v>
      </c>
      <c r="O20" s="47">
        <f t="shared" si="1"/>
        <v>0.00984251968503937</v>
      </c>
      <c r="P20" s="9"/>
    </row>
    <row r="21" spans="1:16" ht="15">
      <c r="A21" s="12"/>
      <c r="B21" s="25">
        <v>335.15</v>
      </c>
      <c r="C21" s="20" t="s">
        <v>68</v>
      </c>
      <c r="D21" s="46">
        <v>1958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1958</v>
      </c>
      <c r="O21" s="47">
        <f t="shared" si="1"/>
        <v>1.2847769028871392</v>
      </c>
      <c r="P21" s="9"/>
    </row>
    <row r="22" spans="1:16" ht="15">
      <c r="A22" s="12"/>
      <c r="B22" s="25">
        <v>335.18</v>
      </c>
      <c r="C22" s="20" t="s">
        <v>69</v>
      </c>
      <c r="D22" s="46">
        <v>100921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100921</v>
      </c>
      <c r="O22" s="47">
        <f t="shared" si="1"/>
        <v>66.22112860892389</v>
      </c>
      <c r="P22" s="9"/>
    </row>
    <row r="23" spans="1:16" ht="15">
      <c r="A23" s="12"/>
      <c r="B23" s="25">
        <v>337.9</v>
      </c>
      <c r="C23" s="20" t="s">
        <v>25</v>
      </c>
      <c r="D23" s="46">
        <v>5280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5280</v>
      </c>
      <c r="O23" s="47">
        <f t="shared" si="1"/>
        <v>3.4645669291338583</v>
      </c>
      <c r="P23" s="9"/>
    </row>
    <row r="24" spans="1:16" ht="15.75">
      <c r="A24" s="29" t="s">
        <v>30</v>
      </c>
      <c r="B24" s="30"/>
      <c r="C24" s="31"/>
      <c r="D24" s="32">
        <f aca="true" t="shared" si="6" ref="D24:M24">SUM(D25:D26)</f>
        <v>33692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33692</v>
      </c>
      <c r="O24" s="45">
        <f t="shared" si="1"/>
        <v>22.10761154855643</v>
      </c>
      <c r="P24" s="10"/>
    </row>
    <row r="25" spans="1:16" ht="15">
      <c r="A25" s="13"/>
      <c r="B25" s="39">
        <v>351.5</v>
      </c>
      <c r="C25" s="21" t="s">
        <v>51</v>
      </c>
      <c r="D25" s="46">
        <v>3185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3185</v>
      </c>
      <c r="O25" s="47">
        <f t="shared" si="1"/>
        <v>2.0898950131233596</v>
      </c>
      <c r="P25" s="9"/>
    </row>
    <row r="26" spans="1:16" ht="15">
      <c r="A26" s="13"/>
      <c r="B26" s="39">
        <v>354</v>
      </c>
      <c r="C26" s="21" t="s">
        <v>35</v>
      </c>
      <c r="D26" s="46">
        <v>30507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30507</v>
      </c>
      <c r="O26" s="47">
        <f t="shared" si="1"/>
        <v>20.01771653543307</v>
      </c>
      <c r="P26" s="9"/>
    </row>
    <row r="27" spans="1:16" ht="15.75">
      <c r="A27" s="29" t="s">
        <v>3</v>
      </c>
      <c r="B27" s="30"/>
      <c r="C27" s="31"/>
      <c r="D27" s="32">
        <f aca="true" t="shared" si="7" ref="D27:M27">SUM(D28:D31)</f>
        <v>149867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149867</v>
      </c>
      <c r="O27" s="45">
        <f t="shared" si="1"/>
        <v>98.33792650918635</v>
      </c>
      <c r="P27" s="10"/>
    </row>
    <row r="28" spans="1:16" ht="15">
      <c r="A28" s="12"/>
      <c r="B28" s="25">
        <v>361.1</v>
      </c>
      <c r="C28" s="20" t="s">
        <v>36</v>
      </c>
      <c r="D28" s="46">
        <v>313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313</v>
      </c>
      <c r="O28" s="47">
        <f t="shared" si="1"/>
        <v>0.2053805774278215</v>
      </c>
      <c r="P28" s="9"/>
    </row>
    <row r="29" spans="1:16" ht="15">
      <c r="A29" s="12"/>
      <c r="B29" s="25">
        <v>361.3</v>
      </c>
      <c r="C29" s="20" t="s">
        <v>37</v>
      </c>
      <c r="D29" s="46">
        <v>1066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1066</v>
      </c>
      <c r="O29" s="47">
        <f t="shared" si="1"/>
        <v>0.699475065616798</v>
      </c>
      <c r="P29" s="9"/>
    </row>
    <row r="30" spans="1:16" ht="15">
      <c r="A30" s="12"/>
      <c r="B30" s="25">
        <v>362</v>
      </c>
      <c r="C30" s="20" t="s">
        <v>38</v>
      </c>
      <c r="D30" s="46">
        <v>122063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122063</v>
      </c>
      <c r="O30" s="47">
        <f t="shared" si="1"/>
        <v>80.09383202099738</v>
      </c>
      <c r="P30" s="9"/>
    </row>
    <row r="31" spans="1:16" ht="15.75" thickBot="1">
      <c r="A31" s="12"/>
      <c r="B31" s="25">
        <v>369.9</v>
      </c>
      <c r="C31" s="20" t="s">
        <v>39</v>
      </c>
      <c r="D31" s="46">
        <v>26425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26425</v>
      </c>
      <c r="O31" s="47">
        <f t="shared" si="1"/>
        <v>17.339238845144358</v>
      </c>
      <c r="P31" s="9"/>
    </row>
    <row r="32" spans="1:119" ht="16.5" thickBot="1">
      <c r="A32" s="14" t="s">
        <v>32</v>
      </c>
      <c r="B32" s="23"/>
      <c r="C32" s="22"/>
      <c r="D32" s="15">
        <f>SUM(D5,D13,D17,D24,D27)</f>
        <v>2635812</v>
      </c>
      <c r="E32" s="15">
        <f aca="true" t="shared" si="8" ref="E32:M32">SUM(E5,E13,E17,E24,E27)</f>
        <v>0</v>
      </c>
      <c r="F32" s="15">
        <f t="shared" si="8"/>
        <v>0</v>
      </c>
      <c r="G32" s="15">
        <f t="shared" si="8"/>
        <v>0</v>
      </c>
      <c r="H32" s="15">
        <f t="shared" si="8"/>
        <v>0</v>
      </c>
      <c r="I32" s="15">
        <f t="shared" si="8"/>
        <v>0</v>
      </c>
      <c r="J32" s="15">
        <f t="shared" si="8"/>
        <v>0</v>
      </c>
      <c r="K32" s="15">
        <f t="shared" si="8"/>
        <v>0</v>
      </c>
      <c r="L32" s="15">
        <f t="shared" si="8"/>
        <v>0</v>
      </c>
      <c r="M32" s="15">
        <f t="shared" si="8"/>
        <v>0</v>
      </c>
      <c r="N32" s="15">
        <f t="shared" si="4"/>
        <v>2635812</v>
      </c>
      <c r="O32" s="38">
        <f t="shared" si="1"/>
        <v>1729.5354330708662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70</v>
      </c>
      <c r="M34" s="48"/>
      <c r="N34" s="48"/>
      <c r="O34" s="43">
        <v>1524</v>
      </c>
    </row>
    <row r="35" spans="1:15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2022-06-03T15:11:06Z</cp:lastPrinted>
  <dcterms:created xsi:type="dcterms:W3CDTF">2000-08-31T21:26:31Z</dcterms:created>
  <dcterms:modified xsi:type="dcterms:W3CDTF">2022-06-03T15:11:17Z</dcterms:modified>
  <cp:category/>
  <cp:version/>
  <cp:contentType/>
  <cp:contentStatus/>
</cp:coreProperties>
</file>