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'2007'!$A$1:$O$28</definedName>
    <definedName name="_xlnm.Print_Area" localSheetId="13">'2008'!$A$1:$O$29</definedName>
    <definedName name="_xlnm.Print_Area" localSheetId="12">'2009'!$A$1:$O$28</definedName>
    <definedName name="_xlnm.Print_Area" localSheetId="11">'2010'!$A$1:$O$28</definedName>
    <definedName name="_xlnm.Print_Area" localSheetId="10">'2011'!$A$1:$O$30</definedName>
    <definedName name="_xlnm.Print_Area" localSheetId="9">'2012'!$A$1:$O$27</definedName>
    <definedName name="_xlnm.Print_Area" localSheetId="8">'2013'!$A$1:$O$29</definedName>
    <definedName name="_xlnm.Print_Area" localSheetId="7">'2014'!$A$1:$O$27</definedName>
    <definedName name="_xlnm.Print_Area" localSheetId="6">'2015'!$A$1:$O$28</definedName>
    <definedName name="_xlnm.Print_Area" localSheetId="5">'2016'!$A$1:$O$28</definedName>
    <definedName name="_xlnm.Print_Area" localSheetId="4">'2017'!$A$1:$O$31</definedName>
    <definedName name="_xlnm.Print_Area" localSheetId="3">'2018'!$A$1:$O$27</definedName>
    <definedName name="_xlnm.Print_Area" localSheetId="2">'2019'!$A$1:$O$28</definedName>
    <definedName name="_xlnm.Print_Area" localSheetId="1">'2020'!$A$1:$O$28</definedName>
    <definedName name="_xlnm.Print_Area" localSheetId="0">'2021'!$A$1:$P$32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<sst xmlns="http://schemas.openxmlformats.org/spreadsheetml/2006/main" count="609" uniqueCount="90">
  <si>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</si>
  <si>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</si>
  <si>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</si>
  <si>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</si>
  <si>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</si>
  <si>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</si>
  <si>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</si>
  <si>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</si>
  <si>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</si>
  <si>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</si>
  <si>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</si>
  <si>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</si>
  <si>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</si>
  <si>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</si>
  <si>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</si>
  <si>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</si>
  <si>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</si>
  <si>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</si>
  <si>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</si>
  <si>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</si>
  <si>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</si>
  <si>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</si>
  <si>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</si>
  <si>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Other General Government Services</t>
  </si>
  <si>
    <t>Public Safety</t>
  </si>
  <si>
    <t>Law Enforcement</t>
  </si>
  <si>
    <t>Fire Control</t>
  </si>
  <si>
    <t>Physical Environment</t>
  </si>
  <si>
    <t>Water Utility Services</t>
  </si>
  <si>
    <t>Garbage / Solid Waste Control Services</t>
  </si>
  <si>
    <t>Other Physical Environment</t>
  </si>
  <si>
    <t>Transportation</t>
  </si>
  <si>
    <t>Road and Street Facilities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</si>
  <si>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</si>
  <si>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</si>
  <si>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</si>
  <si>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</si>
  <si>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</si>
  <si>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Archer Expenditures Reported by Account Code and Fund Type</t>
  </si>
  <si>
    <t>Local Fiscal Year Ended September 30, 2010</t>
  </si>
  <si>
    <t>Comprehensive Planning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</si>
  <si>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</si>
  <si>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</si>
  <si>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</si>
  <si>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Other Culture / Recreation</t>
  </si>
  <si>
    <t>2011 Municipal Population:</t>
  </si>
  <si>
    <t>Local Fiscal Year Ended September 30, 2012</t>
  </si>
  <si>
    <t>2012 Municipal Population:</t>
  </si>
  <si>
    <t>Local Fiscal Year Ended September 30, 2008</t>
  </si>
  <si>
    <t>Other Transportation Systems / Services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</si>
  <si>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</si>
  <si>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</si>
  <si>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</si>
  <si>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</si>
  <si>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</si>
  <si>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</si>
  <si>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Road / Street Facilities</t>
  </si>
  <si>
    <t>Parks / Recreation</t>
  </si>
  <si>
    <t>2014 Municipal Population:</t>
  </si>
  <si>
    <t>Local Fiscal Year Ended September 30, 2007</t>
  </si>
  <si>
    <t>Water-Sewer Combination Services</t>
  </si>
  <si>
    <t>2007 Municipal Population:</t>
  </si>
  <si>
    <t>Local Fiscal Year Ended September 30, 2015</t>
  </si>
  <si>
    <t>Sewer / Wastewater Services</t>
  </si>
  <si>
    <t>2015 Municipal Population:</t>
  </si>
  <si>
    <t>Local Fiscal Year Ended September 30, 2016</t>
  </si>
  <si>
    <t>2016 Municipal Population:</t>
  </si>
  <si>
    <t>Local Fiscal Year Ended September 30, 2017</t>
  </si>
  <si>
    <t>Pension Benefits</t>
  </si>
  <si>
    <t>Human Services</t>
  </si>
  <si>
    <t>Hospitals</t>
  </si>
  <si>
    <t>Special Facilities</t>
  </si>
  <si>
    <t>2017 Municipal Population:</t>
  </si>
  <si>
    <t>Local Fiscal Year Ended September 30, 2018</t>
  </si>
  <si>
    <t>2018 Municipal Population:</t>
  </si>
  <si>
    <t>Local Fiscal Year Ended September 30, 2019</t>
  </si>
  <si>
    <t>Water / Sewer Services</t>
  </si>
  <si>
    <t>Water</t>
  </si>
  <si>
    <t>2019 Municipal Population:</t>
  </si>
  <si>
    <t>Local Fiscal Year Ended September 30, 2020</t>
  </si>
  <si>
    <t>Other Public Safety</t>
  </si>
  <si>
    <t>2020 Municipal Population:</t>
  </si>
  <si>
    <t>Local Fiscal Year Ended September 30, 2021</t>
  </si>
  <si>
    <t>Per Capita Account</t>
  </si>
  <si>
    <t>Custodial</t>
  </si>
  <si>
    <t>Total Account</t>
  </si>
  <si>
    <t>Other Human Services</t>
  </si>
  <si>
    <t>Inter-fund Group Transfers Out</t>
  </si>
  <si>
    <t>Proprietary - Other Non-Operating Disbursements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</si>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</sst>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2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82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83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84</v>
      </c>
      <c r="N4" s="32" t="s">
        <v>5</v>
      </c>
      <c r="O4" s="32" t="s">
        <v>85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SUM(D6:D11)</f>
        <v>523833</v>
      </c>
      <c r="E5" s="24">
        <f>SUM(E6:E11)</f>
        <v>0</v>
      </c>
      <c r="F5" s="24">
        <f>SUM(F6:F11)</f>
        <v>0</v>
      </c>
      <c r="G5" s="24">
        <f>SUM(G6:G11)</f>
        <v>0</v>
      </c>
      <c r="H5" s="24">
        <f>SUM(H6:H11)</f>
        <v>0</v>
      </c>
      <c r="I5" s="24">
        <f>SUM(I6:I11)</f>
        <v>0</v>
      </c>
      <c r="J5" s="24">
        <f>SUM(J6:J11)</f>
        <v>0</v>
      </c>
      <c r="K5" s="24">
        <f>SUM(K6:K11)</f>
        <v>0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523833</v>
      </c>
      <c r="P5" s="30">
        <f>(O5/P$30)</f>
        <v>455.9033942558747</v>
      </c>
      <c r="Q5" s="6"/>
    </row>
    <row r="6" spans="1:17" ht="15">
      <c r="A6" s="12"/>
      <c r="B6" s="42">
        <v>511</v>
      </c>
      <c r="C6" s="19" t="s">
        <v>19</v>
      </c>
      <c r="D6" s="43">
        <v>78496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78496</v>
      </c>
      <c r="P6" s="44">
        <f>(O6/P$30)</f>
        <v>68.31679721496954</v>
      </c>
      <c r="Q6" s="9"/>
    </row>
    <row r="7" spans="1:17" ht="15">
      <c r="A7" s="12"/>
      <c r="B7" s="42">
        <v>512</v>
      </c>
      <c r="C7" s="19" t="s">
        <v>20</v>
      </c>
      <c r="D7" s="43">
        <v>75555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75555</v>
      </c>
      <c r="P7" s="44">
        <f>(O7/P$30)</f>
        <v>65.75718015665797</v>
      </c>
      <c r="Q7" s="9"/>
    </row>
    <row r="8" spans="1:17" ht="15">
      <c r="A8" s="12"/>
      <c r="B8" s="42">
        <v>513</v>
      </c>
      <c r="C8" s="19" t="s">
        <v>21</v>
      </c>
      <c r="D8" s="43">
        <v>223467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223467</v>
      </c>
      <c r="P8" s="44">
        <f>(O8/P$30)</f>
        <v>194.48825065274153</v>
      </c>
      <c r="Q8" s="9"/>
    </row>
    <row r="9" spans="1:17" ht="15">
      <c r="A9" s="12"/>
      <c r="B9" s="42">
        <v>514</v>
      </c>
      <c r="C9" s="19" t="s">
        <v>22</v>
      </c>
      <c r="D9" s="43">
        <v>47849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47849</v>
      </c>
      <c r="P9" s="44">
        <f>(O9/P$30)</f>
        <v>41.644038294168844</v>
      </c>
      <c r="Q9" s="9"/>
    </row>
    <row r="10" spans="1:17" ht="15">
      <c r="A10" s="12"/>
      <c r="B10" s="42">
        <v>515</v>
      </c>
      <c r="C10" s="19" t="s">
        <v>40</v>
      </c>
      <c r="D10" s="43">
        <v>7000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7000</v>
      </c>
      <c r="P10" s="44">
        <f>(O10/P$30)</f>
        <v>6.092254134029591</v>
      </c>
      <c r="Q10" s="9"/>
    </row>
    <row r="11" spans="1:17" ht="15">
      <c r="A11" s="12"/>
      <c r="B11" s="42">
        <v>519</v>
      </c>
      <c r="C11" s="19" t="s">
        <v>23</v>
      </c>
      <c r="D11" s="43">
        <v>91466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91466</v>
      </c>
      <c r="P11" s="44">
        <f>(O11/P$30)</f>
        <v>79.60487380330723</v>
      </c>
      <c r="Q11" s="9"/>
    </row>
    <row r="12" spans="1:17" ht="15.75">
      <c r="A12" s="26" t="s">
        <v>24</v>
      </c>
      <c r="B12" s="27"/>
      <c r="C12" s="28"/>
      <c r="D12" s="29">
        <f>SUM(D13:D15)</f>
        <v>11506</v>
      </c>
      <c r="E12" s="29">
        <f>SUM(E13:E15)</f>
        <v>0</v>
      </c>
      <c r="F12" s="29">
        <f>SUM(F13:F15)</f>
        <v>0</v>
      </c>
      <c r="G12" s="29">
        <f>SUM(G13:G15)</f>
        <v>0</v>
      </c>
      <c r="H12" s="29">
        <f>SUM(H13:H15)</f>
        <v>0</v>
      </c>
      <c r="I12" s="29">
        <f>SUM(I13:I15)</f>
        <v>0</v>
      </c>
      <c r="J12" s="29">
        <f>SUM(J13:J15)</f>
        <v>0</v>
      </c>
      <c r="K12" s="29">
        <f>SUM(K13:K15)</f>
        <v>0</v>
      </c>
      <c r="L12" s="29">
        <f>SUM(L13:L15)</f>
        <v>0</v>
      </c>
      <c r="M12" s="29">
        <f>SUM(M13:M15)</f>
        <v>0</v>
      </c>
      <c r="N12" s="29">
        <f>SUM(N13:N15)</f>
        <v>0</v>
      </c>
      <c r="O12" s="40">
        <f>SUM(D12:N12)</f>
        <v>11506</v>
      </c>
      <c r="P12" s="41">
        <f>(O12/P$30)</f>
        <v>10.013925152306353</v>
      </c>
      <c r="Q12" s="10"/>
    </row>
    <row r="13" spans="1:17" ht="15">
      <c r="A13" s="12"/>
      <c r="B13" s="42">
        <v>521</v>
      </c>
      <c r="C13" s="19" t="s">
        <v>25</v>
      </c>
      <c r="D13" s="43">
        <v>246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246</v>
      </c>
      <c r="P13" s="44">
        <f>(O13/P$30)</f>
        <v>0.21409921671018275</v>
      </c>
      <c r="Q13" s="9"/>
    </row>
    <row r="14" spans="1:17" ht="15">
      <c r="A14" s="12"/>
      <c r="B14" s="42">
        <v>522</v>
      </c>
      <c r="C14" s="19" t="s">
        <v>26</v>
      </c>
      <c r="D14" s="43">
        <v>3261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3261</v>
      </c>
      <c r="P14" s="44">
        <f>(O14/P$30)</f>
        <v>2.838120104438642</v>
      </c>
      <c r="Q14" s="9"/>
    </row>
    <row r="15" spans="1:17" ht="15">
      <c r="A15" s="12"/>
      <c r="B15" s="42">
        <v>529</v>
      </c>
      <c r="C15" s="19" t="s">
        <v>80</v>
      </c>
      <c r="D15" s="43">
        <v>7999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7999</v>
      </c>
      <c r="P15" s="44">
        <f>(O15/P$30)</f>
        <v>6.961705831157528</v>
      </c>
      <c r="Q15" s="9"/>
    </row>
    <row r="16" spans="1:17" ht="15.75">
      <c r="A16" s="26" t="s">
        <v>27</v>
      </c>
      <c r="B16" s="27"/>
      <c r="C16" s="28"/>
      <c r="D16" s="29">
        <f>SUM(D17:D18)</f>
        <v>0</v>
      </c>
      <c r="E16" s="29">
        <f>SUM(E17:E18)</f>
        <v>0</v>
      </c>
      <c r="F16" s="29">
        <f>SUM(F17:F18)</f>
        <v>0</v>
      </c>
      <c r="G16" s="29">
        <f>SUM(G17:G18)</f>
        <v>0</v>
      </c>
      <c r="H16" s="29">
        <f>SUM(H17:H18)</f>
        <v>0</v>
      </c>
      <c r="I16" s="29">
        <f>SUM(I17:I18)</f>
        <v>576081</v>
      </c>
      <c r="J16" s="29">
        <f>SUM(J17:J18)</f>
        <v>0</v>
      </c>
      <c r="K16" s="29">
        <f>SUM(K17:K18)</f>
        <v>0</v>
      </c>
      <c r="L16" s="29">
        <f>SUM(L17:L18)</f>
        <v>0</v>
      </c>
      <c r="M16" s="29">
        <f>SUM(M17:M18)</f>
        <v>0</v>
      </c>
      <c r="N16" s="29">
        <f>SUM(N17:N18)</f>
        <v>0</v>
      </c>
      <c r="O16" s="40">
        <f>SUM(D16:N16)</f>
        <v>576081</v>
      </c>
      <c r="P16" s="41">
        <f>(O16/P$30)</f>
        <v>501.3759791122715</v>
      </c>
      <c r="Q16" s="10"/>
    </row>
    <row r="17" spans="1:17" ht="15">
      <c r="A17" s="12"/>
      <c r="B17" s="42">
        <v>533</v>
      </c>
      <c r="C17" s="19" t="s">
        <v>28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473629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473629</v>
      </c>
      <c r="P17" s="44">
        <f>(O17/P$30)</f>
        <v>412.2097476066144</v>
      </c>
      <c r="Q17" s="9"/>
    </row>
    <row r="18" spans="1:17" ht="15">
      <c r="A18" s="12"/>
      <c r="B18" s="42">
        <v>536</v>
      </c>
      <c r="C18" s="19" t="s">
        <v>60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102452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102452</v>
      </c>
      <c r="P18" s="44">
        <f>(O18/P$30)</f>
        <v>89.1662315056571</v>
      </c>
      <c r="Q18" s="9"/>
    </row>
    <row r="19" spans="1:17" ht="15.75">
      <c r="A19" s="26" t="s">
        <v>31</v>
      </c>
      <c r="B19" s="27"/>
      <c r="C19" s="28"/>
      <c r="D19" s="29">
        <f>SUM(D20:D20)</f>
        <v>310034</v>
      </c>
      <c r="E19" s="29">
        <f>SUM(E20:E20)</f>
        <v>0</v>
      </c>
      <c r="F19" s="29">
        <f>SUM(F20:F20)</f>
        <v>0</v>
      </c>
      <c r="G19" s="29">
        <f>SUM(G20:G20)</f>
        <v>0</v>
      </c>
      <c r="H19" s="29">
        <f>SUM(H20:H20)</f>
        <v>0</v>
      </c>
      <c r="I19" s="29">
        <f>SUM(I20:I20)</f>
        <v>0</v>
      </c>
      <c r="J19" s="29">
        <f>SUM(J20:J20)</f>
        <v>0</v>
      </c>
      <c r="K19" s="29">
        <f>SUM(K20:K20)</f>
        <v>0</v>
      </c>
      <c r="L19" s="29">
        <f>SUM(L20:L20)</f>
        <v>0</v>
      </c>
      <c r="M19" s="29">
        <f>SUM(M20:M20)</f>
        <v>0</v>
      </c>
      <c r="N19" s="29">
        <f>SUM(N20:N20)</f>
        <v>0</v>
      </c>
      <c r="O19" s="29">
        <f>SUM(D19:N19)</f>
        <v>310034</v>
      </c>
      <c r="P19" s="41">
        <f>(O19/P$30)</f>
        <v>269.82941688424717</v>
      </c>
      <c r="Q19" s="10"/>
    </row>
    <row r="20" spans="1:17" ht="15">
      <c r="A20" s="12"/>
      <c r="B20" s="42">
        <v>541</v>
      </c>
      <c r="C20" s="19" t="s">
        <v>32</v>
      </c>
      <c r="D20" s="43">
        <v>310034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310034</v>
      </c>
      <c r="P20" s="44">
        <f>(O20/P$30)</f>
        <v>269.82941688424717</v>
      </c>
      <c r="Q20" s="9"/>
    </row>
    <row r="21" spans="1:17" ht="15.75">
      <c r="A21" s="26" t="s">
        <v>69</v>
      </c>
      <c r="B21" s="27"/>
      <c r="C21" s="28"/>
      <c r="D21" s="29">
        <f>SUM(D22:D22)</f>
        <v>120507</v>
      </c>
      <c r="E21" s="29">
        <f>SUM(E22:E22)</f>
        <v>0</v>
      </c>
      <c r="F21" s="29">
        <f>SUM(F22:F22)</f>
        <v>0</v>
      </c>
      <c r="G21" s="29">
        <f>SUM(G22:G22)</f>
        <v>0</v>
      </c>
      <c r="H21" s="29">
        <f>SUM(H22:H22)</f>
        <v>0</v>
      </c>
      <c r="I21" s="29">
        <f>SUM(I22:I22)</f>
        <v>0</v>
      </c>
      <c r="J21" s="29">
        <f>SUM(J22:J22)</f>
        <v>0</v>
      </c>
      <c r="K21" s="29">
        <f>SUM(K22:K22)</f>
        <v>0</v>
      </c>
      <c r="L21" s="29">
        <f>SUM(L22:L22)</f>
        <v>0</v>
      </c>
      <c r="M21" s="29">
        <f>SUM(M22:M22)</f>
        <v>0</v>
      </c>
      <c r="N21" s="29">
        <f>SUM(N22:N22)</f>
        <v>0</v>
      </c>
      <c r="O21" s="29">
        <f>SUM(D21:N21)</f>
        <v>120507</v>
      </c>
      <c r="P21" s="41">
        <f>(O21/P$30)</f>
        <v>104.8798955613577</v>
      </c>
      <c r="Q21" s="10"/>
    </row>
    <row r="22" spans="1:17" ht="15">
      <c r="A22" s="12"/>
      <c r="B22" s="42">
        <v>569</v>
      </c>
      <c r="C22" s="19" t="s">
        <v>86</v>
      </c>
      <c r="D22" s="43">
        <v>120507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>SUM(D22:N22)</f>
        <v>120507</v>
      </c>
      <c r="P22" s="44">
        <f>(O22/P$30)</f>
        <v>104.8798955613577</v>
      </c>
      <c r="Q22" s="9"/>
    </row>
    <row r="23" spans="1:17" ht="15.75">
      <c r="A23" s="26" t="s">
        <v>33</v>
      </c>
      <c r="B23" s="27"/>
      <c r="C23" s="28"/>
      <c r="D23" s="29">
        <f>SUM(D24:D24)</f>
        <v>329216</v>
      </c>
      <c r="E23" s="29">
        <f>SUM(E24:E24)</f>
        <v>0</v>
      </c>
      <c r="F23" s="29">
        <f>SUM(F24:F24)</f>
        <v>0</v>
      </c>
      <c r="G23" s="29">
        <f>SUM(G24:G24)</f>
        <v>0</v>
      </c>
      <c r="H23" s="29">
        <f>SUM(H24:H24)</f>
        <v>0</v>
      </c>
      <c r="I23" s="29">
        <f>SUM(I24:I24)</f>
        <v>0</v>
      </c>
      <c r="J23" s="29">
        <f>SUM(J24:J24)</f>
        <v>0</v>
      </c>
      <c r="K23" s="29">
        <f>SUM(K24:K24)</f>
        <v>0</v>
      </c>
      <c r="L23" s="29">
        <f>SUM(L24:L24)</f>
        <v>0</v>
      </c>
      <c r="M23" s="29">
        <f>SUM(M24:M24)</f>
        <v>0</v>
      </c>
      <c r="N23" s="29">
        <f>SUM(N24:N24)</f>
        <v>0</v>
      </c>
      <c r="O23" s="29">
        <f>SUM(D23:N23)</f>
        <v>329216</v>
      </c>
      <c r="P23" s="41">
        <f>(O23/P$30)</f>
        <v>286.52393385552654</v>
      </c>
      <c r="Q23" s="9"/>
    </row>
    <row r="24" spans="1:17" ht="15">
      <c r="A24" s="12"/>
      <c r="B24" s="42">
        <v>572</v>
      </c>
      <c r="C24" s="19" t="s">
        <v>34</v>
      </c>
      <c r="D24" s="43">
        <v>329216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>SUM(D24:N24)</f>
        <v>329216</v>
      </c>
      <c r="P24" s="44">
        <f>(O24/P$30)</f>
        <v>286.52393385552654</v>
      </c>
      <c r="Q24" s="9"/>
    </row>
    <row r="25" spans="1:17" ht="15.75">
      <c r="A25" s="26" t="s">
        <v>36</v>
      </c>
      <c r="B25" s="27"/>
      <c r="C25" s="28"/>
      <c r="D25" s="29">
        <f>SUM(D26:D27)</f>
        <v>119098</v>
      </c>
      <c r="E25" s="29">
        <f>SUM(E26:E27)</f>
        <v>0</v>
      </c>
      <c r="F25" s="29">
        <f>SUM(F26:F27)</f>
        <v>0</v>
      </c>
      <c r="G25" s="29">
        <f>SUM(G26:G27)</f>
        <v>0</v>
      </c>
      <c r="H25" s="29">
        <f>SUM(H26:H27)</f>
        <v>0</v>
      </c>
      <c r="I25" s="29">
        <f>SUM(I26:I27)</f>
        <v>2877</v>
      </c>
      <c r="J25" s="29">
        <f>SUM(J26:J27)</f>
        <v>0</v>
      </c>
      <c r="K25" s="29">
        <f>SUM(K26:K27)</f>
        <v>0</v>
      </c>
      <c r="L25" s="29">
        <f>SUM(L26:L27)</f>
        <v>0</v>
      </c>
      <c r="M25" s="29">
        <f>SUM(M26:M27)</f>
        <v>0</v>
      </c>
      <c r="N25" s="29">
        <f>SUM(N26:N27)</f>
        <v>0</v>
      </c>
      <c r="O25" s="29">
        <f>SUM(D25:N25)</f>
        <v>121975</v>
      </c>
      <c r="P25" s="41">
        <f>(O25/P$30)</f>
        <v>106.15752828546562</v>
      </c>
      <c r="Q25" s="9"/>
    </row>
    <row r="26" spans="1:17" ht="15">
      <c r="A26" s="12"/>
      <c r="B26" s="42">
        <v>581</v>
      </c>
      <c r="C26" s="19" t="s">
        <v>87</v>
      </c>
      <c r="D26" s="43">
        <v>119098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>SUM(D26:N26)</f>
        <v>119098</v>
      </c>
      <c r="P26" s="44">
        <f>(O26/P$30)</f>
        <v>103.65361183637945</v>
      </c>
      <c r="Q26" s="9"/>
    </row>
    <row r="27" spans="1:17" ht="15.75" thickBot="1">
      <c r="A27" s="12"/>
      <c r="B27" s="42">
        <v>590</v>
      </c>
      <c r="C27" s="19" t="s">
        <v>88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2877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>SUM(D27:N27)</f>
        <v>2877</v>
      </c>
      <c r="P27" s="44">
        <f>(O27/P$30)</f>
        <v>2.503916449086162</v>
      </c>
      <c r="Q27" s="9"/>
    </row>
    <row r="28" spans="1:120" ht="16.5" thickBot="1">
      <c r="A28" s="13" t="s">
        <v>10</v>
      </c>
      <c r="B28" s="21"/>
      <c r="C28" s="20"/>
      <c r="D28" s="14">
        <f>SUM(D5,D12,D16,D19,D21,D23,D25)</f>
        <v>1414194</v>
      </c>
      <c r="E28" s="14">
        <f aca="true" t="shared" si="0" ref="E28:N28">SUM(E5,E12,E16,E19,E21,E23,E25)</f>
        <v>0</v>
      </c>
      <c r="F28" s="14">
        <f t="shared" si="0"/>
        <v>0</v>
      </c>
      <c r="G28" s="14">
        <f t="shared" si="0"/>
        <v>0</v>
      </c>
      <c r="H28" s="14">
        <f t="shared" si="0"/>
        <v>0</v>
      </c>
      <c r="I28" s="14">
        <f t="shared" si="0"/>
        <v>578958</v>
      </c>
      <c r="J28" s="14">
        <f t="shared" si="0"/>
        <v>0</v>
      </c>
      <c r="K28" s="14">
        <f t="shared" si="0"/>
        <v>0</v>
      </c>
      <c r="L28" s="14">
        <f t="shared" si="0"/>
        <v>0</v>
      </c>
      <c r="M28" s="14">
        <f t="shared" si="0"/>
        <v>0</v>
      </c>
      <c r="N28" s="14">
        <f t="shared" si="0"/>
        <v>0</v>
      </c>
      <c r="O28" s="14">
        <f>SUM(D28:N28)</f>
        <v>1993152</v>
      </c>
      <c r="P28" s="35">
        <f>(O28/P$30)</f>
        <v>1734.6840731070497</v>
      </c>
      <c r="Q28" s="6"/>
      <c r="R28" s="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</row>
    <row r="29" spans="1:16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8"/>
    </row>
    <row r="30" spans="1:16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90" t="s">
        <v>89</v>
      </c>
      <c r="N30" s="90"/>
      <c r="O30" s="90"/>
      <c r="P30" s="39">
        <v>1149</v>
      </c>
    </row>
    <row r="31" spans="1:16" ht="15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3"/>
    </row>
    <row r="32" spans="1:16" ht="15.75" customHeight="1" thickBot="1">
      <c r="A32" s="94" t="s">
        <v>42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6"/>
    </row>
  </sheetData>
  <sheetProtection/>
  <mergeCells count="10">
    <mergeCell ref="M30:O30"/>
    <mergeCell ref="A31:P31"/>
    <mergeCell ref="A32:P3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  <ignoredErrors>
    <ignoredError sqref="O2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356279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356279</v>
      </c>
      <c r="O5" s="30">
        <f aca="true" t="shared" si="2" ref="O5:O23">(N5/O$25)</f>
        <v>315.2911504424779</v>
      </c>
      <c r="P5" s="6"/>
    </row>
    <row r="6" spans="1:16" ht="15">
      <c r="A6" s="12"/>
      <c r="B6" s="42">
        <v>511</v>
      </c>
      <c r="C6" s="19" t="s">
        <v>19</v>
      </c>
      <c r="D6" s="43">
        <v>16299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16299</v>
      </c>
      <c r="O6" s="44">
        <f t="shared" si="2"/>
        <v>14.423893805309735</v>
      </c>
      <c r="P6" s="9"/>
    </row>
    <row r="7" spans="1:16" ht="15">
      <c r="A7" s="12"/>
      <c r="B7" s="42">
        <v>512</v>
      </c>
      <c r="C7" s="19" t="s">
        <v>20</v>
      </c>
      <c r="D7" s="43">
        <v>56966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56966</v>
      </c>
      <c r="O7" s="44">
        <f t="shared" si="2"/>
        <v>50.412389380530975</v>
      </c>
      <c r="P7" s="9"/>
    </row>
    <row r="8" spans="1:16" ht="15">
      <c r="A8" s="12"/>
      <c r="B8" s="42">
        <v>513</v>
      </c>
      <c r="C8" s="19" t="s">
        <v>21</v>
      </c>
      <c r="D8" s="43">
        <v>214425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214425</v>
      </c>
      <c r="O8" s="44">
        <f t="shared" si="2"/>
        <v>189.7566371681416</v>
      </c>
      <c r="P8" s="9"/>
    </row>
    <row r="9" spans="1:16" ht="15">
      <c r="A9" s="12"/>
      <c r="B9" s="42">
        <v>514</v>
      </c>
      <c r="C9" s="19" t="s">
        <v>22</v>
      </c>
      <c r="D9" s="43">
        <v>25298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25298</v>
      </c>
      <c r="O9" s="44">
        <f t="shared" si="2"/>
        <v>22.387610619469026</v>
      </c>
      <c r="P9" s="9"/>
    </row>
    <row r="10" spans="1:16" ht="15">
      <c r="A10" s="12"/>
      <c r="B10" s="42">
        <v>515</v>
      </c>
      <c r="C10" s="19" t="s">
        <v>40</v>
      </c>
      <c r="D10" s="43">
        <v>13219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13219</v>
      </c>
      <c r="O10" s="44">
        <f t="shared" si="2"/>
        <v>11.698230088495576</v>
      </c>
      <c r="P10" s="9"/>
    </row>
    <row r="11" spans="1:16" ht="15">
      <c r="A11" s="12"/>
      <c r="B11" s="42">
        <v>519</v>
      </c>
      <c r="C11" s="19" t="s">
        <v>23</v>
      </c>
      <c r="D11" s="43">
        <v>30072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30072</v>
      </c>
      <c r="O11" s="44">
        <f t="shared" si="2"/>
        <v>26.612389380530974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SUM(D13:D14)</f>
        <v>34346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34346</v>
      </c>
      <c r="O12" s="41">
        <f t="shared" si="2"/>
        <v>30.394690265486727</v>
      </c>
      <c r="P12" s="10"/>
    </row>
    <row r="13" spans="1:16" ht="15">
      <c r="A13" s="12"/>
      <c r="B13" s="42">
        <v>521</v>
      </c>
      <c r="C13" s="19" t="s">
        <v>25</v>
      </c>
      <c r="D13" s="43">
        <v>101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101</v>
      </c>
      <c r="O13" s="44">
        <f t="shared" si="2"/>
        <v>0.08938053097345133</v>
      </c>
      <c r="P13" s="9"/>
    </row>
    <row r="14" spans="1:16" ht="15">
      <c r="A14" s="12"/>
      <c r="B14" s="42">
        <v>522</v>
      </c>
      <c r="C14" s="19" t="s">
        <v>26</v>
      </c>
      <c r="D14" s="43">
        <v>34245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34245</v>
      </c>
      <c r="O14" s="44">
        <f t="shared" si="2"/>
        <v>30.305309734513273</v>
      </c>
      <c r="P14" s="9"/>
    </row>
    <row r="15" spans="1:16" ht="15.75">
      <c r="A15" s="26" t="s">
        <v>27</v>
      </c>
      <c r="B15" s="27"/>
      <c r="C15" s="28"/>
      <c r="D15" s="29">
        <f aca="true" t="shared" si="4" ref="D15:M15">SUM(D16:D18)</f>
        <v>221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307066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307287</v>
      </c>
      <c r="O15" s="41">
        <f t="shared" si="2"/>
        <v>271.9353982300885</v>
      </c>
      <c r="P15" s="10"/>
    </row>
    <row r="16" spans="1:16" ht="15">
      <c r="A16" s="12"/>
      <c r="B16" s="42">
        <v>533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166008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166008</v>
      </c>
      <c r="O16" s="44">
        <f t="shared" si="2"/>
        <v>146.90973451327434</v>
      </c>
      <c r="P16" s="9"/>
    </row>
    <row r="17" spans="1:16" ht="15">
      <c r="A17" s="12"/>
      <c r="B17" s="42">
        <v>534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141058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141058</v>
      </c>
      <c r="O17" s="44">
        <f t="shared" si="2"/>
        <v>124.83008849557523</v>
      </c>
      <c r="P17" s="9"/>
    </row>
    <row r="18" spans="1:16" ht="15">
      <c r="A18" s="12"/>
      <c r="B18" s="42">
        <v>539</v>
      </c>
      <c r="C18" s="19" t="s">
        <v>30</v>
      </c>
      <c r="D18" s="43">
        <v>221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221</v>
      </c>
      <c r="O18" s="44">
        <f t="shared" si="2"/>
        <v>0.19557522123893806</v>
      </c>
      <c r="P18" s="9"/>
    </row>
    <row r="19" spans="1:16" ht="15.75">
      <c r="A19" s="26" t="s">
        <v>31</v>
      </c>
      <c r="B19" s="27"/>
      <c r="C19" s="28"/>
      <c r="D19" s="29">
        <f aca="true" t="shared" si="5" ref="D19:M19">SUM(D20:D20)</f>
        <v>109301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109301</v>
      </c>
      <c r="O19" s="41">
        <f t="shared" si="2"/>
        <v>96.72654867256637</v>
      </c>
      <c r="P19" s="10"/>
    </row>
    <row r="20" spans="1:16" ht="15">
      <c r="A20" s="12"/>
      <c r="B20" s="42">
        <v>541</v>
      </c>
      <c r="C20" s="19" t="s">
        <v>32</v>
      </c>
      <c r="D20" s="43">
        <v>109301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109301</v>
      </c>
      <c r="O20" s="44">
        <f t="shared" si="2"/>
        <v>96.72654867256637</v>
      </c>
      <c r="P20" s="9"/>
    </row>
    <row r="21" spans="1:16" ht="15.75">
      <c r="A21" s="26" t="s">
        <v>33</v>
      </c>
      <c r="B21" s="27"/>
      <c r="C21" s="28"/>
      <c r="D21" s="29">
        <f aca="true" t="shared" si="6" ref="D21:M21">SUM(D22:D22)</f>
        <v>45065</v>
      </c>
      <c r="E21" s="29">
        <f t="shared" si="6"/>
        <v>384</v>
      </c>
      <c r="F21" s="29">
        <f t="shared" si="6"/>
        <v>0</v>
      </c>
      <c r="G21" s="29">
        <f t="shared" si="6"/>
        <v>24293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69742</v>
      </c>
      <c r="O21" s="41">
        <f t="shared" si="2"/>
        <v>61.71858407079646</v>
      </c>
      <c r="P21" s="9"/>
    </row>
    <row r="22" spans="1:16" ht="15.75" thickBot="1">
      <c r="A22" s="12"/>
      <c r="B22" s="42">
        <v>572</v>
      </c>
      <c r="C22" s="19" t="s">
        <v>34</v>
      </c>
      <c r="D22" s="43">
        <v>45065</v>
      </c>
      <c r="E22" s="43">
        <v>384</v>
      </c>
      <c r="F22" s="43">
        <v>0</v>
      </c>
      <c r="G22" s="43">
        <v>24293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69742</v>
      </c>
      <c r="O22" s="44">
        <f t="shared" si="2"/>
        <v>61.71858407079646</v>
      </c>
      <c r="P22" s="9"/>
    </row>
    <row r="23" spans="1:119" ht="16.5" thickBot="1">
      <c r="A23" s="13" t="s">
        <v>10</v>
      </c>
      <c r="B23" s="21"/>
      <c r="C23" s="20"/>
      <c r="D23" s="14">
        <f>SUM(D5,D12,D15,D19,D21)</f>
        <v>545212</v>
      </c>
      <c r="E23" s="14">
        <f aca="true" t="shared" si="7" ref="E23:M23">SUM(E5,E12,E15,E19,E21)</f>
        <v>384</v>
      </c>
      <c r="F23" s="14">
        <f t="shared" si="7"/>
        <v>0</v>
      </c>
      <c r="G23" s="14">
        <f t="shared" si="7"/>
        <v>24293</v>
      </c>
      <c r="H23" s="14">
        <f t="shared" si="7"/>
        <v>0</v>
      </c>
      <c r="I23" s="14">
        <f t="shared" si="7"/>
        <v>307066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876955</v>
      </c>
      <c r="O23" s="35">
        <f t="shared" si="2"/>
        <v>776.066371681416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47</v>
      </c>
      <c r="M25" s="90"/>
      <c r="N25" s="90"/>
      <c r="O25" s="39">
        <v>1130</v>
      </c>
    </row>
    <row r="26" spans="1:15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5.75" customHeight="1" thickBot="1">
      <c r="A27" s="94" t="s">
        <v>42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383454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383454</v>
      </c>
      <c r="O5" s="30">
        <f aca="true" t="shared" si="2" ref="O5:O26">(N5/O$28)</f>
        <v>336.65847234416157</v>
      </c>
      <c r="P5" s="6"/>
    </row>
    <row r="6" spans="1:16" ht="15">
      <c r="A6" s="12"/>
      <c r="B6" s="42">
        <v>511</v>
      </c>
      <c r="C6" s="19" t="s">
        <v>19</v>
      </c>
      <c r="D6" s="43">
        <v>15873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15873</v>
      </c>
      <c r="O6" s="44">
        <f t="shared" si="2"/>
        <v>13.935908691834943</v>
      </c>
      <c r="P6" s="9"/>
    </row>
    <row r="7" spans="1:16" ht="15">
      <c r="A7" s="12"/>
      <c r="B7" s="42">
        <v>512</v>
      </c>
      <c r="C7" s="19" t="s">
        <v>20</v>
      </c>
      <c r="D7" s="43">
        <v>68450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68450</v>
      </c>
      <c r="O7" s="44">
        <f t="shared" si="2"/>
        <v>60.09657594381036</v>
      </c>
      <c r="P7" s="9"/>
    </row>
    <row r="8" spans="1:16" ht="15">
      <c r="A8" s="12"/>
      <c r="B8" s="42">
        <v>513</v>
      </c>
      <c r="C8" s="19" t="s">
        <v>21</v>
      </c>
      <c r="D8" s="43">
        <v>215363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215363</v>
      </c>
      <c r="O8" s="44">
        <f t="shared" si="2"/>
        <v>189.08077260755047</v>
      </c>
      <c r="P8" s="9"/>
    </row>
    <row r="9" spans="1:16" ht="15">
      <c r="A9" s="12"/>
      <c r="B9" s="42">
        <v>514</v>
      </c>
      <c r="C9" s="19" t="s">
        <v>22</v>
      </c>
      <c r="D9" s="43">
        <v>33803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33803</v>
      </c>
      <c r="O9" s="44">
        <f t="shared" si="2"/>
        <v>29.677787532923617</v>
      </c>
      <c r="P9" s="9"/>
    </row>
    <row r="10" spans="1:16" ht="15">
      <c r="A10" s="12"/>
      <c r="B10" s="42">
        <v>515</v>
      </c>
      <c r="C10" s="19" t="s">
        <v>40</v>
      </c>
      <c r="D10" s="43">
        <v>11960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11960</v>
      </c>
      <c r="O10" s="44">
        <f t="shared" si="2"/>
        <v>10.500438981562775</v>
      </c>
      <c r="P10" s="9"/>
    </row>
    <row r="11" spans="1:16" ht="15">
      <c r="A11" s="12"/>
      <c r="B11" s="42">
        <v>519</v>
      </c>
      <c r="C11" s="19" t="s">
        <v>23</v>
      </c>
      <c r="D11" s="43">
        <v>38005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38005</v>
      </c>
      <c r="O11" s="44">
        <f t="shared" si="2"/>
        <v>33.366988586479366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SUM(D13:D14)</f>
        <v>47533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47533</v>
      </c>
      <c r="O12" s="41">
        <f t="shared" si="2"/>
        <v>41.73222124670764</v>
      </c>
      <c r="P12" s="10"/>
    </row>
    <row r="13" spans="1:16" ht="15">
      <c r="A13" s="12"/>
      <c r="B13" s="42">
        <v>521</v>
      </c>
      <c r="C13" s="19" t="s">
        <v>25</v>
      </c>
      <c r="D13" s="43">
        <v>12635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12635</v>
      </c>
      <c r="O13" s="44">
        <f t="shared" si="2"/>
        <v>11.093064091308165</v>
      </c>
      <c r="P13" s="9"/>
    </row>
    <row r="14" spans="1:16" ht="15">
      <c r="A14" s="12"/>
      <c r="B14" s="42">
        <v>522</v>
      </c>
      <c r="C14" s="19" t="s">
        <v>26</v>
      </c>
      <c r="D14" s="43">
        <v>34898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34898</v>
      </c>
      <c r="O14" s="44">
        <f t="shared" si="2"/>
        <v>30.639157155399474</v>
      </c>
      <c r="P14" s="9"/>
    </row>
    <row r="15" spans="1:16" ht="15.75">
      <c r="A15" s="26" t="s">
        <v>27</v>
      </c>
      <c r="B15" s="27"/>
      <c r="C15" s="28"/>
      <c r="D15" s="29">
        <f aca="true" t="shared" si="4" ref="D15:M15">SUM(D16:D18)</f>
        <v>989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323147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324136</v>
      </c>
      <c r="O15" s="41">
        <f t="shared" si="2"/>
        <v>284.5794556628622</v>
      </c>
      <c r="P15" s="10"/>
    </row>
    <row r="16" spans="1:16" ht="15">
      <c r="A16" s="12"/>
      <c r="B16" s="42">
        <v>533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186826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186826</v>
      </c>
      <c r="O16" s="44">
        <f t="shared" si="2"/>
        <v>164.02633889376645</v>
      </c>
      <c r="P16" s="9"/>
    </row>
    <row r="17" spans="1:16" ht="15">
      <c r="A17" s="12"/>
      <c r="B17" s="42">
        <v>534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136321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136321</v>
      </c>
      <c r="O17" s="44">
        <f t="shared" si="2"/>
        <v>119.684811237928</v>
      </c>
      <c r="P17" s="9"/>
    </row>
    <row r="18" spans="1:16" ht="15">
      <c r="A18" s="12"/>
      <c r="B18" s="42">
        <v>539</v>
      </c>
      <c r="C18" s="19" t="s">
        <v>30</v>
      </c>
      <c r="D18" s="43">
        <v>989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989</v>
      </c>
      <c r="O18" s="44">
        <f t="shared" si="2"/>
        <v>0.8683055311676909</v>
      </c>
      <c r="P18" s="9"/>
    </row>
    <row r="19" spans="1:16" ht="15.75">
      <c r="A19" s="26" t="s">
        <v>31</v>
      </c>
      <c r="B19" s="27"/>
      <c r="C19" s="28"/>
      <c r="D19" s="29">
        <f aca="true" t="shared" si="5" ref="D19:M19">SUM(D20:D20)</f>
        <v>205544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205544</v>
      </c>
      <c r="O19" s="41">
        <f t="shared" si="2"/>
        <v>180.46005267778753</v>
      </c>
      <c r="P19" s="10"/>
    </row>
    <row r="20" spans="1:16" ht="15">
      <c r="A20" s="12"/>
      <c r="B20" s="42">
        <v>541</v>
      </c>
      <c r="C20" s="19" t="s">
        <v>32</v>
      </c>
      <c r="D20" s="43">
        <v>205544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205544</v>
      </c>
      <c r="O20" s="44">
        <f t="shared" si="2"/>
        <v>180.46005267778753</v>
      </c>
      <c r="P20" s="9"/>
    </row>
    <row r="21" spans="1:16" ht="15.75">
      <c r="A21" s="26" t="s">
        <v>33</v>
      </c>
      <c r="B21" s="27"/>
      <c r="C21" s="28"/>
      <c r="D21" s="29">
        <f aca="true" t="shared" si="6" ref="D21:M21">SUM(D22:D23)</f>
        <v>35824</v>
      </c>
      <c r="E21" s="29">
        <f t="shared" si="6"/>
        <v>304703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340527</v>
      </c>
      <c r="O21" s="41">
        <f t="shared" si="2"/>
        <v>298.97014925373134</v>
      </c>
      <c r="P21" s="9"/>
    </row>
    <row r="22" spans="1:16" ht="15">
      <c r="A22" s="12"/>
      <c r="B22" s="42">
        <v>572</v>
      </c>
      <c r="C22" s="19" t="s">
        <v>34</v>
      </c>
      <c r="D22" s="43">
        <v>35824</v>
      </c>
      <c r="E22" s="43">
        <v>4947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40771</v>
      </c>
      <c r="O22" s="44">
        <f t="shared" si="2"/>
        <v>35.795434591747146</v>
      </c>
      <c r="P22" s="9"/>
    </row>
    <row r="23" spans="1:16" ht="15">
      <c r="A23" s="12"/>
      <c r="B23" s="42">
        <v>579</v>
      </c>
      <c r="C23" s="19" t="s">
        <v>44</v>
      </c>
      <c r="D23" s="43">
        <v>0</v>
      </c>
      <c r="E23" s="43">
        <v>299756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299756</v>
      </c>
      <c r="O23" s="44">
        <f t="shared" si="2"/>
        <v>263.1747146619842</v>
      </c>
      <c r="P23" s="9"/>
    </row>
    <row r="24" spans="1:16" ht="15.75">
      <c r="A24" s="26" t="s">
        <v>36</v>
      </c>
      <c r="B24" s="27"/>
      <c r="C24" s="28"/>
      <c r="D24" s="29">
        <f aca="true" t="shared" si="7" ref="D24:M24">SUM(D25:D25)</f>
        <v>14214</v>
      </c>
      <c r="E24" s="29">
        <f t="shared" si="7"/>
        <v>131508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17523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163245</v>
      </c>
      <c r="O24" s="41">
        <f t="shared" si="2"/>
        <v>143.32309043020194</v>
      </c>
      <c r="P24" s="9"/>
    </row>
    <row r="25" spans="1:16" ht="15.75" thickBot="1">
      <c r="A25" s="12"/>
      <c r="B25" s="42">
        <v>581</v>
      </c>
      <c r="C25" s="19" t="s">
        <v>35</v>
      </c>
      <c r="D25" s="43">
        <v>14214</v>
      </c>
      <c r="E25" s="43">
        <v>131508</v>
      </c>
      <c r="F25" s="43">
        <v>0</v>
      </c>
      <c r="G25" s="43">
        <v>0</v>
      </c>
      <c r="H25" s="43">
        <v>0</v>
      </c>
      <c r="I25" s="43">
        <v>17523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163245</v>
      </c>
      <c r="O25" s="44">
        <f t="shared" si="2"/>
        <v>143.32309043020194</v>
      </c>
      <c r="P25" s="9"/>
    </row>
    <row r="26" spans="1:119" ht="16.5" thickBot="1">
      <c r="A26" s="13" t="s">
        <v>10</v>
      </c>
      <c r="B26" s="21"/>
      <c r="C26" s="20"/>
      <c r="D26" s="14">
        <f>SUM(D5,D12,D15,D19,D21,D24)</f>
        <v>687558</v>
      </c>
      <c r="E26" s="14">
        <f aca="true" t="shared" si="8" ref="E26:M26">SUM(E5,E12,E15,E19,E21,E24)</f>
        <v>436211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340670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1464439</v>
      </c>
      <c r="O26" s="35">
        <f t="shared" si="2"/>
        <v>1285.7234416154522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45</v>
      </c>
      <c r="M28" s="90"/>
      <c r="N28" s="90"/>
      <c r="O28" s="39">
        <v>1139</v>
      </c>
    </row>
    <row r="29" spans="1:15" ht="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5" ht="15.75" customHeight="1" thickBot="1">
      <c r="A30" s="94" t="s">
        <v>42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330609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330609</v>
      </c>
      <c r="O5" s="30">
        <f aca="true" t="shared" si="2" ref="O5:O24">(N5/O$26)</f>
        <v>295.71466905187833</v>
      </c>
      <c r="P5" s="6"/>
    </row>
    <row r="6" spans="1:16" ht="15">
      <c r="A6" s="12"/>
      <c r="B6" s="42">
        <v>511</v>
      </c>
      <c r="C6" s="19" t="s">
        <v>19</v>
      </c>
      <c r="D6" s="43">
        <v>15992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15992</v>
      </c>
      <c r="O6" s="44">
        <f t="shared" si="2"/>
        <v>14.304114490161002</v>
      </c>
      <c r="P6" s="9"/>
    </row>
    <row r="7" spans="1:16" ht="15">
      <c r="A7" s="12"/>
      <c r="B7" s="42">
        <v>512</v>
      </c>
      <c r="C7" s="19" t="s">
        <v>20</v>
      </c>
      <c r="D7" s="43">
        <v>53940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53940</v>
      </c>
      <c r="O7" s="44">
        <f t="shared" si="2"/>
        <v>48.24686940966011</v>
      </c>
      <c r="P7" s="9"/>
    </row>
    <row r="8" spans="1:16" ht="15">
      <c r="A8" s="12"/>
      <c r="B8" s="42">
        <v>513</v>
      </c>
      <c r="C8" s="19" t="s">
        <v>21</v>
      </c>
      <c r="D8" s="43">
        <v>199525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199525</v>
      </c>
      <c r="O8" s="44">
        <f t="shared" si="2"/>
        <v>178.4660107334526</v>
      </c>
      <c r="P8" s="9"/>
    </row>
    <row r="9" spans="1:16" ht="15">
      <c r="A9" s="12"/>
      <c r="B9" s="42">
        <v>514</v>
      </c>
      <c r="C9" s="19" t="s">
        <v>22</v>
      </c>
      <c r="D9" s="43">
        <v>24352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24352</v>
      </c>
      <c r="O9" s="44">
        <f t="shared" si="2"/>
        <v>21.78175313059034</v>
      </c>
      <c r="P9" s="9"/>
    </row>
    <row r="10" spans="1:16" ht="15">
      <c r="A10" s="12"/>
      <c r="B10" s="42">
        <v>515</v>
      </c>
      <c r="C10" s="19" t="s">
        <v>40</v>
      </c>
      <c r="D10" s="43">
        <v>4614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4614</v>
      </c>
      <c r="O10" s="44">
        <f t="shared" si="2"/>
        <v>4.127012522361359</v>
      </c>
      <c r="P10" s="9"/>
    </row>
    <row r="11" spans="1:16" ht="15">
      <c r="A11" s="12"/>
      <c r="B11" s="42">
        <v>519</v>
      </c>
      <c r="C11" s="19" t="s">
        <v>23</v>
      </c>
      <c r="D11" s="43">
        <v>32186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32186</v>
      </c>
      <c r="O11" s="44">
        <f t="shared" si="2"/>
        <v>28.788908765652952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SUM(D13:D13)</f>
        <v>34575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34575</v>
      </c>
      <c r="O12" s="41">
        <f t="shared" si="2"/>
        <v>30.9257602862254</v>
      </c>
      <c r="P12" s="10"/>
    </row>
    <row r="13" spans="1:16" ht="15">
      <c r="A13" s="12"/>
      <c r="B13" s="42">
        <v>522</v>
      </c>
      <c r="C13" s="19" t="s">
        <v>26</v>
      </c>
      <c r="D13" s="43">
        <v>34575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34575</v>
      </c>
      <c r="O13" s="44">
        <f t="shared" si="2"/>
        <v>30.9257602862254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SUM(D15:D17)</f>
        <v>6456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313332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319788</v>
      </c>
      <c r="O14" s="41">
        <f t="shared" si="2"/>
        <v>286.03577817531306</v>
      </c>
      <c r="P14" s="10"/>
    </row>
    <row r="15" spans="1:16" ht="15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185511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185511</v>
      </c>
      <c r="O15" s="44">
        <f t="shared" si="2"/>
        <v>165.93112701252235</v>
      </c>
      <c r="P15" s="9"/>
    </row>
    <row r="16" spans="1:16" ht="15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127821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127821</v>
      </c>
      <c r="O16" s="44">
        <f t="shared" si="2"/>
        <v>114.33005366726297</v>
      </c>
      <c r="P16" s="9"/>
    </row>
    <row r="17" spans="1:16" ht="15">
      <c r="A17" s="12"/>
      <c r="B17" s="42">
        <v>539</v>
      </c>
      <c r="C17" s="19" t="s">
        <v>30</v>
      </c>
      <c r="D17" s="43">
        <v>6456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6456</v>
      </c>
      <c r="O17" s="44">
        <f t="shared" si="2"/>
        <v>5.774597495527728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SUM(D19:D19)</f>
        <v>138039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138039</v>
      </c>
      <c r="O18" s="41">
        <f t="shared" si="2"/>
        <v>123.4695885509839</v>
      </c>
      <c r="P18" s="10"/>
    </row>
    <row r="19" spans="1:16" ht="15">
      <c r="A19" s="12"/>
      <c r="B19" s="42">
        <v>541</v>
      </c>
      <c r="C19" s="19" t="s">
        <v>32</v>
      </c>
      <c r="D19" s="43">
        <v>138039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138039</v>
      </c>
      <c r="O19" s="44">
        <f t="shared" si="2"/>
        <v>123.4695885509839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SUM(D21:D21)</f>
        <v>64184</v>
      </c>
      <c r="E20" s="29">
        <f t="shared" si="6"/>
        <v>6800</v>
      </c>
      <c r="F20" s="29">
        <f t="shared" si="6"/>
        <v>0</v>
      </c>
      <c r="G20" s="29">
        <f t="shared" si="6"/>
        <v>48296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119280</v>
      </c>
      <c r="O20" s="41">
        <f t="shared" si="2"/>
        <v>106.69051878354205</v>
      </c>
      <c r="P20" s="9"/>
    </row>
    <row r="21" spans="1:16" ht="15">
      <c r="A21" s="12"/>
      <c r="B21" s="42">
        <v>572</v>
      </c>
      <c r="C21" s="19" t="s">
        <v>34</v>
      </c>
      <c r="D21" s="43">
        <v>64184</v>
      </c>
      <c r="E21" s="43">
        <v>6800</v>
      </c>
      <c r="F21" s="43">
        <v>0</v>
      </c>
      <c r="G21" s="43">
        <v>48296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119280</v>
      </c>
      <c r="O21" s="44">
        <f t="shared" si="2"/>
        <v>106.69051878354205</v>
      </c>
      <c r="P21" s="9"/>
    </row>
    <row r="22" spans="1:16" ht="15.75">
      <c r="A22" s="26" t="s">
        <v>36</v>
      </c>
      <c r="B22" s="27"/>
      <c r="C22" s="28"/>
      <c r="D22" s="29">
        <f aca="true" t="shared" si="7" ref="D22:M22">SUM(D23:D23)</f>
        <v>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5177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5177</v>
      </c>
      <c r="O22" s="41">
        <f t="shared" si="2"/>
        <v>4.630590339892666</v>
      </c>
      <c r="P22" s="9"/>
    </row>
    <row r="23" spans="1:16" ht="15.75" thickBot="1">
      <c r="A23" s="12"/>
      <c r="B23" s="42">
        <v>581</v>
      </c>
      <c r="C23" s="19" t="s">
        <v>35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5177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5177</v>
      </c>
      <c r="O23" s="44">
        <f t="shared" si="2"/>
        <v>4.630590339892666</v>
      </c>
      <c r="P23" s="9"/>
    </row>
    <row r="24" spans="1:119" ht="16.5" thickBot="1">
      <c r="A24" s="13" t="s">
        <v>10</v>
      </c>
      <c r="B24" s="21"/>
      <c r="C24" s="20"/>
      <c r="D24" s="14">
        <f>SUM(D5,D12,D14,D18,D20,D22)</f>
        <v>573863</v>
      </c>
      <c r="E24" s="14">
        <f aca="true" t="shared" si="8" ref="E24:M24">SUM(E5,E12,E14,E18,E20,E22)</f>
        <v>6800</v>
      </c>
      <c r="F24" s="14">
        <f t="shared" si="8"/>
        <v>0</v>
      </c>
      <c r="G24" s="14">
        <f t="shared" si="8"/>
        <v>48296</v>
      </c>
      <c r="H24" s="14">
        <f t="shared" si="8"/>
        <v>0</v>
      </c>
      <c r="I24" s="14">
        <f t="shared" si="8"/>
        <v>318509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947468</v>
      </c>
      <c r="O24" s="35">
        <f t="shared" si="2"/>
        <v>847.4669051878354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41</v>
      </c>
      <c r="M26" s="90"/>
      <c r="N26" s="90"/>
      <c r="O26" s="39">
        <v>1118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thickBot="1">
      <c r="A28" s="94" t="s">
        <v>42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357840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357840</v>
      </c>
      <c r="O5" s="30">
        <f aca="true" t="shared" si="2" ref="O5:O24">(N5/O$26)</f>
        <v>294.7611202635914</v>
      </c>
      <c r="P5" s="6"/>
    </row>
    <row r="6" spans="1:16" ht="15">
      <c r="A6" s="12"/>
      <c r="B6" s="42">
        <v>511</v>
      </c>
      <c r="C6" s="19" t="s">
        <v>19</v>
      </c>
      <c r="D6" s="43">
        <v>17159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17159</v>
      </c>
      <c r="O6" s="44">
        <f t="shared" si="2"/>
        <v>14.134266886326195</v>
      </c>
      <c r="P6" s="9"/>
    </row>
    <row r="7" spans="1:16" ht="15">
      <c r="A7" s="12"/>
      <c r="B7" s="42">
        <v>512</v>
      </c>
      <c r="C7" s="19" t="s">
        <v>20</v>
      </c>
      <c r="D7" s="43">
        <v>76750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76750</v>
      </c>
      <c r="O7" s="44">
        <f t="shared" si="2"/>
        <v>63.220757825370676</v>
      </c>
      <c r="P7" s="9"/>
    </row>
    <row r="8" spans="1:16" ht="15">
      <c r="A8" s="12"/>
      <c r="B8" s="42">
        <v>513</v>
      </c>
      <c r="C8" s="19" t="s">
        <v>21</v>
      </c>
      <c r="D8" s="43">
        <v>162208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162208</v>
      </c>
      <c r="O8" s="44">
        <f t="shared" si="2"/>
        <v>133.61449752883033</v>
      </c>
      <c r="P8" s="9"/>
    </row>
    <row r="9" spans="1:16" ht="15">
      <c r="A9" s="12"/>
      <c r="B9" s="42">
        <v>514</v>
      </c>
      <c r="C9" s="19" t="s">
        <v>22</v>
      </c>
      <c r="D9" s="43">
        <v>45211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45211</v>
      </c>
      <c r="O9" s="44">
        <f t="shared" si="2"/>
        <v>37.241350906095555</v>
      </c>
      <c r="P9" s="9"/>
    </row>
    <row r="10" spans="1:16" ht="15">
      <c r="A10" s="12"/>
      <c r="B10" s="42">
        <v>519</v>
      </c>
      <c r="C10" s="19" t="s">
        <v>23</v>
      </c>
      <c r="D10" s="43">
        <v>56512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56512</v>
      </c>
      <c r="O10" s="44">
        <f t="shared" si="2"/>
        <v>46.5502471169687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SUM(D12:D13)</f>
        <v>37692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37692</v>
      </c>
      <c r="O11" s="41">
        <f t="shared" si="2"/>
        <v>31.047775947281714</v>
      </c>
      <c r="P11" s="10"/>
    </row>
    <row r="12" spans="1:16" ht="15">
      <c r="A12" s="12"/>
      <c r="B12" s="42">
        <v>521</v>
      </c>
      <c r="C12" s="19" t="s">
        <v>25</v>
      </c>
      <c r="D12" s="43">
        <v>20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20</v>
      </c>
      <c r="O12" s="44">
        <f t="shared" si="2"/>
        <v>0.016474464579901153</v>
      </c>
      <c r="P12" s="9"/>
    </row>
    <row r="13" spans="1:16" ht="15">
      <c r="A13" s="12"/>
      <c r="B13" s="42">
        <v>522</v>
      </c>
      <c r="C13" s="19" t="s">
        <v>26</v>
      </c>
      <c r="D13" s="43">
        <v>37672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37672</v>
      </c>
      <c r="O13" s="44">
        <f t="shared" si="2"/>
        <v>31.031301482701814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SUM(D15:D17)</f>
        <v>5037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325438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330475</v>
      </c>
      <c r="O14" s="41">
        <f t="shared" si="2"/>
        <v>272.2199341021417</v>
      </c>
      <c r="P14" s="10"/>
    </row>
    <row r="15" spans="1:16" ht="15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198008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198008</v>
      </c>
      <c r="O15" s="44">
        <f t="shared" si="2"/>
        <v>163.10378912685337</v>
      </c>
      <c r="P15" s="9"/>
    </row>
    <row r="16" spans="1:16" ht="15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127430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127430</v>
      </c>
      <c r="O16" s="44">
        <f t="shared" si="2"/>
        <v>104.9670510708402</v>
      </c>
      <c r="P16" s="9"/>
    </row>
    <row r="17" spans="1:16" ht="15">
      <c r="A17" s="12"/>
      <c r="B17" s="42">
        <v>539</v>
      </c>
      <c r="C17" s="19" t="s">
        <v>30</v>
      </c>
      <c r="D17" s="43">
        <v>5037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5037</v>
      </c>
      <c r="O17" s="44">
        <f t="shared" si="2"/>
        <v>4.149093904448105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SUM(D19:D19)</f>
        <v>160052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160052</v>
      </c>
      <c r="O18" s="41">
        <f t="shared" si="2"/>
        <v>131.83855024711696</v>
      </c>
      <c r="P18" s="10"/>
    </row>
    <row r="19" spans="1:16" ht="15">
      <c r="A19" s="12"/>
      <c r="B19" s="42">
        <v>541</v>
      </c>
      <c r="C19" s="19" t="s">
        <v>32</v>
      </c>
      <c r="D19" s="43">
        <v>160052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160052</v>
      </c>
      <c r="O19" s="44">
        <f t="shared" si="2"/>
        <v>131.83855024711696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SUM(D21:D21)</f>
        <v>83972</v>
      </c>
      <c r="E20" s="29">
        <f t="shared" si="6"/>
        <v>0</v>
      </c>
      <c r="F20" s="29">
        <f t="shared" si="6"/>
        <v>0</v>
      </c>
      <c r="G20" s="29">
        <f t="shared" si="6"/>
        <v>69818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153790</v>
      </c>
      <c r="O20" s="41">
        <f t="shared" si="2"/>
        <v>126.68039538714991</v>
      </c>
      <c r="P20" s="9"/>
    </row>
    <row r="21" spans="1:16" ht="15">
      <c r="A21" s="12"/>
      <c r="B21" s="42">
        <v>572</v>
      </c>
      <c r="C21" s="19" t="s">
        <v>34</v>
      </c>
      <c r="D21" s="43">
        <v>83972</v>
      </c>
      <c r="E21" s="43">
        <v>0</v>
      </c>
      <c r="F21" s="43">
        <v>0</v>
      </c>
      <c r="G21" s="43">
        <v>69818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153790</v>
      </c>
      <c r="O21" s="44">
        <f t="shared" si="2"/>
        <v>126.68039538714991</v>
      </c>
      <c r="P21" s="9"/>
    </row>
    <row r="22" spans="1:16" ht="15.75">
      <c r="A22" s="26" t="s">
        <v>36</v>
      </c>
      <c r="B22" s="27"/>
      <c r="C22" s="28"/>
      <c r="D22" s="29">
        <f aca="true" t="shared" si="7" ref="D22:M22">SUM(D23:D23)</f>
        <v>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14327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14327</v>
      </c>
      <c r="O22" s="41">
        <f t="shared" si="2"/>
        <v>11.80148270181219</v>
      </c>
      <c r="P22" s="9"/>
    </row>
    <row r="23" spans="1:16" ht="15.75" thickBot="1">
      <c r="A23" s="12"/>
      <c r="B23" s="42">
        <v>581</v>
      </c>
      <c r="C23" s="19" t="s">
        <v>35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14327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14327</v>
      </c>
      <c r="O23" s="44">
        <f t="shared" si="2"/>
        <v>11.80148270181219</v>
      </c>
      <c r="P23" s="9"/>
    </row>
    <row r="24" spans="1:119" ht="16.5" thickBot="1">
      <c r="A24" s="13" t="s">
        <v>10</v>
      </c>
      <c r="B24" s="21"/>
      <c r="C24" s="20"/>
      <c r="D24" s="14">
        <f>SUM(D5,D11,D14,D18,D20,D22)</f>
        <v>644593</v>
      </c>
      <c r="E24" s="14">
        <f aca="true" t="shared" si="8" ref="E24:M24">SUM(E5,E11,E14,E18,E20,E22)</f>
        <v>0</v>
      </c>
      <c r="F24" s="14">
        <f t="shared" si="8"/>
        <v>0</v>
      </c>
      <c r="G24" s="14">
        <f t="shared" si="8"/>
        <v>69818</v>
      </c>
      <c r="H24" s="14">
        <f t="shared" si="8"/>
        <v>0</v>
      </c>
      <c r="I24" s="14">
        <f t="shared" si="8"/>
        <v>339765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1054176</v>
      </c>
      <c r="O24" s="35">
        <f t="shared" si="2"/>
        <v>868.3492586490939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37</v>
      </c>
      <c r="M26" s="90"/>
      <c r="N26" s="90"/>
      <c r="O26" s="39">
        <v>1214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thickBot="1">
      <c r="A28" s="94" t="s">
        <v>42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A28:O28"/>
    <mergeCell ref="A1:O1"/>
    <mergeCell ref="D3:H3"/>
    <mergeCell ref="I3:J3"/>
    <mergeCell ref="K3:L3"/>
    <mergeCell ref="O3:O4"/>
    <mergeCell ref="A2:O2"/>
    <mergeCell ref="A3:C4"/>
    <mergeCell ref="A27:O27"/>
    <mergeCell ref="L26:N26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327172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327172</v>
      </c>
      <c r="O5" s="30">
        <f aca="true" t="shared" si="2" ref="O5:O25">(N5/O$27)</f>
        <v>267.0791836734694</v>
      </c>
      <c r="P5" s="6"/>
    </row>
    <row r="6" spans="1:16" ht="15">
      <c r="A6" s="12"/>
      <c r="B6" s="42">
        <v>511</v>
      </c>
      <c r="C6" s="19" t="s">
        <v>19</v>
      </c>
      <c r="D6" s="43">
        <v>13687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13687</v>
      </c>
      <c r="O6" s="44">
        <f t="shared" si="2"/>
        <v>11.173061224489796</v>
      </c>
      <c r="P6" s="9"/>
    </row>
    <row r="7" spans="1:16" ht="15">
      <c r="A7" s="12"/>
      <c r="B7" s="42">
        <v>512</v>
      </c>
      <c r="C7" s="19" t="s">
        <v>20</v>
      </c>
      <c r="D7" s="43">
        <v>72858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72858</v>
      </c>
      <c r="O7" s="44">
        <f t="shared" si="2"/>
        <v>59.47591836734694</v>
      </c>
      <c r="P7" s="9"/>
    </row>
    <row r="8" spans="1:16" ht="15">
      <c r="A8" s="12"/>
      <c r="B8" s="42">
        <v>513</v>
      </c>
      <c r="C8" s="19" t="s">
        <v>21</v>
      </c>
      <c r="D8" s="43">
        <v>151494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151494</v>
      </c>
      <c r="O8" s="44">
        <f t="shared" si="2"/>
        <v>123.66857142857143</v>
      </c>
      <c r="P8" s="9"/>
    </row>
    <row r="9" spans="1:16" ht="15">
      <c r="A9" s="12"/>
      <c r="B9" s="42">
        <v>514</v>
      </c>
      <c r="C9" s="19" t="s">
        <v>22</v>
      </c>
      <c r="D9" s="43">
        <v>31273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31273</v>
      </c>
      <c r="O9" s="44">
        <f t="shared" si="2"/>
        <v>25.528979591836734</v>
      </c>
      <c r="P9" s="9"/>
    </row>
    <row r="10" spans="1:16" ht="15">
      <c r="A10" s="12"/>
      <c r="B10" s="42">
        <v>519</v>
      </c>
      <c r="C10" s="19" t="s">
        <v>23</v>
      </c>
      <c r="D10" s="43">
        <v>57860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57860</v>
      </c>
      <c r="O10" s="44">
        <f t="shared" si="2"/>
        <v>47.23265306122449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SUM(D12:D13)</f>
        <v>47749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47749</v>
      </c>
      <c r="O11" s="41">
        <f t="shared" si="2"/>
        <v>38.97877551020408</v>
      </c>
      <c r="P11" s="10"/>
    </row>
    <row r="12" spans="1:16" ht="15">
      <c r="A12" s="12"/>
      <c r="B12" s="42">
        <v>521</v>
      </c>
      <c r="C12" s="19" t="s">
        <v>25</v>
      </c>
      <c r="D12" s="43">
        <v>13504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13504</v>
      </c>
      <c r="O12" s="44">
        <f t="shared" si="2"/>
        <v>11.023673469387756</v>
      </c>
      <c r="P12" s="9"/>
    </row>
    <row r="13" spans="1:16" ht="15">
      <c r="A13" s="12"/>
      <c r="B13" s="42">
        <v>522</v>
      </c>
      <c r="C13" s="19" t="s">
        <v>26</v>
      </c>
      <c r="D13" s="43">
        <v>34245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34245</v>
      </c>
      <c r="O13" s="44">
        <f t="shared" si="2"/>
        <v>27.955102040816328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SUM(D15:D17)</f>
        <v>1748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283878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285626</v>
      </c>
      <c r="O14" s="41">
        <f t="shared" si="2"/>
        <v>233.16408163265305</v>
      </c>
      <c r="P14" s="10"/>
    </row>
    <row r="15" spans="1:16" ht="15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172775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172775</v>
      </c>
      <c r="O15" s="44">
        <f t="shared" si="2"/>
        <v>141.0408163265306</v>
      </c>
      <c r="P15" s="9"/>
    </row>
    <row r="16" spans="1:16" ht="15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111103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111103</v>
      </c>
      <c r="O16" s="44">
        <f t="shared" si="2"/>
        <v>90.69632653061224</v>
      </c>
      <c r="P16" s="9"/>
    </row>
    <row r="17" spans="1:16" ht="15">
      <c r="A17" s="12"/>
      <c r="B17" s="42">
        <v>539</v>
      </c>
      <c r="C17" s="19" t="s">
        <v>30</v>
      </c>
      <c r="D17" s="43">
        <v>1748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1748</v>
      </c>
      <c r="O17" s="44">
        <f t="shared" si="2"/>
        <v>1.426938775510204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SUM(D19:D20)</f>
        <v>154911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154911</v>
      </c>
      <c r="O18" s="41">
        <f t="shared" si="2"/>
        <v>126.45795918367347</v>
      </c>
      <c r="P18" s="10"/>
    </row>
    <row r="19" spans="1:16" ht="15">
      <c r="A19" s="12"/>
      <c r="B19" s="42">
        <v>541</v>
      </c>
      <c r="C19" s="19" t="s">
        <v>32</v>
      </c>
      <c r="D19" s="43">
        <v>143981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143981</v>
      </c>
      <c r="O19" s="44">
        <f t="shared" si="2"/>
        <v>117.53551020408163</v>
      </c>
      <c r="P19" s="9"/>
    </row>
    <row r="20" spans="1:16" ht="15">
      <c r="A20" s="12"/>
      <c r="B20" s="42">
        <v>549</v>
      </c>
      <c r="C20" s="19" t="s">
        <v>49</v>
      </c>
      <c r="D20" s="43">
        <v>10930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10930</v>
      </c>
      <c r="O20" s="44">
        <f t="shared" si="2"/>
        <v>8.922448979591836</v>
      </c>
      <c r="P20" s="9"/>
    </row>
    <row r="21" spans="1:16" ht="15.75">
      <c r="A21" s="26" t="s">
        <v>33</v>
      </c>
      <c r="B21" s="27"/>
      <c r="C21" s="28"/>
      <c r="D21" s="29">
        <f aca="true" t="shared" si="6" ref="D21:M21">SUM(D22:D22)</f>
        <v>110665</v>
      </c>
      <c r="E21" s="29">
        <f t="shared" si="6"/>
        <v>0</v>
      </c>
      <c r="F21" s="29">
        <f t="shared" si="6"/>
        <v>0</v>
      </c>
      <c r="G21" s="29">
        <f t="shared" si="6"/>
        <v>232998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343663</v>
      </c>
      <c r="O21" s="41">
        <f t="shared" si="2"/>
        <v>280.5412244897959</v>
      </c>
      <c r="P21" s="9"/>
    </row>
    <row r="22" spans="1:16" ht="15">
      <c r="A22" s="12"/>
      <c r="B22" s="42">
        <v>572</v>
      </c>
      <c r="C22" s="19" t="s">
        <v>34</v>
      </c>
      <c r="D22" s="43">
        <v>110665</v>
      </c>
      <c r="E22" s="43">
        <v>0</v>
      </c>
      <c r="F22" s="43">
        <v>0</v>
      </c>
      <c r="G22" s="43">
        <v>232998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343663</v>
      </c>
      <c r="O22" s="44">
        <f t="shared" si="2"/>
        <v>280.5412244897959</v>
      </c>
      <c r="P22" s="9"/>
    </row>
    <row r="23" spans="1:16" ht="15.75">
      <c r="A23" s="26" t="s">
        <v>36</v>
      </c>
      <c r="B23" s="27"/>
      <c r="C23" s="28"/>
      <c r="D23" s="29">
        <f aca="true" t="shared" si="7" ref="D23:M23">SUM(D24:D24)</f>
        <v>132439</v>
      </c>
      <c r="E23" s="29">
        <f t="shared" si="7"/>
        <v>163737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6903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303079</v>
      </c>
      <c r="O23" s="41">
        <f t="shared" si="2"/>
        <v>247.41142857142856</v>
      </c>
      <c r="P23" s="9"/>
    </row>
    <row r="24" spans="1:16" ht="15.75" thickBot="1">
      <c r="A24" s="12"/>
      <c r="B24" s="42">
        <v>581</v>
      </c>
      <c r="C24" s="19" t="s">
        <v>35</v>
      </c>
      <c r="D24" s="43">
        <v>132439</v>
      </c>
      <c r="E24" s="43">
        <v>163737</v>
      </c>
      <c r="F24" s="43">
        <v>0</v>
      </c>
      <c r="G24" s="43">
        <v>0</v>
      </c>
      <c r="H24" s="43">
        <v>0</v>
      </c>
      <c r="I24" s="43">
        <v>6903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303079</v>
      </c>
      <c r="O24" s="44">
        <f t="shared" si="2"/>
        <v>247.41142857142856</v>
      </c>
      <c r="P24" s="9"/>
    </row>
    <row r="25" spans="1:119" ht="16.5" thickBot="1">
      <c r="A25" s="13" t="s">
        <v>10</v>
      </c>
      <c r="B25" s="21"/>
      <c r="C25" s="20"/>
      <c r="D25" s="14">
        <f>SUM(D5,D11,D14,D18,D21,D23)</f>
        <v>774684</v>
      </c>
      <c r="E25" s="14">
        <f aca="true" t="shared" si="8" ref="E25:M25">SUM(E5,E11,E14,E18,E21,E23)</f>
        <v>163737</v>
      </c>
      <c r="F25" s="14">
        <f t="shared" si="8"/>
        <v>0</v>
      </c>
      <c r="G25" s="14">
        <f t="shared" si="8"/>
        <v>232998</v>
      </c>
      <c r="H25" s="14">
        <f t="shared" si="8"/>
        <v>0</v>
      </c>
      <c r="I25" s="14">
        <f t="shared" si="8"/>
        <v>290781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1462200</v>
      </c>
      <c r="O25" s="35">
        <f t="shared" si="2"/>
        <v>1193.6326530612246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50</v>
      </c>
      <c r="M27" s="90"/>
      <c r="N27" s="90"/>
      <c r="O27" s="39">
        <v>1225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303756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303756</v>
      </c>
      <c r="O5" s="30">
        <f aca="true" t="shared" si="2" ref="O5:O24">(N5/O$26)</f>
        <v>247.15703824247356</v>
      </c>
      <c r="P5" s="6"/>
    </row>
    <row r="6" spans="1:16" ht="15">
      <c r="A6" s="12"/>
      <c r="B6" s="42">
        <v>511</v>
      </c>
      <c r="C6" s="19" t="s">
        <v>19</v>
      </c>
      <c r="D6" s="43">
        <v>13687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13687</v>
      </c>
      <c r="O6" s="44">
        <f t="shared" si="2"/>
        <v>11.136696501220504</v>
      </c>
      <c r="P6" s="9"/>
    </row>
    <row r="7" spans="1:16" ht="15">
      <c r="A7" s="12"/>
      <c r="B7" s="42">
        <v>512</v>
      </c>
      <c r="C7" s="19" t="s">
        <v>20</v>
      </c>
      <c r="D7" s="43">
        <v>65964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65964</v>
      </c>
      <c r="O7" s="44">
        <f t="shared" si="2"/>
        <v>53.67290480065093</v>
      </c>
      <c r="P7" s="9"/>
    </row>
    <row r="8" spans="1:16" ht="15">
      <c r="A8" s="12"/>
      <c r="B8" s="42">
        <v>513</v>
      </c>
      <c r="C8" s="19" t="s">
        <v>21</v>
      </c>
      <c r="D8" s="43">
        <v>131838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131838</v>
      </c>
      <c r="O8" s="44">
        <f t="shared" si="2"/>
        <v>107.27257933279088</v>
      </c>
      <c r="P8" s="9"/>
    </row>
    <row r="9" spans="1:16" ht="15">
      <c r="A9" s="12"/>
      <c r="B9" s="42">
        <v>514</v>
      </c>
      <c r="C9" s="19" t="s">
        <v>22</v>
      </c>
      <c r="D9" s="43">
        <v>25892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25892</v>
      </c>
      <c r="O9" s="44">
        <f t="shared" si="2"/>
        <v>21.06753458096013</v>
      </c>
      <c r="P9" s="9"/>
    </row>
    <row r="10" spans="1:16" ht="15">
      <c r="A10" s="12"/>
      <c r="B10" s="42">
        <v>519</v>
      </c>
      <c r="C10" s="19" t="s">
        <v>23</v>
      </c>
      <c r="D10" s="43">
        <v>66375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66375</v>
      </c>
      <c r="O10" s="44">
        <f t="shared" si="2"/>
        <v>54.0073230268511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SUM(D12:D13)</f>
        <v>39167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39167</v>
      </c>
      <c r="O11" s="41">
        <f t="shared" si="2"/>
        <v>31.86899918633035</v>
      </c>
      <c r="P11" s="10"/>
    </row>
    <row r="12" spans="1:16" ht="15">
      <c r="A12" s="12"/>
      <c r="B12" s="42">
        <v>521</v>
      </c>
      <c r="C12" s="19" t="s">
        <v>25</v>
      </c>
      <c r="D12" s="43">
        <v>4671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4671</v>
      </c>
      <c r="O12" s="44">
        <f t="shared" si="2"/>
        <v>3.8006509357200975</v>
      </c>
      <c r="P12" s="9"/>
    </row>
    <row r="13" spans="1:16" ht="15">
      <c r="A13" s="12"/>
      <c r="B13" s="42">
        <v>522</v>
      </c>
      <c r="C13" s="19" t="s">
        <v>26</v>
      </c>
      <c r="D13" s="43">
        <v>34496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34496</v>
      </c>
      <c r="O13" s="44">
        <f t="shared" si="2"/>
        <v>28.068348250610253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SUM(D15:D16)</f>
        <v>100118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171114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271232</v>
      </c>
      <c r="O14" s="41">
        <f t="shared" si="2"/>
        <v>220.693246541904</v>
      </c>
      <c r="P14" s="10"/>
    </row>
    <row r="15" spans="1:16" ht="15">
      <c r="A15" s="12"/>
      <c r="B15" s="42">
        <v>534</v>
      </c>
      <c r="C15" s="19" t="s">
        <v>29</v>
      </c>
      <c r="D15" s="43">
        <v>100118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100118</v>
      </c>
      <c r="O15" s="44">
        <f t="shared" si="2"/>
        <v>81.46297803091944</v>
      </c>
      <c r="P15" s="9"/>
    </row>
    <row r="16" spans="1:16" ht="15">
      <c r="A16" s="12"/>
      <c r="B16" s="42">
        <v>536</v>
      </c>
      <c r="C16" s="19" t="s">
        <v>60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171114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171114</v>
      </c>
      <c r="O16" s="44">
        <f t="shared" si="2"/>
        <v>139.23026851098453</v>
      </c>
      <c r="P16" s="9"/>
    </row>
    <row r="17" spans="1:16" ht="15.75">
      <c r="A17" s="26" t="s">
        <v>31</v>
      </c>
      <c r="B17" s="27"/>
      <c r="C17" s="28"/>
      <c r="D17" s="29">
        <f aca="true" t="shared" si="5" ref="D17:M17">SUM(D18:D19)</f>
        <v>164118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164118</v>
      </c>
      <c r="O17" s="41">
        <f t="shared" si="2"/>
        <v>133.53783563873068</v>
      </c>
      <c r="P17" s="10"/>
    </row>
    <row r="18" spans="1:16" ht="15">
      <c r="A18" s="12"/>
      <c r="B18" s="42">
        <v>541</v>
      </c>
      <c r="C18" s="19" t="s">
        <v>32</v>
      </c>
      <c r="D18" s="43">
        <v>137242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137242</v>
      </c>
      <c r="O18" s="44">
        <f t="shared" si="2"/>
        <v>111.66965012205044</v>
      </c>
      <c r="P18" s="9"/>
    </row>
    <row r="19" spans="1:16" ht="15">
      <c r="A19" s="12"/>
      <c r="B19" s="42">
        <v>549</v>
      </c>
      <c r="C19" s="19" t="s">
        <v>49</v>
      </c>
      <c r="D19" s="43">
        <v>26876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26876</v>
      </c>
      <c r="O19" s="44">
        <f t="shared" si="2"/>
        <v>21.868185516680228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SUM(D21:D21)</f>
        <v>310576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310576</v>
      </c>
      <c r="O20" s="41">
        <f t="shared" si="2"/>
        <v>252.70626525630593</v>
      </c>
      <c r="P20" s="9"/>
    </row>
    <row r="21" spans="1:16" ht="15">
      <c r="A21" s="12"/>
      <c r="B21" s="42">
        <v>572</v>
      </c>
      <c r="C21" s="19" t="s">
        <v>34</v>
      </c>
      <c r="D21" s="43">
        <v>310576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310576</v>
      </c>
      <c r="O21" s="44">
        <f t="shared" si="2"/>
        <v>252.70626525630593</v>
      </c>
      <c r="P21" s="9"/>
    </row>
    <row r="22" spans="1:16" ht="15.75">
      <c r="A22" s="26" t="s">
        <v>36</v>
      </c>
      <c r="B22" s="27"/>
      <c r="C22" s="28"/>
      <c r="D22" s="29">
        <f aca="true" t="shared" si="7" ref="D22:M22">SUM(D23:D23)</f>
        <v>0</v>
      </c>
      <c r="E22" s="29">
        <f t="shared" si="7"/>
        <v>64250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6903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71153</v>
      </c>
      <c r="O22" s="41">
        <f t="shared" si="2"/>
        <v>57.89503661513425</v>
      </c>
      <c r="P22" s="9"/>
    </row>
    <row r="23" spans="1:16" ht="15.75" thickBot="1">
      <c r="A23" s="12"/>
      <c r="B23" s="42">
        <v>581</v>
      </c>
      <c r="C23" s="19" t="s">
        <v>35</v>
      </c>
      <c r="D23" s="43">
        <v>0</v>
      </c>
      <c r="E23" s="43">
        <v>64250</v>
      </c>
      <c r="F23" s="43">
        <v>0</v>
      </c>
      <c r="G23" s="43">
        <v>0</v>
      </c>
      <c r="H23" s="43">
        <v>0</v>
      </c>
      <c r="I23" s="43">
        <v>6903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71153</v>
      </c>
      <c r="O23" s="44">
        <f t="shared" si="2"/>
        <v>57.89503661513425</v>
      </c>
      <c r="P23" s="9"/>
    </row>
    <row r="24" spans="1:119" ht="16.5" thickBot="1">
      <c r="A24" s="13" t="s">
        <v>10</v>
      </c>
      <c r="B24" s="21"/>
      <c r="C24" s="20"/>
      <c r="D24" s="14">
        <f>SUM(D5,D11,D14,D17,D20,D22)</f>
        <v>917735</v>
      </c>
      <c r="E24" s="14">
        <f aca="true" t="shared" si="8" ref="E24:M24">SUM(E5,E11,E14,E17,E20,E22)</f>
        <v>64250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178017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1160002</v>
      </c>
      <c r="O24" s="35">
        <f t="shared" si="2"/>
        <v>943.8584214808787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61</v>
      </c>
      <c r="M26" s="90"/>
      <c r="N26" s="90"/>
      <c r="O26" s="39">
        <v>1229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customHeight="1" thickBot="1">
      <c r="A28" s="94" t="s">
        <v>42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502271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89324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591595</v>
      </c>
      <c r="O5" s="30">
        <f aca="true" t="shared" si="2" ref="O5:O24">(N5/O$26)</f>
        <v>491.3579734219269</v>
      </c>
      <c r="P5" s="6"/>
    </row>
    <row r="6" spans="1:16" ht="15">
      <c r="A6" s="12"/>
      <c r="B6" s="42">
        <v>511</v>
      </c>
      <c r="C6" s="19" t="s">
        <v>19</v>
      </c>
      <c r="D6" s="43">
        <v>62901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62901</v>
      </c>
      <c r="O6" s="44">
        <f t="shared" si="2"/>
        <v>52.243355481727576</v>
      </c>
      <c r="P6" s="9"/>
    </row>
    <row r="7" spans="1:16" ht="15">
      <c r="A7" s="12"/>
      <c r="B7" s="42">
        <v>512</v>
      </c>
      <c r="C7" s="19" t="s">
        <v>20</v>
      </c>
      <c r="D7" s="43">
        <v>107809</v>
      </c>
      <c r="E7" s="43">
        <v>0</v>
      </c>
      <c r="F7" s="43">
        <v>0</v>
      </c>
      <c r="G7" s="43">
        <v>0</v>
      </c>
      <c r="H7" s="43">
        <v>0</v>
      </c>
      <c r="I7" s="43">
        <v>89324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197133</v>
      </c>
      <c r="O7" s="44">
        <f t="shared" si="2"/>
        <v>163.73172757475083</v>
      </c>
      <c r="P7" s="9"/>
    </row>
    <row r="8" spans="1:16" ht="15">
      <c r="A8" s="12"/>
      <c r="B8" s="42">
        <v>513</v>
      </c>
      <c r="C8" s="19" t="s">
        <v>21</v>
      </c>
      <c r="D8" s="43">
        <v>176682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176682</v>
      </c>
      <c r="O8" s="44">
        <f t="shared" si="2"/>
        <v>146.74584717607974</v>
      </c>
      <c r="P8" s="9"/>
    </row>
    <row r="9" spans="1:16" ht="15">
      <c r="A9" s="12"/>
      <c r="B9" s="42">
        <v>514</v>
      </c>
      <c r="C9" s="19" t="s">
        <v>22</v>
      </c>
      <c r="D9" s="43">
        <v>46500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46500</v>
      </c>
      <c r="O9" s="44">
        <f t="shared" si="2"/>
        <v>38.62126245847176</v>
      </c>
      <c r="P9" s="9"/>
    </row>
    <row r="10" spans="1:16" ht="15">
      <c r="A10" s="12"/>
      <c r="B10" s="42">
        <v>515</v>
      </c>
      <c r="C10" s="19" t="s">
        <v>40</v>
      </c>
      <c r="D10" s="43">
        <v>9675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9675</v>
      </c>
      <c r="O10" s="44">
        <f t="shared" si="2"/>
        <v>8.035714285714286</v>
      </c>
      <c r="P10" s="9"/>
    </row>
    <row r="11" spans="1:16" ht="15">
      <c r="A11" s="12"/>
      <c r="B11" s="42">
        <v>519</v>
      </c>
      <c r="C11" s="19" t="s">
        <v>54</v>
      </c>
      <c r="D11" s="43">
        <v>98704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98704</v>
      </c>
      <c r="O11" s="44">
        <f t="shared" si="2"/>
        <v>81.98006644518273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SUM(D13:D15)</f>
        <v>28627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28627</v>
      </c>
      <c r="O12" s="41">
        <f t="shared" si="2"/>
        <v>23.776578073089702</v>
      </c>
      <c r="P12" s="10"/>
    </row>
    <row r="13" spans="1:16" ht="15">
      <c r="A13" s="12"/>
      <c r="B13" s="42">
        <v>521</v>
      </c>
      <c r="C13" s="19" t="s">
        <v>25</v>
      </c>
      <c r="D13" s="43">
        <v>231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231</v>
      </c>
      <c r="O13" s="44">
        <f t="shared" si="2"/>
        <v>0.19186046511627908</v>
      </c>
      <c r="P13" s="9"/>
    </row>
    <row r="14" spans="1:16" ht="15">
      <c r="A14" s="12"/>
      <c r="B14" s="42">
        <v>522</v>
      </c>
      <c r="C14" s="19" t="s">
        <v>26</v>
      </c>
      <c r="D14" s="43">
        <v>16123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16123</v>
      </c>
      <c r="O14" s="44">
        <f t="shared" si="2"/>
        <v>13.391196013289036</v>
      </c>
      <c r="P14" s="9"/>
    </row>
    <row r="15" spans="1:16" ht="15">
      <c r="A15" s="12"/>
      <c r="B15" s="42">
        <v>529</v>
      </c>
      <c r="C15" s="19" t="s">
        <v>80</v>
      </c>
      <c r="D15" s="43">
        <v>12273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12273</v>
      </c>
      <c r="O15" s="44">
        <f t="shared" si="2"/>
        <v>10.193521594684386</v>
      </c>
      <c r="P15" s="9"/>
    </row>
    <row r="16" spans="1:16" ht="15.75">
      <c r="A16" s="26" t="s">
        <v>27</v>
      </c>
      <c r="B16" s="27"/>
      <c r="C16" s="28"/>
      <c r="D16" s="29">
        <f aca="true" t="shared" si="4" ref="D16:M16">SUM(D17:D19)</f>
        <v>107870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282204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390074</v>
      </c>
      <c r="O16" s="41">
        <f t="shared" si="2"/>
        <v>323.98172757475083</v>
      </c>
      <c r="P16" s="10"/>
    </row>
    <row r="17" spans="1:16" ht="15">
      <c r="A17" s="12"/>
      <c r="B17" s="42">
        <v>533</v>
      </c>
      <c r="C17" s="19" t="s">
        <v>28</v>
      </c>
      <c r="D17" s="43">
        <v>107870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107870</v>
      </c>
      <c r="O17" s="44">
        <f t="shared" si="2"/>
        <v>89.59302325581395</v>
      </c>
      <c r="P17" s="9"/>
    </row>
    <row r="18" spans="1:16" ht="15">
      <c r="A18" s="12"/>
      <c r="B18" s="42">
        <v>535</v>
      </c>
      <c r="C18" s="19" t="s">
        <v>63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103415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103415</v>
      </c>
      <c r="O18" s="44">
        <f t="shared" si="2"/>
        <v>85.89285714285714</v>
      </c>
      <c r="P18" s="9"/>
    </row>
    <row r="19" spans="1:16" ht="15">
      <c r="A19" s="12"/>
      <c r="B19" s="42">
        <v>536</v>
      </c>
      <c r="C19" s="19" t="s">
        <v>76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178789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178789</v>
      </c>
      <c r="O19" s="44">
        <f t="shared" si="2"/>
        <v>148.49584717607974</v>
      </c>
      <c r="P19" s="9"/>
    </row>
    <row r="20" spans="1:16" ht="15.75">
      <c r="A20" s="26" t="s">
        <v>31</v>
      </c>
      <c r="B20" s="27"/>
      <c r="C20" s="28"/>
      <c r="D20" s="29">
        <f aca="true" t="shared" si="5" ref="D20:M20">SUM(D21:D21)</f>
        <v>443516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443516</v>
      </c>
      <c r="O20" s="41">
        <f t="shared" si="2"/>
        <v>368.3687707641196</v>
      </c>
      <c r="P20" s="10"/>
    </row>
    <row r="21" spans="1:16" ht="15">
      <c r="A21" s="12"/>
      <c r="B21" s="42">
        <v>541</v>
      </c>
      <c r="C21" s="19" t="s">
        <v>56</v>
      </c>
      <c r="D21" s="43">
        <v>443516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443516</v>
      </c>
      <c r="O21" s="44">
        <f t="shared" si="2"/>
        <v>368.3687707641196</v>
      </c>
      <c r="P21" s="9"/>
    </row>
    <row r="22" spans="1:16" ht="15.75">
      <c r="A22" s="26" t="s">
        <v>33</v>
      </c>
      <c r="B22" s="27"/>
      <c r="C22" s="28"/>
      <c r="D22" s="29">
        <f aca="true" t="shared" si="6" ref="D22:M22">SUM(D23:D23)</f>
        <v>171287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171287</v>
      </c>
      <c r="O22" s="41">
        <f t="shared" si="2"/>
        <v>142.26495016611295</v>
      </c>
      <c r="P22" s="9"/>
    </row>
    <row r="23" spans="1:16" ht="15.75" thickBot="1">
      <c r="A23" s="12"/>
      <c r="B23" s="42">
        <v>572</v>
      </c>
      <c r="C23" s="19" t="s">
        <v>57</v>
      </c>
      <c r="D23" s="43">
        <v>171287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171287</v>
      </c>
      <c r="O23" s="44">
        <f t="shared" si="2"/>
        <v>142.26495016611295</v>
      </c>
      <c r="P23" s="9"/>
    </row>
    <row r="24" spans="1:119" ht="16.5" thickBot="1">
      <c r="A24" s="13" t="s">
        <v>10</v>
      </c>
      <c r="B24" s="21"/>
      <c r="C24" s="20"/>
      <c r="D24" s="14">
        <f>SUM(D5,D12,D16,D20,D22)</f>
        <v>1253571</v>
      </c>
      <c r="E24" s="14">
        <f aca="true" t="shared" si="7" ref="E24:M24">SUM(E5,E12,E16,E20,E22)</f>
        <v>0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371528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1625099</v>
      </c>
      <c r="O24" s="35">
        <f t="shared" si="2"/>
        <v>1349.75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81</v>
      </c>
      <c r="M26" s="90"/>
      <c r="N26" s="90"/>
      <c r="O26" s="39">
        <v>1204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customHeight="1" thickBot="1">
      <c r="A28" s="94" t="s">
        <v>42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419907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419907</v>
      </c>
      <c r="O5" s="30">
        <f aca="true" t="shared" si="2" ref="O5:O24">(N5/O$26)</f>
        <v>349.6311407160699</v>
      </c>
      <c r="P5" s="6"/>
    </row>
    <row r="6" spans="1:16" ht="15">
      <c r="A6" s="12"/>
      <c r="B6" s="42">
        <v>511</v>
      </c>
      <c r="C6" s="19" t="s">
        <v>19</v>
      </c>
      <c r="D6" s="43">
        <v>30761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30761</v>
      </c>
      <c r="O6" s="44">
        <f t="shared" si="2"/>
        <v>25.612822647793504</v>
      </c>
      <c r="P6" s="9"/>
    </row>
    <row r="7" spans="1:16" ht="15">
      <c r="A7" s="12"/>
      <c r="B7" s="42">
        <v>512</v>
      </c>
      <c r="C7" s="19" t="s">
        <v>20</v>
      </c>
      <c r="D7" s="43">
        <v>68531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68531</v>
      </c>
      <c r="O7" s="44">
        <f t="shared" si="2"/>
        <v>57.0616153205662</v>
      </c>
      <c r="P7" s="9"/>
    </row>
    <row r="8" spans="1:16" ht="15">
      <c r="A8" s="12"/>
      <c r="B8" s="42">
        <v>513</v>
      </c>
      <c r="C8" s="19" t="s">
        <v>21</v>
      </c>
      <c r="D8" s="43">
        <v>190190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190190</v>
      </c>
      <c r="O8" s="44">
        <f t="shared" si="2"/>
        <v>158.35970024979184</v>
      </c>
      <c r="P8" s="9"/>
    </row>
    <row r="9" spans="1:16" ht="15">
      <c r="A9" s="12"/>
      <c r="B9" s="42">
        <v>514</v>
      </c>
      <c r="C9" s="19" t="s">
        <v>22</v>
      </c>
      <c r="D9" s="43">
        <v>48696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48696</v>
      </c>
      <c r="O9" s="44">
        <f t="shared" si="2"/>
        <v>40.546211490424646</v>
      </c>
      <c r="P9" s="9"/>
    </row>
    <row r="10" spans="1:16" ht="15">
      <c r="A10" s="12"/>
      <c r="B10" s="42">
        <v>515</v>
      </c>
      <c r="C10" s="19" t="s">
        <v>40</v>
      </c>
      <c r="D10" s="43">
        <v>12845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12845</v>
      </c>
      <c r="O10" s="44">
        <f t="shared" si="2"/>
        <v>10.695253955037469</v>
      </c>
      <c r="P10" s="9"/>
    </row>
    <row r="11" spans="1:16" ht="15">
      <c r="A11" s="12"/>
      <c r="B11" s="42">
        <v>519</v>
      </c>
      <c r="C11" s="19" t="s">
        <v>54</v>
      </c>
      <c r="D11" s="43">
        <v>68884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68884</v>
      </c>
      <c r="O11" s="44">
        <f t="shared" si="2"/>
        <v>57.355537052456285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SUM(D13:D14)</f>
        <v>35148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35148</v>
      </c>
      <c r="O12" s="41">
        <f t="shared" si="2"/>
        <v>29.265611990008328</v>
      </c>
      <c r="P12" s="10"/>
    </row>
    <row r="13" spans="1:16" ht="15">
      <c r="A13" s="12"/>
      <c r="B13" s="42">
        <v>521</v>
      </c>
      <c r="C13" s="19" t="s">
        <v>25</v>
      </c>
      <c r="D13" s="43">
        <v>239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239</v>
      </c>
      <c r="O13" s="44">
        <f t="shared" si="2"/>
        <v>0.1990008326394671</v>
      </c>
      <c r="P13" s="9"/>
    </row>
    <row r="14" spans="1:16" ht="15">
      <c r="A14" s="12"/>
      <c r="B14" s="42">
        <v>522</v>
      </c>
      <c r="C14" s="19" t="s">
        <v>26</v>
      </c>
      <c r="D14" s="43">
        <v>34909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34909</v>
      </c>
      <c r="O14" s="44">
        <f t="shared" si="2"/>
        <v>29.06661115736886</v>
      </c>
      <c r="P14" s="9"/>
    </row>
    <row r="15" spans="1:16" ht="15.75">
      <c r="A15" s="26" t="s">
        <v>27</v>
      </c>
      <c r="B15" s="27"/>
      <c r="C15" s="28"/>
      <c r="D15" s="29">
        <f aca="true" t="shared" si="4" ref="D15:M15">SUM(D16:D18)</f>
        <v>6470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200532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207002</v>
      </c>
      <c r="O15" s="41">
        <f t="shared" si="2"/>
        <v>172.35803497085763</v>
      </c>
      <c r="P15" s="10"/>
    </row>
    <row r="16" spans="1:16" ht="15">
      <c r="A16" s="12"/>
      <c r="B16" s="42">
        <v>535</v>
      </c>
      <c r="C16" s="19" t="s">
        <v>63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18581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18581</v>
      </c>
      <c r="O16" s="44">
        <f t="shared" si="2"/>
        <v>15.47127393838468</v>
      </c>
      <c r="P16" s="9"/>
    </row>
    <row r="17" spans="1:16" ht="15">
      <c r="A17" s="12"/>
      <c r="B17" s="42">
        <v>536</v>
      </c>
      <c r="C17" s="19" t="s">
        <v>76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181951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181951</v>
      </c>
      <c r="O17" s="44">
        <f t="shared" si="2"/>
        <v>151.49958368026645</v>
      </c>
      <c r="P17" s="9"/>
    </row>
    <row r="18" spans="1:16" ht="15">
      <c r="A18" s="12"/>
      <c r="B18" s="42">
        <v>539</v>
      </c>
      <c r="C18" s="19" t="s">
        <v>30</v>
      </c>
      <c r="D18" s="43">
        <v>6470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6470</v>
      </c>
      <c r="O18" s="44">
        <f t="shared" si="2"/>
        <v>5.3871773522064945</v>
      </c>
      <c r="P18" s="9"/>
    </row>
    <row r="19" spans="1:16" ht="15.75">
      <c r="A19" s="26" t="s">
        <v>31</v>
      </c>
      <c r="B19" s="27"/>
      <c r="C19" s="28"/>
      <c r="D19" s="29">
        <f aca="true" t="shared" si="5" ref="D19:M19">SUM(D20:D21)</f>
        <v>308639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376845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685484</v>
      </c>
      <c r="O19" s="41">
        <f t="shared" si="2"/>
        <v>570.7610324729392</v>
      </c>
      <c r="P19" s="10"/>
    </row>
    <row r="20" spans="1:16" ht="15">
      <c r="A20" s="12"/>
      <c r="B20" s="42">
        <v>541</v>
      </c>
      <c r="C20" s="19" t="s">
        <v>56</v>
      </c>
      <c r="D20" s="43">
        <v>286193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286193</v>
      </c>
      <c r="O20" s="44">
        <f t="shared" si="2"/>
        <v>238.2955870108243</v>
      </c>
      <c r="P20" s="9"/>
    </row>
    <row r="21" spans="1:16" ht="15">
      <c r="A21" s="12"/>
      <c r="B21" s="42">
        <v>543</v>
      </c>
      <c r="C21" s="19" t="s">
        <v>77</v>
      </c>
      <c r="D21" s="43">
        <v>22446</v>
      </c>
      <c r="E21" s="43">
        <v>0</v>
      </c>
      <c r="F21" s="43">
        <v>0</v>
      </c>
      <c r="G21" s="43">
        <v>0</v>
      </c>
      <c r="H21" s="43">
        <v>0</v>
      </c>
      <c r="I21" s="43">
        <v>376845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399291</v>
      </c>
      <c r="O21" s="44">
        <f t="shared" si="2"/>
        <v>332.46544546211493</v>
      </c>
      <c r="P21" s="9"/>
    </row>
    <row r="22" spans="1:16" ht="15.75">
      <c r="A22" s="26" t="s">
        <v>33</v>
      </c>
      <c r="B22" s="27"/>
      <c r="C22" s="28"/>
      <c r="D22" s="29">
        <f aca="true" t="shared" si="6" ref="D22:M22">SUM(D23:D23)</f>
        <v>67373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67373</v>
      </c>
      <c r="O22" s="41">
        <f t="shared" si="2"/>
        <v>56.097418817651956</v>
      </c>
      <c r="P22" s="9"/>
    </row>
    <row r="23" spans="1:16" ht="15.75" thickBot="1">
      <c r="A23" s="12"/>
      <c r="B23" s="42">
        <v>572</v>
      </c>
      <c r="C23" s="19" t="s">
        <v>57</v>
      </c>
      <c r="D23" s="43">
        <v>67373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67373</v>
      </c>
      <c r="O23" s="44">
        <f t="shared" si="2"/>
        <v>56.097418817651956</v>
      </c>
      <c r="P23" s="9"/>
    </row>
    <row r="24" spans="1:119" ht="16.5" thickBot="1">
      <c r="A24" s="13" t="s">
        <v>10</v>
      </c>
      <c r="B24" s="21"/>
      <c r="C24" s="20"/>
      <c r="D24" s="14">
        <f>SUM(D5,D12,D15,D19,D22)</f>
        <v>837537</v>
      </c>
      <c r="E24" s="14">
        <f aca="true" t="shared" si="7" ref="E24:M24">SUM(E5,E12,E15,E19,E22)</f>
        <v>0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577377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1414914</v>
      </c>
      <c r="O24" s="35">
        <f t="shared" si="2"/>
        <v>1178.113238967527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78</v>
      </c>
      <c r="M26" s="90"/>
      <c r="N26" s="90"/>
      <c r="O26" s="39">
        <v>1201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customHeight="1" thickBot="1">
      <c r="A28" s="94" t="s">
        <v>42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394301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394301</v>
      </c>
      <c r="O5" s="30">
        <f aca="true" t="shared" si="2" ref="O5:O23">(N5/O$25)</f>
        <v>337.5864726027397</v>
      </c>
      <c r="P5" s="6"/>
    </row>
    <row r="6" spans="1:16" ht="15">
      <c r="A6" s="12"/>
      <c r="B6" s="42">
        <v>511</v>
      </c>
      <c r="C6" s="19" t="s">
        <v>19</v>
      </c>
      <c r="D6" s="43">
        <v>33795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33795</v>
      </c>
      <c r="O6" s="44">
        <f t="shared" si="2"/>
        <v>28.934075342465754</v>
      </c>
      <c r="P6" s="9"/>
    </row>
    <row r="7" spans="1:16" ht="15">
      <c r="A7" s="12"/>
      <c r="B7" s="42">
        <v>512</v>
      </c>
      <c r="C7" s="19" t="s">
        <v>20</v>
      </c>
      <c r="D7" s="43">
        <v>53370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53370</v>
      </c>
      <c r="O7" s="44">
        <f t="shared" si="2"/>
        <v>45.69349315068493</v>
      </c>
      <c r="P7" s="9"/>
    </row>
    <row r="8" spans="1:16" ht="15">
      <c r="A8" s="12"/>
      <c r="B8" s="42">
        <v>513</v>
      </c>
      <c r="C8" s="19" t="s">
        <v>21</v>
      </c>
      <c r="D8" s="43">
        <v>202759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202759</v>
      </c>
      <c r="O8" s="44">
        <f t="shared" si="2"/>
        <v>173.59503424657535</v>
      </c>
      <c r="P8" s="9"/>
    </row>
    <row r="9" spans="1:16" ht="15">
      <c r="A9" s="12"/>
      <c r="B9" s="42">
        <v>514</v>
      </c>
      <c r="C9" s="19" t="s">
        <v>22</v>
      </c>
      <c r="D9" s="43">
        <v>55089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55089</v>
      </c>
      <c r="O9" s="44">
        <f t="shared" si="2"/>
        <v>47.165239726027394</v>
      </c>
      <c r="P9" s="9"/>
    </row>
    <row r="10" spans="1:16" ht="15">
      <c r="A10" s="12"/>
      <c r="B10" s="42">
        <v>519</v>
      </c>
      <c r="C10" s="19" t="s">
        <v>54</v>
      </c>
      <c r="D10" s="43">
        <v>49288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49288</v>
      </c>
      <c r="O10" s="44">
        <f t="shared" si="2"/>
        <v>42.1986301369863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SUM(D12:D13)</f>
        <v>35108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35108</v>
      </c>
      <c r="O11" s="41">
        <f t="shared" si="2"/>
        <v>30.05821917808219</v>
      </c>
      <c r="P11" s="10"/>
    </row>
    <row r="12" spans="1:16" ht="15">
      <c r="A12" s="12"/>
      <c r="B12" s="42">
        <v>521</v>
      </c>
      <c r="C12" s="19" t="s">
        <v>25</v>
      </c>
      <c r="D12" s="43">
        <v>177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177</v>
      </c>
      <c r="O12" s="44">
        <f t="shared" si="2"/>
        <v>0.15154109589041095</v>
      </c>
      <c r="P12" s="9"/>
    </row>
    <row r="13" spans="1:16" ht="15">
      <c r="A13" s="12"/>
      <c r="B13" s="42">
        <v>522</v>
      </c>
      <c r="C13" s="19" t="s">
        <v>26</v>
      </c>
      <c r="D13" s="43">
        <v>34931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34931</v>
      </c>
      <c r="O13" s="44">
        <f t="shared" si="2"/>
        <v>29.90667808219178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SUM(D15:D18)</f>
        <v>6145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448669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454814</v>
      </c>
      <c r="O14" s="41">
        <f t="shared" si="2"/>
        <v>389.39554794520546</v>
      </c>
      <c r="P14" s="10"/>
    </row>
    <row r="15" spans="1:16" ht="15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295162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295162</v>
      </c>
      <c r="O15" s="44">
        <f t="shared" si="2"/>
        <v>252.70719178082192</v>
      </c>
      <c r="P15" s="9"/>
    </row>
    <row r="16" spans="1:16" ht="15">
      <c r="A16" s="12"/>
      <c r="B16" s="42">
        <v>534</v>
      </c>
      <c r="C16" s="19" t="s">
        <v>55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146593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146593</v>
      </c>
      <c r="O16" s="44">
        <f t="shared" si="2"/>
        <v>125.50770547945206</v>
      </c>
      <c r="P16" s="9"/>
    </row>
    <row r="17" spans="1:16" ht="15">
      <c r="A17" s="12"/>
      <c r="B17" s="42">
        <v>535</v>
      </c>
      <c r="C17" s="19" t="s">
        <v>63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6914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6914</v>
      </c>
      <c r="O17" s="44">
        <f t="shared" si="2"/>
        <v>5.919520547945205</v>
      </c>
      <c r="P17" s="9"/>
    </row>
    <row r="18" spans="1:16" ht="15">
      <c r="A18" s="12"/>
      <c r="B18" s="42">
        <v>539</v>
      </c>
      <c r="C18" s="19" t="s">
        <v>30</v>
      </c>
      <c r="D18" s="43">
        <v>6145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6145</v>
      </c>
      <c r="O18" s="44">
        <f t="shared" si="2"/>
        <v>5.261130136986301</v>
      </c>
      <c r="P18" s="9"/>
    </row>
    <row r="19" spans="1:16" ht="15.75">
      <c r="A19" s="26" t="s">
        <v>31</v>
      </c>
      <c r="B19" s="27"/>
      <c r="C19" s="28"/>
      <c r="D19" s="29">
        <f aca="true" t="shared" si="5" ref="D19:M19">SUM(D20:D20)</f>
        <v>265193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265193</v>
      </c>
      <c r="O19" s="41">
        <f t="shared" si="2"/>
        <v>227.048801369863</v>
      </c>
      <c r="P19" s="10"/>
    </row>
    <row r="20" spans="1:16" ht="15">
      <c r="A20" s="12"/>
      <c r="B20" s="42">
        <v>541</v>
      </c>
      <c r="C20" s="19" t="s">
        <v>56</v>
      </c>
      <c r="D20" s="43">
        <v>265193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265193</v>
      </c>
      <c r="O20" s="44">
        <f t="shared" si="2"/>
        <v>227.048801369863</v>
      </c>
      <c r="P20" s="9"/>
    </row>
    <row r="21" spans="1:16" ht="15.75">
      <c r="A21" s="26" t="s">
        <v>33</v>
      </c>
      <c r="B21" s="27"/>
      <c r="C21" s="28"/>
      <c r="D21" s="29">
        <f aca="true" t="shared" si="6" ref="D21:M21">SUM(D22:D22)</f>
        <v>96109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96109</v>
      </c>
      <c r="O21" s="41">
        <f t="shared" si="2"/>
        <v>82.28510273972603</v>
      </c>
      <c r="P21" s="9"/>
    </row>
    <row r="22" spans="1:16" ht="15.75" thickBot="1">
      <c r="A22" s="12"/>
      <c r="B22" s="42">
        <v>572</v>
      </c>
      <c r="C22" s="19" t="s">
        <v>57</v>
      </c>
      <c r="D22" s="43">
        <v>96109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96109</v>
      </c>
      <c r="O22" s="44">
        <f t="shared" si="2"/>
        <v>82.28510273972603</v>
      </c>
      <c r="P22" s="9"/>
    </row>
    <row r="23" spans="1:119" ht="16.5" thickBot="1">
      <c r="A23" s="13" t="s">
        <v>10</v>
      </c>
      <c r="B23" s="21"/>
      <c r="C23" s="20"/>
      <c r="D23" s="14">
        <f>SUM(D5,D11,D14,D19,D21)</f>
        <v>796856</v>
      </c>
      <c r="E23" s="14">
        <f aca="true" t="shared" si="7" ref="E23:M23">SUM(E5,E11,E14,E19,E21)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448669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1245525</v>
      </c>
      <c r="O23" s="35">
        <f t="shared" si="2"/>
        <v>1066.3741438356165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74</v>
      </c>
      <c r="M25" s="90"/>
      <c r="N25" s="90"/>
      <c r="O25" s="39">
        <v>1168</v>
      </c>
    </row>
    <row r="26" spans="1:15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5.75" customHeight="1" thickBot="1">
      <c r="A27" s="94" t="s">
        <v>42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422319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16037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438356</v>
      </c>
      <c r="O5" s="30">
        <f aca="true" t="shared" si="1" ref="O5:O27">(N5/O$29)</f>
        <v>376.2712446351931</v>
      </c>
      <c r="P5" s="6"/>
    </row>
    <row r="6" spans="1:16" ht="15">
      <c r="A6" s="12"/>
      <c r="B6" s="42">
        <v>511</v>
      </c>
      <c r="C6" s="19" t="s">
        <v>19</v>
      </c>
      <c r="D6" s="43">
        <v>90861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90861</v>
      </c>
      <c r="O6" s="44">
        <f t="shared" si="1"/>
        <v>77.99227467811158</v>
      </c>
      <c r="P6" s="9"/>
    </row>
    <row r="7" spans="1:16" ht="15">
      <c r="A7" s="12"/>
      <c r="B7" s="42">
        <v>512</v>
      </c>
      <c r="C7" s="19" t="s">
        <v>20</v>
      </c>
      <c r="D7" s="43">
        <v>57634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57634</v>
      </c>
      <c r="O7" s="44">
        <f t="shared" si="1"/>
        <v>49.47124463519313</v>
      </c>
      <c r="P7" s="9"/>
    </row>
    <row r="8" spans="1:16" ht="15">
      <c r="A8" s="12"/>
      <c r="B8" s="42">
        <v>513</v>
      </c>
      <c r="C8" s="19" t="s">
        <v>21</v>
      </c>
      <c r="D8" s="43">
        <v>179247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179247</v>
      </c>
      <c r="O8" s="44">
        <f t="shared" si="1"/>
        <v>153.86008583690986</v>
      </c>
      <c r="P8" s="9"/>
    </row>
    <row r="9" spans="1:16" ht="15">
      <c r="A9" s="12"/>
      <c r="B9" s="42">
        <v>514</v>
      </c>
      <c r="C9" s="19" t="s">
        <v>22</v>
      </c>
      <c r="D9" s="43">
        <v>42000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42000</v>
      </c>
      <c r="O9" s="44">
        <f t="shared" si="1"/>
        <v>36.05150214592275</v>
      </c>
      <c r="P9" s="9"/>
    </row>
    <row r="10" spans="1:16" ht="15">
      <c r="A10" s="12"/>
      <c r="B10" s="42">
        <v>515</v>
      </c>
      <c r="C10" s="19" t="s">
        <v>40</v>
      </c>
      <c r="D10" s="43">
        <v>7030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7030</v>
      </c>
      <c r="O10" s="44">
        <f t="shared" si="1"/>
        <v>6.034334763948498</v>
      </c>
      <c r="P10" s="9"/>
    </row>
    <row r="11" spans="1:16" ht="15">
      <c r="A11" s="12"/>
      <c r="B11" s="42">
        <v>518</v>
      </c>
      <c r="C11" s="19" t="s">
        <v>68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16037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16037</v>
      </c>
      <c r="O11" s="44">
        <f t="shared" si="1"/>
        <v>13.765665236051502</v>
      </c>
      <c r="P11" s="9"/>
    </row>
    <row r="12" spans="1:16" ht="15">
      <c r="A12" s="12"/>
      <c r="B12" s="42">
        <v>519</v>
      </c>
      <c r="C12" s="19" t="s">
        <v>54</v>
      </c>
      <c r="D12" s="43">
        <v>45547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45547</v>
      </c>
      <c r="O12" s="44">
        <f t="shared" si="1"/>
        <v>39.096137339055794</v>
      </c>
      <c r="P12" s="9"/>
    </row>
    <row r="13" spans="1:16" ht="15.75">
      <c r="A13" s="26" t="s">
        <v>24</v>
      </c>
      <c r="B13" s="27"/>
      <c r="C13" s="28"/>
      <c r="D13" s="29">
        <f aca="true" t="shared" si="3" ref="D13:M13">SUM(D14:D15)</f>
        <v>35285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7">SUM(D13:M13)</f>
        <v>35285</v>
      </c>
      <c r="O13" s="41">
        <f t="shared" si="1"/>
        <v>30.28755364806867</v>
      </c>
      <c r="P13" s="10"/>
    </row>
    <row r="14" spans="1:16" ht="15">
      <c r="A14" s="12"/>
      <c r="B14" s="42">
        <v>521</v>
      </c>
      <c r="C14" s="19" t="s">
        <v>25</v>
      </c>
      <c r="D14" s="43">
        <v>183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183</v>
      </c>
      <c r="O14" s="44">
        <f t="shared" si="1"/>
        <v>0.1570815450643777</v>
      </c>
      <c r="P14" s="9"/>
    </row>
    <row r="15" spans="1:16" ht="15">
      <c r="A15" s="12"/>
      <c r="B15" s="42">
        <v>522</v>
      </c>
      <c r="C15" s="19" t="s">
        <v>26</v>
      </c>
      <c r="D15" s="43">
        <v>35102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35102</v>
      </c>
      <c r="O15" s="44">
        <f t="shared" si="1"/>
        <v>30.13047210300429</v>
      </c>
      <c r="P15" s="9"/>
    </row>
    <row r="16" spans="1:16" ht="15.75">
      <c r="A16" s="26" t="s">
        <v>27</v>
      </c>
      <c r="B16" s="27"/>
      <c r="C16" s="28"/>
      <c r="D16" s="29">
        <f aca="true" t="shared" si="5" ref="D16:M16">SUM(D17:D19)</f>
        <v>3528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428143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431671</v>
      </c>
      <c r="O16" s="41">
        <f t="shared" si="1"/>
        <v>370.5330472103004</v>
      </c>
      <c r="P16" s="10"/>
    </row>
    <row r="17" spans="1:16" ht="15">
      <c r="A17" s="12"/>
      <c r="B17" s="42">
        <v>533</v>
      </c>
      <c r="C17" s="19" t="s">
        <v>28</v>
      </c>
      <c r="D17" s="43">
        <v>3528</v>
      </c>
      <c r="E17" s="43">
        <v>0</v>
      </c>
      <c r="F17" s="43">
        <v>0</v>
      </c>
      <c r="G17" s="43">
        <v>0</v>
      </c>
      <c r="H17" s="43">
        <v>0</v>
      </c>
      <c r="I17" s="43">
        <v>126481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130009</v>
      </c>
      <c r="O17" s="44">
        <f t="shared" si="1"/>
        <v>111.59570815450644</v>
      </c>
      <c r="P17" s="9"/>
    </row>
    <row r="18" spans="1:16" ht="15">
      <c r="A18" s="12"/>
      <c r="B18" s="42">
        <v>534</v>
      </c>
      <c r="C18" s="19" t="s">
        <v>55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169263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169263</v>
      </c>
      <c r="O18" s="44">
        <f t="shared" si="1"/>
        <v>145.2901287553648</v>
      </c>
      <c r="P18" s="9"/>
    </row>
    <row r="19" spans="1:16" ht="15">
      <c r="A19" s="12"/>
      <c r="B19" s="42">
        <v>535</v>
      </c>
      <c r="C19" s="19" t="s">
        <v>63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132399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132399</v>
      </c>
      <c r="O19" s="44">
        <f t="shared" si="1"/>
        <v>113.64721030042918</v>
      </c>
      <c r="P19" s="9"/>
    </row>
    <row r="20" spans="1:16" ht="15.75">
      <c r="A20" s="26" t="s">
        <v>31</v>
      </c>
      <c r="B20" s="27"/>
      <c r="C20" s="28"/>
      <c r="D20" s="29">
        <f aca="true" t="shared" si="6" ref="D20:M20">SUM(D21:D21)</f>
        <v>206635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206635</v>
      </c>
      <c r="O20" s="41">
        <f t="shared" si="1"/>
        <v>177.36909871244634</v>
      </c>
      <c r="P20" s="10"/>
    </row>
    <row r="21" spans="1:16" ht="15">
      <c r="A21" s="12"/>
      <c r="B21" s="42">
        <v>541</v>
      </c>
      <c r="C21" s="19" t="s">
        <v>56</v>
      </c>
      <c r="D21" s="43">
        <v>206635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206635</v>
      </c>
      <c r="O21" s="44">
        <f t="shared" si="1"/>
        <v>177.36909871244634</v>
      </c>
      <c r="P21" s="9"/>
    </row>
    <row r="22" spans="1:16" ht="15.75">
      <c r="A22" s="26" t="s">
        <v>69</v>
      </c>
      <c r="B22" s="27"/>
      <c r="C22" s="28"/>
      <c r="D22" s="29">
        <f aca="true" t="shared" si="7" ref="D22:M22">SUM(D23:D23)</f>
        <v>5057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5057</v>
      </c>
      <c r="O22" s="41">
        <f t="shared" si="1"/>
        <v>4.340772532188841</v>
      </c>
      <c r="P22" s="10"/>
    </row>
    <row r="23" spans="1:16" ht="15">
      <c r="A23" s="12"/>
      <c r="B23" s="42">
        <v>561</v>
      </c>
      <c r="C23" s="19" t="s">
        <v>70</v>
      </c>
      <c r="D23" s="43">
        <v>5057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5057</v>
      </c>
      <c r="O23" s="44">
        <f t="shared" si="1"/>
        <v>4.340772532188841</v>
      </c>
      <c r="P23" s="9"/>
    </row>
    <row r="24" spans="1:16" ht="15.75">
      <c r="A24" s="26" t="s">
        <v>33</v>
      </c>
      <c r="B24" s="27"/>
      <c r="C24" s="28"/>
      <c r="D24" s="29">
        <f aca="true" t="shared" si="8" ref="D24:M24">SUM(D25:D26)</f>
        <v>60572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60572</v>
      </c>
      <c r="O24" s="41">
        <f t="shared" si="1"/>
        <v>51.9931330472103</v>
      </c>
      <c r="P24" s="9"/>
    </row>
    <row r="25" spans="1:16" ht="15">
      <c r="A25" s="12"/>
      <c r="B25" s="42">
        <v>572</v>
      </c>
      <c r="C25" s="19" t="s">
        <v>57</v>
      </c>
      <c r="D25" s="43">
        <v>40296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40296</v>
      </c>
      <c r="O25" s="44">
        <f t="shared" si="1"/>
        <v>34.58884120171674</v>
      </c>
      <c r="P25" s="9"/>
    </row>
    <row r="26" spans="1:16" ht="15.75" thickBot="1">
      <c r="A26" s="12"/>
      <c r="B26" s="42">
        <v>575</v>
      </c>
      <c r="C26" s="19" t="s">
        <v>71</v>
      </c>
      <c r="D26" s="43">
        <v>20276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20276</v>
      </c>
      <c r="O26" s="44">
        <f t="shared" si="1"/>
        <v>17.404291845493564</v>
      </c>
      <c r="P26" s="9"/>
    </row>
    <row r="27" spans="1:119" ht="16.5" thickBot="1">
      <c r="A27" s="13" t="s">
        <v>10</v>
      </c>
      <c r="B27" s="21"/>
      <c r="C27" s="20"/>
      <c r="D27" s="14">
        <f>SUM(D5,D13,D16,D20,D22,D24)</f>
        <v>733396</v>
      </c>
      <c r="E27" s="14">
        <f aca="true" t="shared" si="9" ref="E27:M27">SUM(E5,E13,E16,E20,E22,E24)</f>
        <v>0</v>
      </c>
      <c r="F27" s="14">
        <f t="shared" si="9"/>
        <v>0</v>
      </c>
      <c r="G27" s="14">
        <f t="shared" si="9"/>
        <v>0</v>
      </c>
      <c r="H27" s="14">
        <f t="shared" si="9"/>
        <v>0</v>
      </c>
      <c r="I27" s="14">
        <f t="shared" si="9"/>
        <v>444180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4"/>
        <v>1177576</v>
      </c>
      <c r="O27" s="35">
        <f t="shared" si="1"/>
        <v>1010.7948497854077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72</v>
      </c>
      <c r="M29" s="90"/>
      <c r="N29" s="90"/>
      <c r="O29" s="39">
        <v>1165</v>
      </c>
    </row>
    <row r="30" spans="1:15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5" ht="15.75" customHeight="1" thickBot="1">
      <c r="A31" s="94" t="s">
        <v>42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369739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369739</v>
      </c>
      <c r="O5" s="30">
        <f aca="true" t="shared" si="2" ref="O5:O24">(N5/O$26)</f>
        <v>319.2910189982729</v>
      </c>
      <c r="P5" s="6"/>
    </row>
    <row r="6" spans="1:16" ht="15">
      <c r="A6" s="12"/>
      <c r="B6" s="42">
        <v>511</v>
      </c>
      <c r="C6" s="19" t="s">
        <v>19</v>
      </c>
      <c r="D6" s="43">
        <v>20011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20011</v>
      </c>
      <c r="O6" s="44">
        <f t="shared" si="2"/>
        <v>17.280656303972368</v>
      </c>
      <c r="P6" s="9"/>
    </row>
    <row r="7" spans="1:16" ht="15">
      <c r="A7" s="12"/>
      <c r="B7" s="42">
        <v>512</v>
      </c>
      <c r="C7" s="19" t="s">
        <v>20</v>
      </c>
      <c r="D7" s="43">
        <v>80906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80906</v>
      </c>
      <c r="O7" s="44">
        <f t="shared" si="2"/>
        <v>69.86701208981002</v>
      </c>
      <c r="P7" s="9"/>
    </row>
    <row r="8" spans="1:16" ht="15">
      <c r="A8" s="12"/>
      <c r="B8" s="42">
        <v>513</v>
      </c>
      <c r="C8" s="19" t="s">
        <v>21</v>
      </c>
      <c r="D8" s="43">
        <v>172391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172391</v>
      </c>
      <c r="O8" s="44">
        <f t="shared" si="2"/>
        <v>148.86960276338516</v>
      </c>
      <c r="P8" s="9"/>
    </row>
    <row r="9" spans="1:16" ht="15">
      <c r="A9" s="12"/>
      <c r="B9" s="42">
        <v>514</v>
      </c>
      <c r="C9" s="19" t="s">
        <v>22</v>
      </c>
      <c r="D9" s="43">
        <v>44615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44615</v>
      </c>
      <c r="O9" s="44">
        <f t="shared" si="2"/>
        <v>38.527633851468046</v>
      </c>
      <c r="P9" s="9"/>
    </row>
    <row r="10" spans="1:16" ht="15">
      <c r="A10" s="12"/>
      <c r="B10" s="42">
        <v>515</v>
      </c>
      <c r="C10" s="19" t="s">
        <v>40</v>
      </c>
      <c r="D10" s="43">
        <v>7750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7750</v>
      </c>
      <c r="O10" s="44">
        <f t="shared" si="2"/>
        <v>6.692573402417962</v>
      </c>
      <c r="P10" s="9"/>
    </row>
    <row r="11" spans="1:16" ht="15">
      <c r="A11" s="12"/>
      <c r="B11" s="42">
        <v>519</v>
      </c>
      <c r="C11" s="19" t="s">
        <v>54</v>
      </c>
      <c r="D11" s="43">
        <v>44066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44066</v>
      </c>
      <c r="O11" s="44">
        <f t="shared" si="2"/>
        <v>38.053540587219345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SUM(D13:D14)</f>
        <v>36214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36214</v>
      </c>
      <c r="O12" s="41">
        <f t="shared" si="2"/>
        <v>31.272884283246977</v>
      </c>
      <c r="P12" s="10"/>
    </row>
    <row r="13" spans="1:16" ht="15">
      <c r="A13" s="12"/>
      <c r="B13" s="42">
        <v>521</v>
      </c>
      <c r="C13" s="19" t="s">
        <v>25</v>
      </c>
      <c r="D13" s="43">
        <v>1324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1324</v>
      </c>
      <c r="O13" s="44">
        <f t="shared" si="2"/>
        <v>1.1433506044905009</v>
      </c>
      <c r="P13" s="9"/>
    </row>
    <row r="14" spans="1:16" ht="15">
      <c r="A14" s="12"/>
      <c r="B14" s="42">
        <v>522</v>
      </c>
      <c r="C14" s="19" t="s">
        <v>26</v>
      </c>
      <c r="D14" s="43">
        <v>34890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34890</v>
      </c>
      <c r="O14" s="44">
        <f t="shared" si="2"/>
        <v>30.129533678756477</v>
      </c>
      <c r="P14" s="9"/>
    </row>
    <row r="15" spans="1:16" ht="15.75">
      <c r="A15" s="26" t="s">
        <v>27</v>
      </c>
      <c r="B15" s="27"/>
      <c r="C15" s="28"/>
      <c r="D15" s="29">
        <f aca="true" t="shared" si="4" ref="D15:M15">SUM(D16:D19)</f>
        <v>5146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386965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392111</v>
      </c>
      <c r="O15" s="41">
        <f t="shared" si="2"/>
        <v>338.6105354058722</v>
      </c>
      <c r="P15" s="10"/>
    </row>
    <row r="16" spans="1:16" ht="15">
      <c r="A16" s="12"/>
      <c r="B16" s="42">
        <v>533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203667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203667</v>
      </c>
      <c r="O16" s="44">
        <f t="shared" si="2"/>
        <v>175.8782383419689</v>
      </c>
      <c r="P16" s="9"/>
    </row>
    <row r="17" spans="1:16" ht="15">
      <c r="A17" s="12"/>
      <c r="B17" s="42">
        <v>534</v>
      </c>
      <c r="C17" s="19" t="s">
        <v>55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135383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135383</v>
      </c>
      <c r="O17" s="44">
        <f t="shared" si="2"/>
        <v>116.91105354058722</v>
      </c>
      <c r="P17" s="9"/>
    </row>
    <row r="18" spans="1:16" ht="15">
      <c r="A18" s="12"/>
      <c r="B18" s="42">
        <v>535</v>
      </c>
      <c r="C18" s="19" t="s">
        <v>63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47915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47915</v>
      </c>
      <c r="O18" s="44">
        <f t="shared" si="2"/>
        <v>41.377374784110536</v>
      </c>
      <c r="P18" s="9"/>
    </row>
    <row r="19" spans="1:16" ht="15">
      <c r="A19" s="12"/>
      <c r="B19" s="42">
        <v>539</v>
      </c>
      <c r="C19" s="19" t="s">
        <v>30</v>
      </c>
      <c r="D19" s="43">
        <v>5146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5146</v>
      </c>
      <c r="O19" s="44">
        <f t="shared" si="2"/>
        <v>4.443868739205527</v>
      </c>
      <c r="P19" s="9"/>
    </row>
    <row r="20" spans="1:16" ht="15.75">
      <c r="A20" s="26" t="s">
        <v>31</v>
      </c>
      <c r="B20" s="27"/>
      <c r="C20" s="28"/>
      <c r="D20" s="29">
        <f aca="true" t="shared" si="5" ref="D20:M20">SUM(D21:D21)</f>
        <v>134428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134428</v>
      </c>
      <c r="O20" s="41">
        <f t="shared" si="2"/>
        <v>116.08635578583765</v>
      </c>
      <c r="P20" s="10"/>
    </row>
    <row r="21" spans="1:16" ht="15">
      <c r="A21" s="12"/>
      <c r="B21" s="42">
        <v>541</v>
      </c>
      <c r="C21" s="19" t="s">
        <v>56</v>
      </c>
      <c r="D21" s="43">
        <v>134428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134428</v>
      </c>
      <c r="O21" s="44">
        <f t="shared" si="2"/>
        <v>116.08635578583765</v>
      </c>
      <c r="P21" s="9"/>
    </row>
    <row r="22" spans="1:16" ht="15.75">
      <c r="A22" s="26" t="s">
        <v>33</v>
      </c>
      <c r="B22" s="27"/>
      <c r="C22" s="28"/>
      <c r="D22" s="29">
        <f aca="true" t="shared" si="6" ref="D22:M22">SUM(D23:D23)</f>
        <v>88820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88820</v>
      </c>
      <c r="O22" s="41">
        <f t="shared" si="2"/>
        <v>76.70120898100173</v>
      </c>
      <c r="P22" s="9"/>
    </row>
    <row r="23" spans="1:16" ht="15.75" thickBot="1">
      <c r="A23" s="12"/>
      <c r="B23" s="42">
        <v>572</v>
      </c>
      <c r="C23" s="19" t="s">
        <v>57</v>
      </c>
      <c r="D23" s="43">
        <v>88820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88820</v>
      </c>
      <c r="O23" s="44">
        <f t="shared" si="2"/>
        <v>76.70120898100173</v>
      </c>
      <c r="P23" s="9"/>
    </row>
    <row r="24" spans="1:119" ht="16.5" thickBot="1">
      <c r="A24" s="13" t="s">
        <v>10</v>
      </c>
      <c r="B24" s="21"/>
      <c r="C24" s="20"/>
      <c r="D24" s="14">
        <f>SUM(D5,D12,D15,D20,D22)</f>
        <v>634347</v>
      </c>
      <c r="E24" s="14">
        <f aca="true" t="shared" si="7" ref="E24:M24">SUM(E5,E12,E15,E20,E22)</f>
        <v>0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386965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1021312</v>
      </c>
      <c r="O24" s="35">
        <f t="shared" si="2"/>
        <v>881.9620034542314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66</v>
      </c>
      <c r="M26" s="90"/>
      <c r="N26" s="90"/>
      <c r="O26" s="39">
        <v>1158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customHeight="1" thickBot="1">
      <c r="A28" s="94" t="s">
        <v>42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370440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370440</v>
      </c>
      <c r="O5" s="30">
        <f aca="true" t="shared" si="2" ref="O5:O24">(N5/O$26)</f>
        <v>324.94736842105266</v>
      </c>
      <c r="P5" s="6"/>
    </row>
    <row r="6" spans="1:16" ht="15">
      <c r="A6" s="12"/>
      <c r="B6" s="42">
        <v>511</v>
      </c>
      <c r="C6" s="19" t="s">
        <v>19</v>
      </c>
      <c r="D6" s="43">
        <v>17929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17929</v>
      </c>
      <c r="O6" s="44">
        <f t="shared" si="2"/>
        <v>15.72719298245614</v>
      </c>
      <c r="P6" s="9"/>
    </row>
    <row r="7" spans="1:16" ht="15">
      <c r="A7" s="12"/>
      <c r="B7" s="42">
        <v>512</v>
      </c>
      <c r="C7" s="19" t="s">
        <v>20</v>
      </c>
      <c r="D7" s="43">
        <v>82758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82758</v>
      </c>
      <c r="O7" s="44">
        <f t="shared" si="2"/>
        <v>72.59473684210526</v>
      </c>
      <c r="P7" s="9"/>
    </row>
    <row r="8" spans="1:16" ht="15">
      <c r="A8" s="12"/>
      <c r="B8" s="42">
        <v>513</v>
      </c>
      <c r="C8" s="19" t="s">
        <v>21</v>
      </c>
      <c r="D8" s="43">
        <v>190377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190377</v>
      </c>
      <c r="O8" s="44">
        <f t="shared" si="2"/>
        <v>166.99736842105264</v>
      </c>
      <c r="P8" s="9"/>
    </row>
    <row r="9" spans="1:16" ht="15">
      <c r="A9" s="12"/>
      <c r="B9" s="42">
        <v>514</v>
      </c>
      <c r="C9" s="19" t="s">
        <v>22</v>
      </c>
      <c r="D9" s="43">
        <v>46702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46702</v>
      </c>
      <c r="O9" s="44">
        <f t="shared" si="2"/>
        <v>40.96666666666667</v>
      </c>
      <c r="P9" s="9"/>
    </row>
    <row r="10" spans="1:16" ht="15">
      <c r="A10" s="12"/>
      <c r="B10" s="42">
        <v>515</v>
      </c>
      <c r="C10" s="19" t="s">
        <v>40</v>
      </c>
      <c r="D10" s="43">
        <v>927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927</v>
      </c>
      <c r="O10" s="44">
        <f t="shared" si="2"/>
        <v>0.8131578947368421</v>
      </c>
      <c r="P10" s="9"/>
    </row>
    <row r="11" spans="1:16" ht="15">
      <c r="A11" s="12"/>
      <c r="B11" s="42">
        <v>519</v>
      </c>
      <c r="C11" s="19" t="s">
        <v>54</v>
      </c>
      <c r="D11" s="43">
        <v>31747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31747</v>
      </c>
      <c r="O11" s="44">
        <f t="shared" si="2"/>
        <v>27.848245614035086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SUM(D13:D14)</f>
        <v>36467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36467</v>
      </c>
      <c r="O12" s="41">
        <f t="shared" si="2"/>
        <v>31.98859649122807</v>
      </c>
      <c r="P12" s="10"/>
    </row>
    <row r="13" spans="1:16" ht="15">
      <c r="A13" s="12"/>
      <c r="B13" s="42">
        <v>521</v>
      </c>
      <c r="C13" s="19" t="s">
        <v>25</v>
      </c>
      <c r="D13" s="43">
        <v>1908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1908</v>
      </c>
      <c r="O13" s="44">
        <f t="shared" si="2"/>
        <v>1.6736842105263159</v>
      </c>
      <c r="P13" s="9"/>
    </row>
    <row r="14" spans="1:16" ht="15">
      <c r="A14" s="12"/>
      <c r="B14" s="42">
        <v>522</v>
      </c>
      <c r="C14" s="19" t="s">
        <v>26</v>
      </c>
      <c r="D14" s="43">
        <v>34559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34559</v>
      </c>
      <c r="O14" s="44">
        <f t="shared" si="2"/>
        <v>30.314912280701755</v>
      </c>
      <c r="P14" s="9"/>
    </row>
    <row r="15" spans="1:16" ht="15.75">
      <c r="A15" s="26" t="s">
        <v>27</v>
      </c>
      <c r="B15" s="27"/>
      <c r="C15" s="28"/>
      <c r="D15" s="29">
        <f aca="true" t="shared" si="4" ref="D15:M15">SUM(D16:D19)</f>
        <v>510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432157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432667</v>
      </c>
      <c r="O15" s="41">
        <f t="shared" si="2"/>
        <v>379.53245614035086</v>
      </c>
      <c r="P15" s="10"/>
    </row>
    <row r="16" spans="1:16" ht="15">
      <c r="A16" s="12"/>
      <c r="B16" s="42">
        <v>533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261780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261780</v>
      </c>
      <c r="O16" s="44">
        <f t="shared" si="2"/>
        <v>229.6315789473684</v>
      </c>
      <c r="P16" s="9"/>
    </row>
    <row r="17" spans="1:16" ht="15">
      <c r="A17" s="12"/>
      <c r="B17" s="42">
        <v>534</v>
      </c>
      <c r="C17" s="19" t="s">
        <v>55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142681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142681</v>
      </c>
      <c r="O17" s="44">
        <f t="shared" si="2"/>
        <v>125.15877192982457</v>
      </c>
      <c r="P17" s="9"/>
    </row>
    <row r="18" spans="1:16" ht="15">
      <c r="A18" s="12"/>
      <c r="B18" s="42">
        <v>535</v>
      </c>
      <c r="C18" s="19" t="s">
        <v>63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27696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27696</v>
      </c>
      <c r="O18" s="44">
        <f t="shared" si="2"/>
        <v>24.294736842105262</v>
      </c>
      <c r="P18" s="9"/>
    </row>
    <row r="19" spans="1:16" ht="15">
      <c r="A19" s="12"/>
      <c r="B19" s="42">
        <v>539</v>
      </c>
      <c r="C19" s="19" t="s">
        <v>30</v>
      </c>
      <c r="D19" s="43">
        <v>510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510</v>
      </c>
      <c r="O19" s="44">
        <f t="shared" si="2"/>
        <v>0.4473684210526316</v>
      </c>
      <c r="P19" s="9"/>
    </row>
    <row r="20" spans="1:16" ht="15.75">
      <c r="A20" s="26" t="s">
        <v>31</v>
      </c>
      <c r="B20" s="27"/>
      <c r="C20" s="28"/>
      <c r="D20" s="29">
        <f aca="true" t="shared" si="5" ref="D20:M20">SUM(D21:D21)</f>
        <v>138011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138011</v>
      </c>
      <c r="O20" s="41">
        <f t="shared" si="2"/>
        <v>121.06228070175439</v>
      </c>
      <c r="P20" s="10"/>
    </row>
    <row r="21" spans="1:16" ht="15">
      <c r="A21" s="12"/>
      <c r="B21" s="42">
        <v>541</v>
      </c>
      <c r="C21" s="19" t="s">
        <v>56</v>
      </c>
      <c r="D21" s="43">
        <v>138011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138011</v>
      </c>
      <c r="O21" s="44">
        <f t="shared" si="2"/>
        <v>121.06228070175439</v>
      </c>
      <c r="P21" s="9"/>
    </row>
    <row r="22" spans="1:16" ht="15.75">
      <c r="A22" s="26" t="s">
        <v>33</v>
      </c>
      <c r="B22" s="27"/>
      <c r="C22" s="28"/>
      <c r="D22" s="29">
        <f aca="true" t="shared" si="6" ref="D22:M22">SUM(D23:D23)</f>
        <v>67156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67156</v>
      </c>
      <c r="O22" s="41">
        <f t="shared" si="2"/>
        <v>58.90877192982456</v>
      </c>
      <c r="P22" s="9"/>
    </row>
    <row r="23" spans="1:16" ht="15.75" thickBot="1">
      <c r="A23" s="12"/>
      <c r="B23" s="42">
        <v>572</v>
      </c>
      <c r="C23" s="19" t="s">
        <v>57</v>
      </c>
      <c r="D23" s="43">
        <v>67156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67156</v>
      </c>
      <c r="O23" s="44">
        <f t="shared" si="2"/>
        <v>58.90877192982456</v>
      </c>
      <c r="P23" s="9"/>
    </row>
    <row r="24" spans="1:119" ht="16.5" thickBot="1">
      <c r="A24" s="13" t="s">
        <v>10</v>
      </c>
      <c r="B24" s="21"/>
      <c r="C24" s="20"/>
      <c r="D24" s="14">
        <f>SUM(D5,D12,D15,D20,D22)</f>
        <v>612584</v>
      </c>
      <c r="E24" s="14">
        <f aca="true" t="shared" si="7" ref="E24:M24">SUM(E5,E12,E15,E20,E22)</f>
        <v>0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432157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1044741</v>
      </c>
      <c r="O24" s="35">
        <f t="shared" si="2"/>
        <v>916.4394736842105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64</v>
      </c>
      <c r="M26" s="90"/>
      <c r="N26" s="90"/>
      <c r="O26" s="39">
        <v>1140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customHeight="1" thickBot="1">
      <c r="A28" s="94" t="s">
        <v>42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53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SUM(D6:D11)</f>
        <v>368010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23">SUM(D5:M5)</f>
        <v>368010</v>
      </c>
      <c r="O5" s="58">
        <f aca="true" t="shared" si="2" ref="O5:O23">(N5/O$25)</f>
        <v>323.6675461741425</v>
      </c>
      <c r="P5" s="59"/>
    </row>
    <row r="6" spans="1:16" ht="15">
      <c r="A6" s="61"/>
      <c r="B6" s="62">
        <v>511</v>
      </c>
      <c r="C6" s="63" t="s">
        <v>19</v>
      </c>
      <c r="D6" s="64">
        <v>14272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14272</v>
      </c>
      <c r="O6" s="65">
        <f t="shared" si="2"/>
        <v>12.552330694810905</v>
      </c>
      <c r="P6" s="66"/>
    </row>
    <row r="7" spans="1:16" ht="15">
      <c r="A7" s="61"/>
      <c r="B7" s="62">
        <v>512</v>
      </c>
      <c r="C7" s="63" t="s">
        <v>20</v>
      </c>
      <c r="D7" s="64">
        <v>69675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69675</v>
      </c>
      <c r="O7" s="65">
        <f t="shared" si="2"/>
        <v>61.27968337730871</v>
      </c>
      <c r="P7" s="66"/>
    </row>
    <row r="8" spans="1:16" ht="15">
      <c r="A8" s="61"/>
      <c r="B8" s="62">
        <v>513</v>
      </c>
      <c r="C8" s="63" t="s">
        <v>21</v>
      </c>
      <c r="D8" s="64">
        <v>194297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194297</v>
      </c>
      <c r="O8" s="65">
        <f t="shared" si="2"/>
        <v>170.88566402814425</v>
      </c>
      <c r="P8" s="66"/>
    </row>
    <row r="9" spans="1:16" ht="15">
      <c r="A9" s="61"/>
      <c r="B9" s="62">
        <v>514</v>
      </c>
      <c r="C9" s="63" t="s">
        <v>22</v>
      </c>
      <c r="D9" s="64">
        <v>52175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52175</v>
      </c>
      <c r="O9" s="65">
        <f t="shared" si="2"/>
        <v>45.88830255057168</v>
      </c>
      <c r="P9" s="66"/>
    </row>
    <row r="10" spans="1:16" ht="15">
      <c r="A10" s="61"/>
      <c r="B10" s="62">
        <v>515</v>
      </c>
      <c r="C10" s="63" t="s">
        <v>40</v>
      </c>
      <c r="D10" s="64">
        <v>7757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7757</v>
      </c>
      <c r="O10" s="65">
        <f t="shared" si="2"/>
        <v>6.822339489885664</v>
      </c>
      <c r="P10" s="66"/>
    </row>
    <row r="11" spans="1:16" ht="15">
      <c r="A11" s="61"/>
      <c r="B11" s="62">
        <v>519</v>
      </c>
      <c r="C11" s="63" t="s">
        <v>54</v>
      </c>
      <c r="D11" s="64">
        <v>29834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29834</v>
      </c>
      <c r="O11" s="65">
        <f t="shared" si="2"/>
        <v>26.239226033421286</v>
      </c>
      <c r="P11" s="66"/>
    </row>
    <row r="12" spans="1:16" ht="15.75">
      <c r="A12" s="67" t="s">
        <v>24</v>
      </c>
      <c r="B12" s="68"/>
      <c r="C12" s="69"/>
      <c r="D12" s="70">
        <f aca="true" t="shared" si="3" ref="D12:M12">SUM(D13:D14)</f>
        <v>35627</v>
      </c>
      <c r="E12" s="70">
        <f t="shared" si="3"/>
        <v>0</v>
      </c>
      <c r="F12" s="70">
        <f t="shared" si="3"/>
        <v>0</v>
      </c>
      <c r="G12" s="70">
        <f t="shared" si="3"/>
        <v>0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0">
        <f t="shared" si="3"/>
        <v>0</v>
      </c>
      <c r="N12" s="71">
        <f t="shared" si="1"/>
        <v>35627</v>
      </c>
      <c r="O12" s="72">
        <f t="shared" si="2"/>
        <v>31.334212840809148</v>
      </c>
      <c r="P12" s="73"/>
    </row>
    <row r="13" spans="1:16" ht="15">
      <c r="A13" s="61"/>
      <c r="B13" s="62">
        <v>521</v>
      </c>
      <c r="C13" s="63" t="s">
        <v>25</v>
      </c>
      <c r="D13" s="64">
        <v>1235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1235</v>
      </c>
      <c r="O13" s="65">
        <f t="shared" si="2"/>
        <v>1.0861917326297275</v>
      </c>
      <c r="P13" s="66"/>
    </row>
    <row r="14" spans="1:16" ht="15">
      <c r="A14" s="61"/>
      <c r="B14" s="62">
        <v>522</v>
      </c>
      <c r="C14" s="63" t="s">
        <v>26</v>
      </c>
      <c r="D14" s="64">
        <v>34392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34392</v>
      </c>
      <c r="O14" s="65">
        <f t="shared" si="2"/>
        <v>30.24802110817942</v>
      </c>
      <c r="P14" s="66"/>
    </row>
    <row r="15" spans="1:16" ht="15.75">
      <c r="A15" s="67" t="s">
        <v>27</v>
      </c>
      <c r="B15" s="68"/>
      <c r="C15" s="69"/>
      <c r="D15" s="70">
        <f aca="true" t="shared" si="4" ref="D15:M15">SUM(D16:D18)</f>
        <v>334</v>
      </c>
      <c r="E15" s="70">
        <f t="shared" si="4"/>
        <v>0</v>
      </c>
      <c r="F15" s="70">
        <f t="shared" si="4"/>
        <v>0</v>
      </c>
      <c r="G15" s="70">
        <f t="shared" si="4"/>
        <v>0</v>
      </c>
      <c r="H15" s="70">
        <f t="shared" si="4"/>
        <v>0</v>
      </c>
      <c r="I15" s="70">
        <f t="shared" si="4"/>
        <v>444280</v>
      </c>
      <c r="J15" s="70">
        <f t="shared" si="4"/>
        <v>0</v>
      </c>
      <c r="K15" s="70">
        <f t="shared" si="4"/>
        <v>0</v>
      </c>
      <c r="L15" s="70">
        <f t="shared" si="4"/>
        <v>0</v>
      </c>
      <c r="M15" s="70">
        <f t="shared" si="4"/>
        <v>0</v>
      </c>
      <c r="N15" s="71">
        <f t="shared" si="1"/>
        <v>444614</v>
      </c>
      <c r="O15" s="72">
        <f t="shared" si="2"/>
        <v>391.0413368513632</v>
      </c>
      <c r="P15" s="73"/>
    </row>
    <row r="16" spans="1:16" ht="15">
      <c r="A16" s="61"/>
      <c r="B16" s="62">
        <v>533</v>
      </c>
      <c r="C16" s="63" t="s">
        <v>28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303069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303069</v>
      </c>
      <c r="O16" s="65">
        <f t="shared" si="2"/>
        <v>266.5514511873351</v>
      </c>
      <c r="P16" s="66"/>
    </row>
    <row r="17" spans="1:16" ht="15">
      <c r="A17" s="61"/>
      <c r="B17" s="62">
        <v>534</v>
      </c>
      <c r="C17" s="63" t="s">
        <v>55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141211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141211</v>
      </c>
      <c r="O17" s="65">
        <f t="shared" si="2"/>
        <v>124.19613016710642</v>
      </c>
      <c r="P17" s="66"/>
    </row>
    <row r="18" spans="1:16" ht="15">
      <c r="A18" s="61"/>
      <c r="B18" s="62">
        <v>539</v>
      </c>
      <c r="C18" s="63" t="s">
        <v>30</v>
      </c>
      <c r="D18" s="64">
        <v>334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334</v>
      </c>
      <c r="O18" s="65">
        <f t="shared" si="2"/>
        <v>0.2937554969217238</v>
      </c>
      <c r="P18" s="66"/>
    </row>
    <row r="19" spans="1:16" ht="15.75">
      <c r="A19" s="67" t="s">
        <v>31</v>
      </c>
      <c r="B19" s="68"/>
      <c r="C19" s="69"/>
      <c r="D19" s="70">
        <f aca="true" t="shared" si="5" ref="D19:M19">SUM(D20:D20)</f>
        <v>175799</v>
      </c>
      <c r="E19" s="70">
        <f t="shared" si="5"/>
        <v>0</v>
      </c>
      <c r="F19" s="70">
        <f t="shared" si="5"/>
        <v>0</v>
      </c>
      <c r="G19" s="70">
        <f t="shared" si="5"/>
        <v>0</v>
      </c>
      <c r="H19" s="70">
        <f t="shared" si="5"/>
        <v>0</v>
      </c>
      <c r="I19" s="70">
        <f t="shared" si="5"/>
        <v>0</v>
      </c>
      <c r="J19" s="70">
        <f t="shared" si="5"/>
        <v>0</v>
      </c>
      <c r="K19" s="70">
        <f t="shared" si="5"/>
        <v>0</v>
      </c>
      <c r="L19" s="70">
        <f t="shared" si="5"/>
        <v>0</v>
      </c>
      <c r="M19" s="70">
        <f t="shared" si="5"/>
        <v>0</v>
      </c>
      <c r="N19" s="70">
        <f t="shared" si="1"/>
        <v>175799</v>
      </c>
      <c r="O19" s="72">
        <f t="shared" si="2"/>
        <v>154.6165347405453</v>
      </c>
      <c r="P19" s="73"/>
    </row>
    <row r="20" spans="1:16" ht="15">
      <c r="A20" s="61"/>
      <c r="B20" s="62">
        <v>541</v>
      </c>
      <c r="C20" s="63" t="s">
        <v>56</v>
      </c>
      <c r="D20" s="64">
        <v>175799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175799</v>
      </c>
      <c r="O20" s="65">
        <f t="shared" si="2"/>
        <v>154.6165347405453</v>
      </c>
      <c r="P20" s="66"/>
    </row>
    <row r="21" spans="1:16" ht="15.75">
      <c r="A21" s="67" t="s">
        <v>33</v>
      </c>
      <c r="B21" s="68"/>
      <c r="C21" s="69"/>
      <c r="D21" s="70">
        <f aca="true" t="shared" si="6" ref="D21:M21">SUM(D22:D22)</f>
        <v>55890</v>
      </c>
      <c r="E21" s="70">
        <f t="shared" si="6"/>
        <v>0</v>
      </c>
      <c r="F21" s="70">
        <f t="shared" si="6"/>
        <v>0</v>
      </c>
      <c r="G21" s="70">
        <f t="shared" si="6"/>
        <v>0</v>
      </c>
      <c r="H21" s="70">
        <f t="shared" si="6"/>
        <v>0</v>
      </c>
      <c r="I21" s="70">
        <f t="shared" si="6"/>
        <v>0</v>
      </c>
      <c r="J21" s="70">
        <f t="shared" si="6"/>
        <v>0</v>
      </c>
      <c r="K21" s="70">
        <f t="shared" si="6"/>
        <v>0</v>
      </c>
      <c r="L21" s="70">
        <f t="shared" si="6"/>
        <v>0</v>
      </c>
      <c r="M21" s="70">
        <f t="shared" si="6"/>
        <v>0</v>
      </c>
      <c r="N21" s="70">
        <f t="shared" si="1"/>
        <v>55890</v>
      </c>
      <c r="O21" s="72">
        <f t="shared" si="2"/>
        <v>49.155672823219</v>
      </c>
      <c r="P21" s="66"/>
    </row>
    <row r="22" spans="1:16" ht="15.75" thickBot="1">
      <c r="A22" s="61"/>
      <c r="B22" s="62">
        <v>572</v>
      </c>
      <c r="C22" s="63" t="s">
        <v>57</v>
      </c>
      <c r="D22" s="64">
        <v>55890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1"/>
        <v>55890</v>
      </c>
      <c r="O22" s="65">
        <f t="shared" si="2"/>
        <v>49.155672823219</v>
      </c>
      <c r="P22" s="66"/>
    </row>
    <row r="23" spans="1:119" ht="16.5" thickBot="1">
      <c r="A23" s="74" t="s">
        <v>10</v>
      </c>
      <c r="B23" s="75"/>
      <c r="C23" s="76"/>
      <c r="D23" s="77">
        <f>SUM(D5,D12,D15,D19,D21)</f>
        <v>635660</v>
      </c>
      <c r="E23" s="77">
        <f aca="true" t="shared" si="7" ref="E23:M23">SUM(E5,E12,E15,E19,E21)</f>
        <v>0</v>
      </c>
      <c r="F23" s="77">
        <f t="shared" si="7"/>
        <v>0</v>
      </c>
      <c r="G23" s="77">
        <f t="shared" si="7"/>
        <v>0</v>
      </c>
      <c r="H23" s="77">
        <f t="shared" si="7"/>
        <v>0</v>
      </c>
      <c r="I23" s="77">
        <f t="shared" si="7"/>
        <v>444280</v>
      </c>
      <c r="J23" s="77">
        <f t="shared" si="7"/>
        <v>0</v>
      </c>
      <c r="K23" s="77">
        <f t="shared" si="7"/>
        <v>0</v>
      </c>
      <c r="L23" s="77">
        <f t="shared" si="7"/>
        <v>0</v>
      </c>
      <c r="M23" s="77">
        <f t="shared" si="7"/>
        <v>0</v>
      </c>
      <c r="N23" s="77">
        <f t="shared" si="1"/>
        <v>1079940</v>
      </c>
      <c r="O23" s="78">
        <f t="shared" si="2"/>
        <v>949.8153034300792</v>
      </c>
      <c r="P23" s="59"/>
      <c r="Q23" s="79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</row>
    <row r="24" spans="1:15" ht="15">
      <c r="A24" s="81"/>
      <c r="B24" s="82"/>
      <c r="C24" s="82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4"/>
    </row>
    <row r="25" spans="1:15" ht="15">
      <c r="A25" s="85"/>
      <c r="B25" s="86"/>
      <c r="C25" s="86"/>
      <c r="D25" s="87"/>
      <c r="E25" s="87"/>
      <c r="F25" s="87"/>
      <c r="G25" s="87"/>
      <c r="H25" s="87"/>
      <c r="I25" s="87"/>
      <c r="J25" s="87"/>
      <c r="K25" s="87"/>
      <c r="L25" s="114" t="s">
        <v>58</v>
      </c>
      <c r="M25" s="114"/>
      <c r="N25" s="114"/>
      <c r="O25" s="88">
        <v>1137</v>
      </c>
    </row>
    <row r="26" spans="1:15" ht="15">
      <c r="A26" s="115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7"/>
    </row>
    <row r="27" spans="1:15" ht="15.75" customHeight="1" thickBot="1">
      <c r="A27" s="118" t="s">
        <v>42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20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365569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365569</v>
      </c>
      <c r="O5" s="30">
        <f aca="true" t="shared" si="2" ref="O5:O25">(N5/O$27)</f>
        <v>325.52894033837936</v>
      </c>
      <c r="P5" s="6"/>
    </row>
    <row r="6" spans="1:16" ht="15">
      <c r="A6" s="12"/>
      <c r="B6" s="42">
        <v>511</v>
      </c>
      <c r="C6" s="19" t="s">
        <v>19</v>
      </c>
      <c r="D6" s="43">
        <v>16157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16157</v>
      </c>
      <c r="O6" s="44">
        <f t="shared" si="2"/>
        <v>14.387355298308103</v>
      </c>
      <c r="P6" s="9"/>
    </row>
    <row r="7" spans="1:16" ht="15">
      <c r="A7" s="12"/>
      <c r="B7" s="42">
        <v>512</v>
      </c>
      <c r="C7" s="19" t="s">
        <v>20</v>
      </c>
      <c r="D7" s="43">
        <v>71788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71788</v>
      </c>
      <c r="O7" s="44">
        <f t="shared" si="2"/>
        <v>63.92520035618878</v>
      </c>
      <c r="P7" s="9"/>
    </row>
    <row r="8" spans="1:16" ht="15">
      <c r="A8" s="12"/>
      <c r="B8" s="42">
        <v>513</v>
      </c>
      <c r="C8" s="19" t="s">
        <v>21</v>
      </c>
      <c r="D8" s="43">
        <v>201255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201255</v>
      </c>
      <c r="O8" s="44">
        <f t="shared" si="2"/>
        <v>179.2119323241318</v>
      </c>
      <c r="P8" s="9"/>
    </row>
    <row r="9" spans="1:16" ht="15">
      <c r="A9" s="12"/>
      <c r="B9" s="42">
        <v>514</v>
      </c>
      <c r="C9" s="19" t="s">
        <v>22</v>
      </c>
      <c r="D9" s="43">
        <v>24514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24514</v>
      </c>
      <c r="O9" s="44">
        <f t="shared" si="2"/>
        <v>21.829029385574355</v>
      </c>
      <c r="P9" s="9"/>
    </row>
    <row r="10" spans="1:16" ht="15">
      <c r="A10" s="12"/>
      <c r="B10" s="42">
        <v>515</v>
      </c>
      <c r="C10" s="19" t="s">
        <v>40</v>
      </c>
      <c r="D10" s="43">
        <v>9244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9244</v>
      </c>
      <c r="O10" s="44">
        <f t="shared" si="2"/>
        <v>8.231522707034728</v>
      </c>
      <c r="P10" s="9"/>
    </row>
    <row r="11" spans="1:16" ht="15">
      <c r="A11" s="12"/>
      <c r="B11" s="42">
        <v>519</v>
      </c>
      <c r="C11" s="19" t="s">
        <v>23</v>
      </c>
      <c r="D11" s="43">
        <v>42611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42611</v>
      </c>
      <c r="O11" s="44">
        <f t="shared" si="2"/>
        <v>37.943900267141586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SUM(D13:D14)</f>
        <v>36484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36484</v>
      </c>
      <c r="O12" s="41">
        <f t="shared" si="2"/>
        <v>32.4879786286732</v>
      </c>
      <c r="P12" s="10"/>
    </row>
    <row r="13" spans="1:16" ht="15">
      <c r="A13" s="12"/>
      <c r="B13" s="42">
        <v>521</v>
      </c>
      <c r="C13" s="19" t="s">
        <v>25</v>
      </c>
      <c r="D13" s="43">
        <v>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</v>
      </c>
      <c r="O13" s="44">
        <f t="shared" si="2"/>
        <v>0.0026714158504007124</v>
      </c>
      <c r="P13" s="9"/>
    </row>
    <row r="14" spans="1:16" ht="15">
      <c r="A14" s="12"/>
      <c r="B14" s="42">
        <v>522</v>
      </c>
      <c r="C14" s="19" t="s">
        <v>26</v>
      </c>
      <c r="D14" s="43">
        <v>36481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36481</v>
      </c>
      <c r="O14" s="44">
        <f t="shared" si="2"/>
        <v>32.485307212822796</v>
      </c>
      <c r="P14" s="9"/>
    </row>
    <row r="15" spans="1:16" ht="15.75">
      <c r="A15" s="26" t="s">
        <v>27</v>
      </c>
      <c r="B15" s="27"/>
      <c r="C15" s="28"/>
      <c r="D15" s="29">
        <f aca="true" t="shared" si="4" ref="D15:M15">SUM(D16:D18)</f>
        <v>265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348235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348500</v>
      </c>
      <c r="O15" s="41">
        <f t="shared" si="2"/>
        <v>310.3294746215494</v>
      </c>
      <c r="P15" s="10"/>
    </row>
    <row r="16" spans="1:16" ht="15">
      <c r="A16" s="12"/>
      <c r="B16" s="42">
        <v>533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206980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206980</v>
      </c>
      <c r="O16" s="44">
        <f t="shared" si="2"/>
        <v>184.30988423864648</v>
      </c>
      <c r="P16" s="9"/>
    </row>
    <row r="17" spans="1:16" ht="15">
      <c r="A17" s="12"/>
      <c r="B17" s="42">
        <v>534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141255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141255</v>
      </c>
      <c r="O17" s="44">
        <f t="shared" si="2"/>
        <v>125.78361531611755</v>
      </c>
      <c r="P17" s="9"/>
    </row>
    <row r="18" spans="1:16" ht="15">
      <c r="A18" s="12"/>
      <c r="B18" s="42">
        <v>539</v>
      </c>
      <c r="C18" s="19" t="s">
        <v>30</v>
      </c>
      <c r="D18" s="43">
        <v>265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265</v>
      </c>
      <c r="O18" s="44">
        <f t="shared" si="2"/>
        <v>0.23597506678539626</v>
      </c>
      <c r="P18" s="9"/>
    </row>
    <row r="19" spans="1:16" ht="15.75">
      <c r="A19" s="26" t="s">
        <v>31</v>
      </c>
      <c r="B19" s="27"/>
      <c r="C19" s="28"/>
      <c r="D19" s="29">
        <f aca="true" t="shared" si="5" ref="D19:M19">SUM(D20:D20)</f>
        <v>117151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117151</v>
      </c>
      <c r="O19" s="41">
        <f t="shared" si="2"/>
        <v>104.31967943009795</v>
      </c>
      <c r="P19" s="10"/>
    </row>
    <row r="20" spans="1:16" ht="15">
      <c r="A20" s="12"/>
      <c r="B20" s="42">
        <v>541</v>
      </c>
      <c r="C20" s="19" t="s">
        <v>32</v>
      </c>
      <c r="D20" s="43">
        <v>117151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117151</v>
      </c>
      <c r="O20" s="44">
        <f t="shared" si="2"/>
        <v>104.31967943009795</v>
      </c>
      <c r="P20" s="9"/>
    </row>
    <row r="21" spans="1:16" ht="15.75">
      <c r="A21" s="26" t="s">
        <v>33</v>
      </c>
      <c r="B21" s="27"/>
      <c r="C21" s="28"/>
      <c r="D21" s="29">
        <f aca="true" t="shared" si="6" ref="D21:M21">SUM(D22:D22)</f>
        <v>52041</v>
      </c>
      <c r="E21" s="29">
        <f t="shared" si="6"/>
        <v>0</v>
      </c>
      <c r="F21" s="29">
        <f t="shared" si="6"/>
        <v>0</v>
      </c>
      <c r="G21" s="29">
        <f t="shared" si="6"/>
        <v>85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52126</v>
      </c>
      <c r="O21" s="41">
        <f t="shared" si="2"/>
        <v>46.41674087266251</v>
      </c>
      <c r="P21" s="9"/>
    </row>
    <row r="22" spans="1:16" ht="15">
      <c r="A22" s="12"/>
      <c r="B22" s="42">
        <v>572</v>
      </c>
      <c r="C22" s="19" t="s">
        <v>34</v>
      </c>
      <c r="D22" s="43">
        <v>52041</v>
      </c>
      <c r="E22" s="43">
        <v>0</v>
      </c>
      <c r="F22" s="43">
        <v>0</v>
      </c>
      <c r="G22" s="43">
        <v>85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52126</v>
      </c>
      <c r="O22" s="44">
        <f t="shared" si="2"/>
        <v>46.41674087266251</v>
      </c>
      <c r="P22" s="9"/>
    </row>
    <row r="23" spans="1:16" ht="15.75">
      <c r="A23" s="26" t="s">
        <v>36</v>
      </c>
      <c r="B23" s="27"/>
      <c r="C23" s="28"/>
      <c r="D23" s="29">
        <f aca="true" t="shared" si="7" ref="D23:M23">SUM(D24:D24)</f>
        <v>0</v>
      </c>
      <c r="E23" s="29">
        <f t="shared" si="7"/>
        <v>125</v>
      </c>
      <c r="F23" s="29">
        <f t="shared" si="7"/>
        <v>0</v>
      </c>
      <c r="G23" s="29">
        <f t="shared" si="7"/>
        <v>7154</v>
      </c>
      <c r="H23" s="29">
        <f t="shared" si="7"/>
        <v>0</v>
      </c>
      <c r="I23" s="29">
        <f t="shared" si="7"/>
        <v>42500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49779</v>
      </c>
      <c r="O23" s="41">
        <f t="shared" si="2"/>
        <v>44.32680320569902</v>
      </c>
      <c r="P23" s="9"/>
    </row>
    <row r="24" spans="1:16" ht="15.75" thickBot="1">
      <c r="A24" s="12"/>
      <c r="B24" s="42">
        <v>581</v>
      </c>
      <c r="C24" s="19" t="s">
        <v>35</v>
      </c>
      <c r="D24" s="43">
        <v>0</v>
      </c>
      <c r="E24" s="43">
        <v>125</v>
      </c>
      <c r="F24" s="43">
        <v>0</v>
      </c>
      <c r="G24" s="43">
        <v>7154</v>
      </c>
      <c r="H24" s="43">
        <v>0</v>
      </c>
      <c r="I24" s="43">
        <v>42500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49779</v>
      </c>
      <c r="O24" s="44">
        <f t="shared" si="2"/>
        <v>44.32680320569902</v>
      </c>
      <c r="P24" s="9"/>
    </row>
    <row r="25" spans="1:119" ht="16.5" thickBot="1">
      <c r="A25" s="13" t="s">
        <v>10</v>
      </c>
      <c r="B25" s="21"/>
      <c r="C25" s="20"/>
      <c r="D25" s="14">
        <f>SUM(D5,D12,D15,D19,D21,D23)</f>
        <v>571510</v>
      </c>
      <c r="E25" s="14">
        <f aca="true" t="shared" si="8" ref="E25:M25">SUM(E5,E12,E15,E19,E21,E23)</f>
        <v>125</v>
      </c>
      <c r="F25" s="14">
        <f t="shared" si="8"/>
        <v>0</v>
      </c>
      <c r="G25" s="14">
        <f t="shared" si="8"/>
        <v>7239</v>
      </c>
      <c r="H25" s="14">
        <f t="shared" si="8"/>
        <v>0</v>
      </c>
      <c r="I25" s="14">
        <f t="shared" si="8"/>
        <v>390735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969609</v>
      </c>
      <c r="O25" s="35">
        <f t="shared" si="2"/>
        <v>863.4096170970614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52</v>
      </c>
      <c r="M27" s="90"/>
      <c r="N27" s="90"/>
      <c r="O27" s="39">
        <v>1123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2022-10-27T14:47:13Z</cp:lastPrinted>
  <dcterms:created xsi:type="dcterms:W3CDTF">2000-08-31T21:26:31Z</dcterms:created>
  <dcterms:modified xsi:type="dcterms:W3CDTF">2022-10-27T14:47:26Z</dcterms:modified>
  <cp:category/>
  <cp:version/>
  <cp:contentType/>
  <cp:contentStatus/>
</cp:coreProperties>
</file>