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'2008'!$A$1:$O$34</definedName>
    <definedName name="_xlnm.Print_Area" localSheetId="12">'2009'!$A$1:$O$34</definedName>
    <definedName name="_xlnm.Print_Area" localSheetId="11">'2010'!$A$1:$O$35</definedName>
    <definedName name="_xlnm.Print_Area" localSheetId="10">'2011'!$A$1:$O$35</definedName>
    <definedName name="_xlnm.Print_Area" localSheetId="9">'2012'!$A$1:$O$34</definedName>
    <definedName name="_xlnm.Print_Area" localSheetId="8">'2013'!$A$1:$O$35</definedName>
    <definedName name="_xlnm.Print_Area" localSheetId="7">'2014'!$A$1:$O$34</definedName>
    <definedName name="_xlnm.Print_Area" localSheetId="6">'2015'!$A$1:$O$31</definedName>
    <definedName name="_xlnm.Print_Area" localSheetId="5">'2016'!$A$1:$O$33</definedName>
    <definedName name="_xlnm.Print_Area" localSheetId="4">'2017'!$A$1:$O$35</definedName>
    <definedName name="_xlnm.Print_Area" localSheetId="3">'2018'!$A$1:$O$34</definedName>
    <definedName name="_xlnm.Print_Area" localSheetId="2">'2019'!$A$1:$O$34</definedName>
    <definedName name="_xlnm.Print_Area" localSheetId="1">'2020'!$A$1:$O$34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<sst xmlns="http://schemas.openxmlformats.org/spreadsheetml/2006/main" count="691" uniqueCount="90">
  <si>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</si>
  <si>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</si>
  <si>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</si>
  <si>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</si>
  <si>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</si>
  <si>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</si>
  <si>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</si>
  <si>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</si>
  <si>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</si>
  <si>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</si>
  <si>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</si>
  <si>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</si>
  <si>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</si>
  <si>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</si>
  <si>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</si>
  <si>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</si>
  <si>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</si>
  <si>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</si>
  <si>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</si>
  <si>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</si>
  <si>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</si>
  <si>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</si>
  <si>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</si>
  <si>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</si>
  <si>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</si>
  <si>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</si>
  <si>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</si>
  <si>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</si>
  <si>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</si>
  <si>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</si>
  <si>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</si>
  <si>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</si>
  <si>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</si>
  <si>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</si>
  <si>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</si>
  <si>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</si>
  <si>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</si>
  <si>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</si>
  <si>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</si>
  <si>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</si>
  <si>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</si>
  <si>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</si>
  <si>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</si>
  <si>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</si>
  <si>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Auburndale Expenditures Reported by Account Code and Fund Type</t>
  </si>
  <si>
    <t>Local Fiscal Year Ended September 30, 2010</t>
  </si>
  <si>
    <t>Financial and Administrative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</si>
  <si>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</si>
  <si>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</si>
  <si>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</si>
  <si>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</si>
  <si>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</si>
  <si>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</si>
  <si>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</si>
  <si>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2008</t>
  </si>
  <si>
    <t>Water-Sewer Combination Services</t>
  </si>
  <si>
    <t>Industry Development</t>
  </si>
  <si>
    <t>Other Culture / Recreation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</si>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</sst>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2585533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3434766</v>
      </c>
      <c r="L5" s="26">
        <f>SUM(L6:L11)</f>
        <v>0</v>
      </c>
      <c r="M5" s="26">
        <f>SUM(M6:M11)</f>
        <v>5446785</v>
      </c>
      <c r="N5" s="26">
        <f>SUM(N6:N11)</f>
        <v>0</v>
      </c>
      <c r="O5" s="27">
        <f>SUM(D5:N5)</f>
        <v>11467084</v>
      </c>
      <c r="P5" s="32">
        <f>(O5/P$32)</f>
        <v>693.3359937118327</v>
      </c>
      <c r="Q5" s="6"/>
    </row>
    <row r="6" spans="1:17" ht="15">
      <c r="A6" s="12"/>
      <c r="B6" s="44">
        <v>511</v>
      </c>
      <c r="C6" s="20" t="s">
        <v>19</v>
      </c>
      <c r="D6" s="46">
        <v>166549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166549</v>
      </c>
      <c r="P6" s="47">
        <f>(O6/P$32)</f>
        <v>10.070076788197593</v>
      </c>
      <c r="Q6" s="9"/>
    </row>
    <row r="7" spans="1:17" ht="15">
      <c r="A7" s="12"/>
      <c r="B7" s="44">
        <v>512</v>
      </c>
      <c r="C7" s="20" t="s">
        <v>20</v>
      </c>
      <c r="D7" s="46">
        <v>613712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613712</v>
      </c>
      <c r="P7" s="47">
        <f>(O7/P$32)</f>
        <v>37.10695930830159</v>
      </c>
      <c r="Q7" s="9"/>
    </row>
    <row r="8" spans="1:17" ht="15">
      <c r="A8" s="12"/>
      <c r="B8" s="44">
        <v>513</v>
      </c>
      <c r="C8" s="20" t="s">
        <v>46</v>
      </c>
      <c r="D8" s="46">
        <v>1460404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5446785</v>
      </c>
      <c r="N8" s="46">
        <v>0</v>
      </c>
      <c r="O8" s="46">
        <f>SUM(D8:N8)</f>
        <v>6907189</v>
      </c>
      <c r="P8" s="47">
        <f>(O8/P$32)</f>
        <v>417.6303887780398</v>
      </c>
      <c r="Q8" s="9"/>
    </row>
    <row r="9" spans="1:17" ht="15">
      <c r="A9" s="12"/>
      <c r="B9" s="44">
        <v>514</v>
      </c>
      <c r="C9" s="20" t="s">
        <v>21</v>
      </c>
      <c r="D9" s="46">
        <v>111176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111176</v>
      </c>
      <c r="P9" s="47">
        <f>(O9/P$32)</f>
        <v>6.722050909970373</v>
      </c>
      <c r="Q9" s="9"/>
    </row>
    <row r="10" spans="1:17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3434766</v>
      </c>
      <c r="L10" s="46">
        <v>0</v>
      </c>
      <c r="M10" s="46">
        <v>0</v>
      </c>
      <c r="N10" s="46">
        <v>0</v>
      </c>
      <c r="O10" s="46">
        <f>SUM(D10:N10)</f>
        <v>3434766</v>
      </c>
      <c r="P10" s="47">
        <f>(O10/P$32)</f>
        <v>207.67676401233447</v>
      </c>
      <c r="Q10" s="9"/>
    </row>
    <row r="11" spans="1:17" ht="15">
      <c r="A11" s="12"/>
      <c r="B11" s="44">
        <v>519</v>
      </c>
      <c r="C11" s="20" t="s">
        <v>24</v>
      </c>
      <c r="D11" s="46">
        <v>233692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233692</v>
      </c>
      <c r="P11" s="47">
        <f>(O11/P$32)</f>
        <v>14.129753914988815</v>
      </c>
      <c r="Q11" s="9"/>
    </row>
    <row r="12" spans="1:17" ht="15.75">
      <c r="A12" s="28" t="s">
        <v>25</v>
      </c>
      <c r="B12" s="29"/>
      <c r="C12" s="30"/>
      <c r="D12" s="31">
        <f>SUM(D13:D15)</f>
        <v>8652579</v>
      </c>
      <c r="E12" s="31">
        <f>SUM(E13:E15)</f>
        <v>0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8652579</v>
      </c>
      <c r="P12" s="43">
        <f>(O12/P$32)</f>
        <v>523.1621621621622</v>
      </c>
      <c r="Q12" s="10"/>
    </row>
    <row r="13" spans="1:17" ht="15">
      <c r="A13" s="12"/>
      <c r="B13" s="44">
        <v>521</v>
      </c>
      <c r="C13" s="20" t="s">
        <v>26</v>
      </c>
      <c r="D13" s="46">
        <v>5199070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5199070</v>
      </c>
      <c r="P13" s="47">
        <f>(O13/P$32)</f>
        <v>314.3521373722716</v>
      </c>
      <c r="Q13" s="9"/>
    </row>
    <row r="14" spans="1:17" ht="15">
      <c r="A14" s="12"/>
      <c r="B14" s="44">
        <v>522</v>
      </c>
      <c r="C14" s="20" t="s">
        <v>27</v>
      </c>
      <c r="D14" s="46">
        <v>2622556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2622556</v>
      </c>
      <c r="P14" s="47">
        <f>(O14/P$32)</f>
        <v>158.56799080960155</v>
      </c>
      <c r="Q14" s="9"/>
    </row>
    <row r="15" spans="1:17" ht="15">
      <c r="A15" s="12"/>
      <c r="B15" s="44">
        <v>524</v>
      </c>
      <c r="C15" s="20" t="s">
        <v>28</v>
      </c>
      <c r="D15" s="46">
        <v>830953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830953</v>
      </c>
      <c r="P15" s="47">
        <f>(O15/P$32)</f>
        <v>50.242033980289015</v>
      </c>
      <c r="Q15" s="9"/>
    </row>
    <row r="16" spans="1:17" ht="15.75">
      <c r="A16" s="28" t="s">
        <v>29</v>
      </c>
      <c r="B16" s="29"/>
      <c r="C16" s="30"/>
      <c r="D16" s="31">
        <f>SUM(D17:D19)</f>
        <v>3500084</v>
      </c>
      <c r="E16" s="31">
        <f>SUM(E17:E19)</f>
        <v>0</v>
      </c>
      <c r="F16" s="31">
        <f>SUM(F17:F19)</f>
        <v>0</v>
      </c>
      <c r="G16" s="31">
        <f>SUM(G17:G19)</f>
        <v>0</v>
      </c>
      <c r="H16" s="31">
        <f>SUM(H17:H19)</f>
        <v>0</v>
      </c>
      <c r="I16" s="31">
        <f>SUM(I17:I19)</f>
        <v>10573010</v>
      </c>
      <c r="J16" s="31">
        <f>SUM(J17:J19)</f>
        <v>0</v>
      </c>
      <c r="K16" s="31">
        <f>SUM(K17:K19)</f>
        <v>0</v>
      </c>
      <c r="L16" s="31">
        <f>SUM(L17:L19)</f>
        <v>0</v>
      </c>
      <c r="M16" s="31">
        <f>SUM(M17:M19)</f>
        <v>0</v>
      </c>
      <c r="N16" s="31">
        <f>SUM(N17:N19)</f>
        <v>0</v>
      </c>
      <c r="O16" s="42">
        <f>SUM(D16:N16)</f>
        <v>14073094</v>
      </c>
      <c r="P16" s="43">
        <f>(O16/P$32)</f>
        <v>850.9035612794002</v>
      </c>
      <c r="Q16" s="10"/>
    </row>
    <row r="17" spans="1:17" ht="15">
      <c r="A17" s="12"/>
      <c r="B17" s="44">
        <v>534</v>
      </c>
      <c r="C17" s="20" t="s">
        <v>30</v>
      </c>
      <c r="D17" s="46">
        <v>2330818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2330818</v>
      </c>
      <c r="P17" s="47">
        <f>(O17/P$32)</f>
        <v>140.92859302255275</v>
      </c>
      <c r="Q17" s="9"/>
    </row>
    <row r="18" spans="1:17" ht="15">
      <c r="A18" s="12"/>
      <c r="B18" s="44">
        <v>536</v>
      </c>
      <c r="C18" s="20" t="s">
        <v>55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10573010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10573010</v>
      </c>
      <c r="P18" s="47">
        <f>(O18/P$32)</f>
        <v>639.2774653848479</v>
      </c>
      <c r="Q18" s="9"/>
    </row>
    <row r="19" spans="1:17" ht="15">
      <c r="A19" s="12"/>
      <c r="B19" s="44">
        <v>539</v>
      </c>
      <c r="C19" s="20" t="s">
        <v>32</v>
      </c>
      <c r="D19" s="46">
        <v>1169266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1169266</v>
      </c>
      <c r="P19" s="47">
        <f>(O19/P$32)</f>
        <v>70.69750287199952</v>
      </c>
      <c r="Q19" s="9"/>
    </row>
    <row r="20" spans="1:17" ht="15.75">
      <c r="A20" s="28" t="s">
        <v>33</v>
      </c>
      <c r="B20" s="29"/>
      <c r="C20" s="30"/>
      <c r="D20" s="31">
        <f>SUM(D21:D21)</f>
        <v>1911215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1911215</v>
      </c>
      <c r="P20" s="43">
        <f>(O20/P$32)</f>
        <v>115.55807485337687</v>
      </c>
      <c r="Q20" s="10"/>
    </row>
    <row r="21" spans="1:17" ht="15">
      <c r="A21" s="12"/>
      <c r="B21" s="44">
        <v>541</v>
      </c>
      <c r="C21" s="20" t="s">
        <v>34</v>
      </c>
      <c r="D21" s="46">
        <v>1911215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1911215</v>
      </c>
      <c r="P21" s="47">
        <f>(O21/P$32)</f>
        <v>115.55807485337687</v>
      </c>
      <c r="Q21" s="9"/>
    </row>
    <row r="22" spans="1:17" ht="15.75">
      <c r="A22" s="28" t="s">
        <v>35</v>
      </c>
      <c r="B22" s="29"/>
      <c r="C22" s="30"/>
      <c r="D22" s="31">
        <f>SUM(D23:D23)</f>
        <v>0</v>
      </c>
      <c r="E22" s="31">
        <f>SUM(E23:E23)</f>
        <v>895807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895807</v>
      </c>
      <c r="P22" s="43">
        <f>(O22/P$32)</f>
        <v>54.16331096196868</v>
      </c>
      <c r="Q22" s="10"/>
    </row>
    <row r="23" spans="1:17" ht="15">
      <c r="A23" s="13"/>
      <c r="B23" s="45">
        <v>559</v>
      </c>
      <c r="C23" s="21" t="s">
        <v>36</v>
      </c>
      <c r="D23" s="46">
        <v>0</v>
      </c>
      <c r="E23" s="46">
        <v>895807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895807</v>
      </c>
      <c r="P23" s="47">
        <f>(O23/P$32)</f>
        <v>54.16331096196868</v>
      </c>
      <c r="Q23" s="9"/>
    </row>
    <row r="24" spans="1:17" ht="15.75">
      <c r="A24" s="28" t="s">
        <v>37</v>
      </c>
      <c r="B24" s="29"/>
      <c r="C24" s="30"/>
      <c r="D24" s="31">
        <f>SUM(D25:D27)</f>
        <v>6949305</v>
      </c>
      <c r="E24" s="31">
        <f>SUM(E25:E27)</f>
        <v>0</v>
      </c>
      <c r="F24" s="31">
        <f>SUM(F25:F27)</f>
        <v>0</v>
      </c>
      <c r="G24" s="31">
        <f>SUM(G25:G27)</f>
        <v>0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>SUM(D24:N24)</f>
        <v>6949305</v>
      </c>
      <c r="P24" s="43">
        <f>(O24/P$32)</f>
        <v>420.17685470705607</v>
      </c>
      <c r="Q24" s="9"/>
    </row>
    <row r="25" spans="1:17" ht="15">
      <c r="A25" s="12"/>
      <c r="B25" s="44">
        <v>571</v>
      </c>
      <c r="C25" s="20" t="s">
        <v>38</v>
      </c>
      <c r="D25" s="46">
        <v>737807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737807</v>
      </c>
      <c r="P25" s="47">
        <f>(O25/P$32)</f>
        <v>44.61013362355644</v>
      </c>
      <c r="Q25" s="9"/>
    </row>
    <row r="26" spans="1:17" ht="15">
      <c r="A26" s="12"/>
      <c r="B26" s="44">
        <v>572</v>
      </c>
      <c r="C26" s="20" t="s">
        <v>39</v>
      </c>
      <c r="D26" s="46">
        <v>5754348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5754348</v>
      </c>
      <c r="P26" s="47">
        <f>(O26/P$32)</f>
        <v>347.9259931072012</v>
      </c>
      <c r="Q26" s="9"/>
    </row>
    <row r="27" spans="1:17" ht="15">
      <c r="A27" s="12"/>
      <c r="B27" s="44">
        <v>573</v>
      </c>
      <c r="C27" s="20" t="s">
        <v>40</v>
      </c>
      <c r="D27" s="46">
        <v>457150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457150</v>
      </c>
      <c r="P27" s="47">
        <f>(O27/P$32)</f>
        <v>27.640727976298447</v>
      </c>
      <c r="Q27" s="9"/>
    </row>
    <row r="28" spans="1:17" ht="15.75">
      <c r="A28" s="28" t="s">
        <v>42</v>
      </c>
      <c r="B28" s="29"/>
      <c r="C28" s="30"/>
      <c r="D28" s="31">
        <f>SUM(D29:D29)</f>
        <v>0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4047296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4047296</v>
      </c>
      <c r="P28" s="43">
        <f>(O28/P$32)</f>
        <v>244.7122558800411</v>
      </c>
      <c r="Q28" s="9"/>
    </row>
    <row r="29" spans="1:17" ht="15.75" thickBot="1">
      <c r="A29" s="12"/>
      <c r="B29" s="44">
        <v>581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4047296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4047296</v>
      </c>
      <c r="P29" s="47">
        <f>(O29/P$32)</f>
        <v>244.7122558800411</v>
      </c>
      <c r="Q29" s="9"/>
    </row>
    <row r="30" spans="1:120" ht="16.5" thickBot="1">
      <c r="A30" s="14" t="s">
        <v>10</v>
      </c>
      <c r="B30" s="23"/>
      <c r="C30" s="22"/>
      <c r="D30" s="15">
        <f>SUM(D5,D12,D16,D20,D22,D24,D28)</f>
        <v>23598716</v>
      </c>
      <c r="E30" s="15">
        <f aca="true" t="shared" si="0" ref="E30:N30">SUM(E5,E12,E16,E20,E22,E24,E28)</f>
        <v>895807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14620306</v>
      </c>
      <c r="J30" s="15">
        <f t="shared" si="0"/>
        <v>0</v>
      </c>
      <c r="K30" s="15">
        <f t="shared" si="0"/>
        <v>3434766</v>
      </c>
      <c r="L30" s="15">
        <f t="shared" si="0"/>
        <v>0</v>
      </c>
      <c r="M30" s="15">
        <f t="shared" si="0"/>
        <v>5446785</v>
      </c>
      <c r="N30" s="15">
        <f t="shared" si="0"/>
        <v>0</v>
      </c>
      <c r="O30" s="15">
        <f>SUM(D30:N30)</f>
        <v>47996380</v>
      </c>
      <c r="P30" s="37">
        <f>(O30/P$32)</f>
        <v>2902.0122135558377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6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89</v>
      </c>
      <c r="N32" s="93"/>
      <c r="O32" s="93"/>
      <c r="P32" s="41">
        <v>16539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3379051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1519942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4898993</v>
      </c>
      <c r="O5" s="32">
        <f aca="true" t="shared" si="2" ref="O5:O30">(N5/O$32)</f>
        <v>355.2054089327146</v>
      </c>
      <c r="P5" s="6"/>
    </row>
    <row r="6" spans="1:16" ht="15">
      <c r="A6" s="12"/>
      <c r="B6" s="44">
        <v>511</v>
      </c>
      <c r="C6" s="20" t="s">
        <v>19</v>
      </c>
      <c r="D6" s="46">
        <v>879155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879155</v>
      </c>
      <c r="O6" s="47">
        <f t="shared" si="2"/>
        <v>63.743837006960554</v>
      </c>
      <c r="P6" s="9"/>
    </row>
    <row r="7" spans="1:16" ht="15">
      <c r="A7" s="12"/>
      <c r="B7" s="44">
        <v>512</v>
      </c>
      <c r="C7" s="20" t="s">
        <v>20</v>
      </c>
      <c r="D7" s="46">
        <v>12787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12787</v>
      </c>
      <c r="O7" s="47">
        <f t="shared" si="2"/>
        <v>0.9271316705336426</v>
      </c>
      <c r="P7" s="9"/>
    </row>
    <row r="8" spans="1:16" ht="15">
      <c r="A8" s="12"/>
      <c r="B8" s="44">
        <v>514</v>
      </c>
      <c r="C8" s="20" t="s">
        <v>21</v>
      </c>
      <c r="D8" s="46">
        <v>70545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70545</v>
      </c>
      <c r="O8" s="47">
        <f t="shared" si="2"/>
        <v>5.114921693735499</v>
      </c>
      <c r="P8" s="9"/>
    </row>
    <row r="9" spans="1:16" ht="15">
      <c r="A9" s="12"/>
      <c r="B9" s="44">
        <v>517</v>
      </c>
      <c r="C9" s="20" t="s">
        <v>22</v>
      </c>
      <c r="D9" s="46">
        <v>2021817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2021817</v>
      </c>
      <c r="O9" s="47">
        <f t="shared" si="2"/>
        <v>146.59345997679813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1519942</v>
      </c>
      <c r="L10" s="46">
        <v>0</v>
      </c>
      <c r="M10" s="46">
        <v>0</v>
      </c>
      <c r="N10" s="46">
        <f t="shared" si="1"/>
        <v>1519942</v>
      </c>
      <c r="O10" s="47">
        <f t="shared" si="2"/>
        <v>110.20461136890951</v>
      </c>
      <c r="P10" s="9"/>
    </row>
    <row r="11" spans="1:16" ht="15">
      <c r="A11" s="12"/>
      <c r="B11" s="44">
        <v>519</v>
      </c>
      <c r="C11" s="20" t="s">
        <v>24</v>
      </c>
      <c r="D11" s="46">
        <v>394747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394747</v>
      </c>
      <c r="O11" s="47">
        <f t="shared" si="2"/>
        <v>28.621447215777263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5869366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5869366</v>
      </c>
      <c r="O12" s="43">
        <f t="shared" si="2"/>
        <v>425.56308004640374</v>
      </c>
      <c r="P12" s="10"/>
    </row>
    <row r="13" spans="1:16" ht="15">
      <c r="A13" s="12"/>
      <c r="B13" s="44">
        <v>521</v>
      </c>
      <c r="C13" s="20" t="s">
        <v>26</v>
      </c>
      <c r="D13" s="46">
        <v>3770601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3770601</v>
      </c>
      <c r="O13" s="47">
        <f t="shared" si="2"/>
        <v>273.3904437354988</v>
      </c>
      <c r="P13" s="9"/>
    </row>
    <row r="14" spans="1:16" ht="15">
      <c r="A14" s="12"/>
      <c r="B14" s="44">
        <v>522</v>
      </c>
      <c r="C14" s="20" t="s">
        <v>27</v>
      </c>
      <c r="D14" s="46">
        <v>1685570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1685570</v>
      </c>
      <c r="O14" s="47">
        <f t="shared" si="2"/>
        <v>122.21360208816705</v>
      </c>
      <c r="P14" s="9"/>
    </row>
    <row r="15" spans="1:16" ht="15">
      <c r="A15" s="12"/>
      <c r="B15" s="44">
        <v>524</v>
      </c>
      <c r="C15" s="20" t="s">
        <v>28</v>
      </c>
      <c r="D15" s="46">
        <v>413195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413195</v>
      </c>
      <c r="O15" s="47">
        <f t="shared" si="2"/>
        <v>29.95903422273782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1733590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8899499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10633089</v>
      </c>
      <c r="O16" s="43">
        <f t="shared" si="2"/>
        <v>770.960629350348</v>
      </c>
      <c r="P16" s="10"/>
    </row>
    <row r="17" spans="1:16" ht="15">
      <c r="A17" s="12"/>
      <c r="B17" s="44">
        <v>534</v>
      </c>
      <c r="C17" s="20" t="s">
        <v>30</v>
      </c>
      <c r="D17" s="46">
        <v>1096796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1096796</v>
      </c>
      <c r="O17" s="47">
        <f t="shared" si="2"/>
        <v>79.52407192575406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8899499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8899499</v>
      </c>
      <c r="O18" s="47">
        <f t="shared" si="2"/>
        <v>645.2652987238979</v>
      </c>
      <c r="P18" s="9"/>
    </row>
    <row r="19" spans="1:16" ht="15">
      <c r="A19" s="12"/>
      <c r="B19" s="44">
        <v>539</v>
      </c>
      <c r="C19" s="20" t="s">
        <v>32</v>
      </c>
      <c r="D19" s="46">
        <v>636794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636794</v>
      </c>
      <c r="O19" s="47">
        <f t="shared" si="2"/>
        <v>46.17125870069606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675768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675768</v>
      </c>
      <c r="O20" s="43">
        <f t="shared" si="2"/>
        <v>48.99709976798144</v>
      </c>
      <c r="P20" s="10"/>
    </row>
    <row r="21" spans="1:16" ht="15">
      <c r="A21" s="12"/>
      <c r="B21" s="44">
        <v>541</v>
      </c>
      <c r="C21" s="20" t="s">
        <v>34</v>
      </c>
      <c r="D21" s="46">
        <v>675768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675768</v>
      </c>
      <c r="O21" s="47">
        <f t="shared" si="2"/>
        <v>48.99709976798144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365753</v>
      </c>
      <c r="N22" s="31">
        <f t="shared" si="1"/>
        <v>365753</v>
      </c>
      <c r="O22" s="43">
        <f t="shared" si="2"/>
        <v>26.51921403712297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365753</v>
      </c>
      <c r="N23" s="46">
        <f t="shared" si="1"/>
        <v>365753</v>
      </c>
      <c r="O23" s="47">
        <f t="shared" si="2"/>
        <v>26.51921403712297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4273910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4273910</v>
      </c>
      <c r="O24" s="43">
        <f t="shared" si="2"/>
        <v>309.8832656612529</v>
      </c>
      <c r="P24" s="9"/>
    </row>
    <row r="25" spans="1:16" ht="15">
      <c r="A25" s="12"/>
      <c r="B25" s="44">
        <v>571</v>
      </c>
      <c r="C25" s="20" t="s">
        <v>38</v>
      </c>
      <c r="D25" s="46">
        <v>560424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560424</v>
      </c>
      <c r="O25" s="47">
        <f t="shared" si="2"/>
        <v>40.63399071925754</v>
      </c>
      <c r="P25" s="9"/>
    </row>
    <row r="26" spans="1:16" ht="15">
      <c r="A26" s="12"/>
      <c r="B26" s="44">
        <v>572</v>
      </c>
      <c r="C26" s="20" t="s">
        <v>39</v>
      </c>
      <c r="D26" s="46">
        <v>3573404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3573404</v>
      </c>
      <c r="O26" s="47">
        <f t="shared" si="2"/>
        <v>259.0925174013921</v>
      </c>
      <c r="P26" s="9"/>
    </row>
    <row r="27" spans="1:16" ht="15">
      <c r="A27" s="12"/>
      <c r="B27" s="44">
        <v>573</v>
      </c>
      <c r="C27" s="20" t="s">
        <v>40</v>
      </c>
      <c r="D27" s="46">
        <v>140082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140082</v>
      </c>
      <c r="O27" s="47">
        <f t="shared" si="2"/>
        <v>10.156757540603248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1945882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1945882</v>
      </c>
      <c r="O28" s="43">
        <f t="shared" si="2"/>
        <v>141.0877320185615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1945882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1945882</v>
      </c>
      <c r="O29" s="47">
        <f t="shared" si="2"/>
        <v>141.0877320185615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15931685</v>
      </c>
      <c r="E30" s="15">
        <f aca="true" t="shared" si="9" ref="E30:M30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10845381</v>
      </c>
      <c r="J30" s="15">
        <f t="shared" si="9"/>
        <v>0</v>
      </c>
      <c r="K30" s="15">
        <f t="shared" si="9"/>
        <v>1519942</v>
      </c>
      <c r="L30" s="15">
        <f t="shared" si="9"/>
        <v>0</v>
      </c>
      <c r="M30" s="15">
        <f t="shared" si="9"/>
        <v>365753</v>
      </c>
      <c r="N30" s="15">
        <f t="shared" si="1"/>
        <v>28662761</v>
      </c>
      <c r="O30" s="37">
        <f t="shared" si="2"/>
        <v>2078.2164298143853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53</v>
      </c>
      <c r="M32" s="93"/>
      <c r="N32" s="93"/>
      <c r="O32" s="41">
        <v>13792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3781558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1488305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5269863</v>
      </c>
      <c r="O5" s="32">
        <f aca="true" t="shared" si="2" ref="O5:O31">(N5/O$33)</f>
        <v>387.68947252262194</v>
      </c>
      <c r="P5" s="6"/>
    </row>
    <row r="6" spans="1:16" ht="15">
      <c r="A6" s="12"/>
      <c r="B6" s="44">
        <v>511</v>
      </c>
      <c r="C6" s="20" t="s">
        <v>19</v>
      </c>
      <c r="D6" s="46">
        <v>803166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803166</v>
      </c>
      <c r="O6" s="47">
        <f t="shared" si="2"/>
        <v>59.086735819907304</v>
      </c>
      <c r="P6" s="9"/>
    </row>
    <row r="7" spans="1:16" ht="15">
      <c r="A7" s="12"/>
      <c r="B7" s="44">
        <v>512</v>
      </c>
      <c r="C7" s="20" t="s">
        <v>20</v>
      </c>
      <c r="D7" s="46">
        <v>27742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27742</v>
      </c>
      <c r="O7" s="47">
        <f t="shared" si="2"/>
        <v>2.040903406164938</v>
      </c>
      <c r="P7" s="9"/>
    </row>
    <row r="8" spans="1:16" ht="15">
      <c r="A8" s="12"/>
      <c r="B8" s="44">
        <v>514</v>
      </c>
      <c r="C8" s="20" t="s">
        <v>21</v>
      </c>
      <c r="D8" s="46">
        <v>34153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34153</v>
      </c>
      <c r="O8" s="47">
        <f t="shared" si="2"/>
        <v>2.5125432207753993</v>
      </c>
      <c r="P8" s="9"/>
    </row>
    <row r="9" spans="1:16" ht="15">
      <c r="A9" s="12"/>
      <c r="B9" s="44">
        <v>517</v>
      </c>
      <c r="C9" s="20" t="s">
        <v>22</v>
      </c>
      <c r="D9" s="46">
        <v>2369876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2369876</v>
      </c>
      <c r="O9" s="47">
        <f t="shared" si="2"/>
        <v>174.34532479952918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1488305</v>
      </c>
      <c r="L10" s="46">
        <v>0</v>
      </c>
      <c r="M10" s="46">
        <v>0</v>
      </c>
      <c r="N10" s="46">
        <f t="shared" si="1"/>
        <v>1488305</v>
      </c>
      <c r="O10" s="47">
        <f t="shared" si="2"/>
        <v>109.49054660487015</v>
      </c>
      <c r="P10" s="9"/>
    </row>
    <row r="11" spans="1:16" ht="15">
      <c r="A11" s="12"/>
      <c r="B11" s="44">
        <v>519</v>
      </c>
      <c r="C11" s="20" t="s">
        <v>24</v>
      </c>
      <c r="D11" s="46">
        <v>546621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546621</v>
      </c>
      <c r="O11" s="47">
        <f t="shared" si="2"/>
        <v>40.213418671374974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5938609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5938609</v>
      </c>
      <c r="O12" s="43">
        <f t="shared" si="2"/>
        <v>436.88729493121457</v>
      </c>
      <c r="P12" s="10"/>
    </row>
    <row r="13" spans="1:16" ht="15">
      <c r="A13" s="12"/>
      <c r="B13" s="44">
        <v>521</v>
      </c>
      <c r="C13" s="20" t="s">
        <v>26</v>
      </c>
      <c r="D13" s="46">
        <v>3809305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3809305</v>
      </c>
      <c r="O13" s="47">
        <f t="shared" si="2"/>
        <v>280.24019716030307</v>
      </c>
      <c r="P13" s="9"/>
    </row>
    <row r="14" spans="1:16" ht="15">
      <c r="A14" s="12"/>
      <c r="B14" s="44">
        <v>522</v>
      </c>
      <c r="C14" s="20" t="s">
        <v>27</v>
      </c>
      <c r="D14" s="46">
        <v>1706009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1706009</v>
      </c>
      <c r="O14" s="47">
        <f t="shared" si="2"/>
        <v>125.50643713676156</v>
      </c>
      <c r="P14" s="9"/>
    </row>
    <row r="15" spans="1:16" ht="15">
      <c r="A15" s="12"/>
      <c r="B15" s="44">
        <v>524</v>
      </c>
      <c r="C15" s="20" t="s">
        <v>28</v>
      </c>
      <c r="D15" s="46">
        <v>423295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423295</v>
      </c>
      <c r="O15" s="47">
        <f t="shared" si="2"/>
        <v>31.14066063414993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1628480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9046303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10674783</v>
      </c>
      <c r="O16" s="43">
        <f t="shared" si="2"/>
        <v>785.3147208121827</v>
      </c>
      <c r="P16" s="10"/>
    </row>
    <row r="17" spans="1:16" ht="15">
      <c r="A17" s="12"/>
      <c r="B17" s="44">
        <v>534</v>
      </c>
      <c r="C17" s="20" t="s">
        <v>30</v>
      </c>
      <c r="D17" s="46">
        <v>1122262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1122262</v>
      </c>
      <c r="O17" s="47">
        <f t="shared" si="2"/>
        <v>82.56175972927242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9046303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9046303</v>
      </c>
      <c r="O18" s="47">
        <f t="shared" si="2"/>
        <v>665.51188111528</v>
      </c>
      <c r="P18" s="9"/>
    </row>
    <row r="19" spans="1:16" ht="15">
      <c r="A19" s="12"/>
      <c r="B19" s="44">
        <v>539</v>
      </c>
      <c r="C19" s="20" t="s">
        <v>32</v>
      </c>
      <c r="D19" s="46">
        <v>506218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506218</v>
      </c>
      <c r="O19" s="47">
        <f t="shared" si="2"/>
        <v>37.2410799676304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940682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940682</v>
      </c>
      <c r="O20" s="43">
        <f t="shared" si="2"/>
        <v>69.20341352166557</v>
      </c>
      <c r="P20" s="10"/>
    </row>
    <row r="21" spans="1:16" ht="15">
      <c r="A21" s="12"/>
      <c r="B21" s="44">
        <v>541</v>
      </c>
      <c r="C21" s="20" t="s">
        <v>34</v>
      </c>
      <c r="D21" s="46">
        <v>940682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940682</v>
      </c>
      <c r="O21" s="47">
        <f t="shared" si="2"/>
        <v>69.20341352166557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542234</v>
      </c>
      <c r="N22" s="31">
        <f t="shared" si="1"/>
        <v>542234</v>
      </c>
      <c r="O22" s="43">
        <f t="shared" si="2"/>
        <v>39.89067902596925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542234</v>
      </c>
      <c r="N23" s="46">
        <f t="shared" si="1"/>
        <v>542234</v>
      </c>
      <c r="O23" s="47">
        <f t="shared" si="2"/>
        <v>39.89067902596925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5445804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5445804</v>
      </c>
      <c r="O24" s="43">
        <f t="shared" si="2"/>
        <v>400.6329728536747</v>
      </c>
      <c r="P24" s="9"/>
    </row>
    <row r="25" spans="1:16" ht="15">
      <c r="A25" s="12"/>
      <c r="B25" s="44">
        <v>571</v>
      </c>
      <c r="C25" s="20" t="s">
        <v>38</v>
      </c>
      <c r="D25" s="46">
        <v>622997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622997</v>
      </c>
      <c r="O25" s="47">
        <f t="shared" si="2"/>
        <v>45.83219304053557</v>
      </c>
      <c r="P25" s="9"/>
    </row>
    <row r="26" spans="1:16" ht="15">
      <c r="A26" s="12"/>
      <c r="B26" s="44">
        <v>572</v>
      </c>
      <c r="C26" s="20" t="s">
        <v>39</v>
      </c>
      <c r="D26" s="46">
        <v>4679848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4679848</v>
      </c>
      <c r="O26" s="47">
        <f t="shared" si="2"/>
        <v>344.2836754211727</v>
      </c>
      <c r="P26" s="9"/>
    </row>
    <row r="27" spans="1:16" ht="15">
      <c r="A27" s="12"/>
      <c r="B27" s="44">
        <v>573</v>
      </c>
      <c r="C27" s="20" t="s">
        <v>40</v>
      </c>
      <c r="D27" s="46">
        <v>142959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142959</v>
      </c>
      <c r="O27" s="47">
        <f t="shared" si="2"/>
        <v>10.517104391966454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9082929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1557381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10640310</v>
      </c>
      <c r="O28" s="43">
        <f t="shared" si="2"/>
        <v>782.7786360626793</v>
      </c>
      <c r="P28" s="9"/>
    </row>
    <row r="29" spans="1:16" ht="15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1557381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1557381</v>
      </c>
      <c r="O29" s="47">
        <f t="shared" si="2"/>
        <v>114.57227984992275</v>
      </c>
      <c r="P29" s="9"/>
    </row>
    <row r="30" spans="1:16" ht="15.75" thickBot="1">
      <c r="A30" s="12"/>
      <c r="B30" s="44">
        <v>585</v>
      </c>
      <c r="C30" s="20" t="s">
        <v>50</v>
      </c>
      <c r="D30" s="46">
        <v>9082929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9082929</v>
      </c>
      <c r="O30" s="47">
        <f t="shared" si="2"/>
        <v>668.2063562127565</v>
      </c>
      <c r="P30" s="9"/>
    </row>
    <row r="31" spans="1:119" ht="16.5" thickBot="1">
      <c r="A31" s="14" t="s">
        <v>10</v>
      </c>
      <c r="B31" s="23"/>
      <c r="C31" s="22"/>
      <c r="D31" s="15">
        <f>SUM(D5,D12,D16,D20,D22,D24,D28)</f>
        <v>26818062</v>
      </c>
      <c r="E31" s="15">
        <f aca="true" t="shared" si="9" ref="E31:M31">SUM(E5,E12,E16,E20,E22,E24,E28)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10603684</v>
      </c>
      <c r="J31" s="15">
        <f t="shared" si="9"/>
        <v>0</v>
      </c>
      <c r="K31" s="15">
        <f t="shared" si="9"/>
        <v>1488305</v>
      </c>
      <c r="L31" s="15">
        <f t="shared" si="9"/>
        <v>0</v>
      </c>
      <c r="M31" s="15">
        <f t="shared" si="9"/>
        <v>542234</v>
      </c>
      <c r="N31" s="15">
        <f t="shared" si="1"/>
        <v>39452285</v>
      </c>
      <c r="O31" s="37">
        <f t="shared" si="2"/>
        <v>2902.397189730008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51</v>
      </c>
      <c r="M33" s="93"/>
      <c r="N33" s="93"/>
      <c r="O33" s="41">
        <v>13593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3163658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1383862</v>
      </c>
      <c r="L5" s="26">
        <f t="shared" si="0"/>
        <v>0</v>
      </c>
      <c r="M5" s="26">
        <f t="shared" si="0"/>
        <v>0</v>
      </c>
      <c r="N5" s="27">
        <f>SUM(D5:M5)</f>
        <v>4547520</v>
      </c>
      <c r="O5" s="32">
        <f aca="true" t="shared" si="1" ref="O5:O31">(N5/O$33)</f>
        <v>336.67875916191605</v>
      </c>
      <c r="P5" s="6"/>
    </row>
    <row r="6" spans="1:16" ht="15">
      <c r="A6" s="12"/>
      <c r="B6" s="44">
        <v>511</v>
      </c>
      <c r="C6" s="20" t="s">
        <v>19</v>
      </c>
      <c r="D6" s="46">
        <v>740219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740219</v>
      </c>
      <c r="O6" s="47">
        <f t="shared" si="1"/>
        <v>54.80262086325609</v>
      </c>
      <c r="P6" s="9"/>
    </row>
    <row r="7" spans="1:16" ht="15">
      <c r="A7" s="12"/>
      <c r="B7" s="44">
        <v>512</v>
      </c>
      <c r="C7" s="20" t="s">
        <v>20</v>
      </c>
      <c r="D7" s="46">
        <v>17005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17005</v>
      </c>
      <c r="O7" s="47">
        <f t="shared" si="1"/>
        <v>1.2589768268305324</v>
      </c>
      <c r="P7" s="9"/>
    </row>
    <row r="8" spans="1:16" ht="15">
      <c r="A8" s="12"/>
      <c r="B8" s="44">
        <v>513</v>
      </c>
      <c r="C8" s="20" t="s">
        <v>46</v>
      </c>
      <c r="D8" s="46">
        <v>1520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1520</v>
      </c>
      <c r="O8" s="47">
        <f t="shared" si="1"/>
        <v>0.11253424150440512</v>
      </c>
      <c r="P8" s="9"/>
    </row>
    <row r="9" spans="1:16" ht="15">
      <c r="A9" s="12"/>
      <c r="B9" s="44">
        <v>514</v>
      </c>
      <c r="C9" s="20" t="s">
        <v>21</v>
      </c>
      <c r="D9" s="46">
        <v>12449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12449</v>
      </c>
      <c r="O9" s="47">
        <f t="shared" si="1"/>
        <v>0.921670245058118</v>
      </c>
      <c r="P9" s="9"/>
    </row>
    <row r="10" spans="1:16" ht="15">
      <c r="A10" s="12"/>
      <c r="B10" s="44">
        <v>517</v>
      </c>
      <c r="C10" s="20" t="s">
        <v>22</v>
      </c>
      <c r="D10" s="46">
        <v>1830302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1830302</v>
      </c>
      <c r="O10" s="47">
        <f t="shared" si="1"/>
        <v>135.50766269341824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1383862</v>
      </c>
      <c r="L11" s="46">
        <v>0</v>
      </c>
      <c r="M11" s="46">
        <v>0</v>
      </c>
      <c r="N11" s="46">
        <f t="shared" si="2"/>
        <v>1383862</v>
      </c>
      <c r="O11" s="47">
        <f t="shared" si="1"/>
        <v>102.45517139261123</v>
      </c>
      <c r="P11" s="9"/>
    </row>
    <row r="12" spans="1:16" ht="15">
      <c r="A12" s="12"/>
      <c r="B12" s="44">
        <v>519</v>
      </c>
      <c r="C12" s="20" t="s">
        <v>24</v>
      </c>
      <c r="D12" s="46">
        <v>562163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562163</v>
      </c>
      <c r="O12" s="47">
        <f t="shared" si="1"/>
        <v>41.62012289923743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5916766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5916766</v>
      </c>
      <c r="O13" s="43">
        <f t="shared" si="1"/>
        <v>438.0518249796402</v>
      </c>
      <c r="P13" s="10"/>
    </row>
    <row r="14" spans="1:16" ht="15">
      <c r="A14" s="12"/>
      <c r="B14" s="44">
        <v>521</v>
      </c>
      <c r="C14" s="20" t="s">
        <v>26</v>
      </c>
      <c r="D14" s="46">
        <v>3657130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3657130</v>
      </c>
      <c r="O14" s="47">
        <f t="shared" si="1"/>
        <v>270.75812541645075</v>
      </c>
      <c r="P14" s="9"/>
    </row>
    <row r="15" spans="1:16" ht="15">
      <c r="A15" s="12"/>
      <c r="B15" s="44">
        <v>522</v>
      </c>
      <c r="C15" s="20" t="s">
        <v>27</v>
      </c>
      <c r="D15" s="46">
        <v>1871010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1871010</v>
      </c>
      <c r="O15" s="47">
        <f t="shared" si="1"/>
        <v>138.52150736655068</v>
      </c>
      <c r="P15" s="9"/>
    </row>
    <row r="16" spans="1:16" ht="15">
      <c r="A16" s="12"/>
      <c r="B16" s="44">
        <v>524</v>
      </c>
      <c r="C16" s="20" t="s">
        <v>28</v>
      </c>
      <c r="D16" s="46">
        <v>388626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388626</v>
      </c>
      <c r="O16" s="47">
        <f t="shared" si="1"/>
        <v>28.77219219663878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SUM(D18:D20)</f>
        <v>1456006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7724549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9180555</v>
      </c>
      <c r="O17" s="43">
        <f t="shared" si="1"/>
        <v>679.6886799437328</v>
      </c>
      <c r="P17" s="10"/>
    </row>
    <row r="18" spans="1:16" ht="15">
      <c r="A18" s="12"/>
      <c r="B18" s="44">
        <v>534</v>
      </c>
      <c r="C18" s="20" t="s">
        <v>30</v>
      </c>
      <c r="D18" s="46">
        <v>944483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944483</v>
      </c>
      <c r="O18" s="47">
        <f t="shared" si="1"/>
        <v>69.92544606500333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7724549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7724549</v>
      </c>
      <c r="O19" s="47">
        <f t="shared" si="1"/>
        <v>571.8922780780337</v>
      </c>
      <c r="P19" s="9"/>
    </row>
    <row r="20" spans="1:16" ht="15">
      <c r="A20" s="12"/>
      <c r="B20" s="44">
        <v>539</v>
      </c>
      <c r="C20" s="20" t="s">
        <v>32</v>
      </c>
      <c r="D20" s="46">
        <v>511523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511523</v>
      </c>
      <c r="O20" s="47">
        <f t="shared" si="1"/>
        <v>37.87095580069594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751248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751248</v>
      </c>
      <c r="O21" s="43">
        <f t="shared" si="1"/>
        <v>55.61916043532983</v>
      </c>
      <c r="P21" s="10"/>
    </row>
    <row r="22" spans="1:16" ht="15">
      <c r="A22" s="12"/>
      <c r="B22" s="44">
        <v>541</v>
      </c>
      <c r="C22" s="20" t="s">
        <v>34</v>
      </c>
      <c r="D22" s="46">
        <v>751248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751248</v>
      </c>
      <c r="O22" s="47">
        <f t="shared" si="1"/>
        <v>55.61916043532983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1640411</v>
      </c>
      <c r="N23" s="31">
        <f t="shared" si="4"/>
        <v>1640411</v>
      </c>
      <c r="O23" s="43">
        <f t="shared" si="1"/>
        <v>121.44895239505442</v>
      </c>
      <c r="P23" s="10"/>
    </row>
    <row r="24" spans="1:16" ht="15">
      <c r="A24" s="13"/>
      <c r="B24" s="45">
        <v>559</v>
      </c>
      <c r="C24" s="21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1640411</v>
      </c>
      <c r="N24" s="46">
        <f t="shared" si="4"/>
        <v>1640411</v>
      </c>
      <c r="O24" s="47">
        <f t="shared" si="1"/>
        <v>121.44895239505442</v>
      </c>
      <c r="P24" s="9"/>
    </row>
    <row r="25" spans="1:16" ht="15.75">
      <c r="A25" s="28" t="s">
        <v>37</v>
      </c>
      <c r="B25" s="29"/>
      <c r="C25" s="30"/>
      <c r="D25" s="31">
        <f aca="true" t="shared" si="8" ref="D25:M25">SUM(D26:D28)</f>
        <v>4131505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4131505</v>
      </c>
      <c r="O25" s="43">
        <f t="shared" si="1"/>
        <v>305.87880358332717</v>
      </c>
      <c r="P25" s="9"/>
    </row>
    <row r="26" spans="1:16" ht="15">
      <c r="A26" s="12"/>
      <c r="B26" s="44">
        <v>571</v>
      </c>
      <c r="C26" s="20" t="s">
        <v>38</v>
      </c>
      <c r="D26" s="46">
        <v>590648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590648</v>
      </c>
      <c r="O26" s="47">
        <f t="shared" si="1"/>
        <v>43.72902939216702</v>
      </c>
      <c r="P26" s="9"/>
    </row>
    <row r="27" spans="1:16" ht="15">
      <c r="A27" s="12"/>
      <c r="B27" s="44">
        <v>572</v>
      </c>
      <c r="C27" s="20" t="s">
        <v>39</v>
      </c>
      <c r="D27" s="46">
        <v>3380373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3380373</v>
      </c>
      <c r="O27" s="47">
        <f t="shared" si="1"/>
        <v>250.26823128748057</v>
      </c>
      <c r="P27" s="9"/>
    </row>
    <row r="28" spans="1:16" ht="15">
      <c r="A28" s="12"/>
      <c r="B28" s="44">
        <v>573</v>
      </c>
      <c r="C28" s="20" t="s">
        <v>40</v>
      </c>
      <c r="D28" s="46">
        <v>160484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160484</v>
      </c>
      <c r="O28" s="47">
        <f t="shared" si="1"/>
        <v>11.881542903679573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457801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457801</v>
      </c>
      <c r="O29" s="43">
        <f t="shared" si="1"/>
        <v>33.893610720367214</v>
      </c>
      <c r="P29" s="9"/>
    </row>
    <row r="30" spans="1:16" ht="15.75" thickBot="1">
      <c r="A30" s="12"/>
      <c r="B30" s="44">
        <v>581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457801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457801</v>
      </c>
      <c r="O30" s="47">
        <f t="shared" si="1"/>
        <v>33.893610720367214</v>
      </c>
      <c r="P30" s="9"/>
    </row>
    <row r="31" spans="1:119" ht="16.5" thickBot="1">
      <c r="A31" s="14" t="s">
        <v>10</v>
      </c>
      <c r="B31" s="23"/>
      <c r="C31" s="22"/>
      <c r="D31" s="15">
        <f>SUM(D5,D13,D17,D21,D23,D25,D29)</f>
        <v>15419183</v>
      </c>
      <c r="E31" s="15">
        <f aca="true" t="shared" si="10" ref="E31:M31">SUM(E5,E13,E17,E21,E23,E25,E29)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8182350</v>
      </c>
      <c r="J31" s="15">
        <f t="shared" si="10"/>
        <v>0</v>
      </c>
      <c r="K31" s="15">
        <f t="shared" si="10"/>
        <v>1383862</v>
      </c>
      <c r="L31" s="15">
        <f t="shared" si="10"/>
        <v>0</v>
      </c>
      <c r="M31" s="15">
        <f t="shared" si="10"/>
        <v>1640411</v>
      </c>
      <c r="N31" s="15">
        <f t="shared" si="4"/>
        <v>26625806</v>
      </c>
      <c r="O31" s="37">
        <f t="shared" si="1"/>
        <v>1971.2597912193678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13507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2778695</v>
      </c>
      <c r="E5" s="26">
        <f aca="true" t="shared" si="0" ref="E5:M5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1323751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4102446</v>
      </c>
      <c r="O5" s="32">
        <f aca="true" t="shared" si="2" ref="O5:O30">(N5/O$32)</f>
        <v>292.3427634860686</v>
      </c>
      <c r="P5" s="6"/>
    </row>
    <row r="6" spans="1:16" ht="15">
      <c r="A6" s="12"/>
      <c r="B6" s="44">
        <v>511</v>
      </c>
      <c r="C6" s="20" t="s">
        <v>19</v>
      </c>
      <c r="D6" s="46">
        <v>799633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799633</v>
      </c>
      <c r="O6" s="47">
        <f t="shared" si="2"/>
        <v>56.98232737119647</v>
      </c>
      <c r="P6" s="9"/>
    </row>
    <row r="7" spans="1:16" ht="15">
      <c r="A7" s="12"/>
      <c r="B7" s="44">
        <v>512</v>
      </c>
      <c r="C7" s="20" t="s">
        <v>20</v>
      </c>
      <c r="D7" s="46">
        <v>24537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24537</v>
      </c>
      <c r="O7" s="47">
        <f t="shared" si="2"/>
        <v>1.7485213425497044</v>
      </c>
      <c r="P7" s="9"/>
    </row>
    <row r="8" spans="1:16" ht="15">
      <c r="A8" s="12"/>
      <c r="B8" s="44">
        <v>514</v>
      </c>
      <c r="C8" s="20" t="s">
        <v>21</v>
      </c>
      <c r="D8" s="46">
        <v>21077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21077</v>
      </c>
      <c r="O8" s="47">
        <f t="shared" si="2"/>
        <v>1.501959666500392</v>
      </c>
      <c r="P8" s="9"/>
    </row>
    <row r="9" spans="1:16" ht="15">
      <c r="A9" s="12"/>
      <c r="B9" s="44">
        <v>517</v>
      </c>
      <c r="C9" s="20" t="s">
        <v>22</v>
      </c>
      <c r="D9" s="46">
        <v>1500921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1500921</v>
      </c>
      <c r="O9" s="47">
        <f t="shared" si="2"/>
        <v>106.95653103399131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1323751</v>
      </c>
      <c r="L10" s="46">
        <v>0</v>
      </c>
      <c r="M10" s="46">
        <v>0</v>
      </c>
      <c r="N10" s="46">
        <f t="shared" si="1"/>
        <v>1323751</v>
      </c>
      <c r="O10" s="47">
        <f t="shared" si="2"/>
        <v>94.33129052946626</v>
      </c>
      <c r="P10" s="9"/>
    </row>
    <row r="11" spans="1:16" ht="15">
      <c r="A11" s="12"/>
      <c r="B11" s="44">
        <v>519</v>
      </c>
      <c r="C11" s="20" t="s">
        <v>24</v>
      </c>
      <c r="D11" s="46">
        <v>432527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432527</v>
      </c>
      <c r="O11" s="47">
        <f t="shared" si="2"/>
        <v>30.822133542364426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5791617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5791617</v>
      </c>
      <c r="O12" s="43">
        <f t="shared" si="2"/>
        <v>412.7141024727428</v>
      </c>
      <c r="P12" s="10"/>
    </row>
    <row r="13" spans="1:16" ht="15">
      <c r="A13" s="12"/>
      <c r="B13" s="44">
        <v>521</v>
      </c>
      <c r="C13" s="20" t="s">
        <v>26</v>
      </c>
      <c r="D13" s="46">
        <v>3805265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3805265</v>
      </c>
      <c r="O13" s="47">
        <f t="shared" si="2"/>
        <v>271.1654671132331</v>
      </c>
      <c r="P13" s="9"/>
    </row>
    <row r="14" spans="1:16" ht="15">
      <c r="A14" s="12"/>
      <c r="B14" s="44">
        <v>522</v>
      </c>
      <c r="C14" s="20" t="s">
        <v>27</v>
      </c>
      <c r="D14" s="46">
        <v>1589639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1589639</v>
      </c>
      <c r="O14" s="47">
        <f t="shared" si="2"/>
        <v>113.27862894605573</v>
      </c>
      <c r="P14" s="9"/>
    </row>
    <row r="15" spans="1:16" ht="15">
      <c r="A15" s="12"/>
      <c r="B15" s="44">
        <v>524</v>
      </c>
      <c r="C15" s="20" t="s">
        <v>28</v>
      </c>
      <c r="D15" s="46">
        <v>396713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396713</v>
      </c>
      <c r="O15" s="47">
        <f t="shared" si="2"/>
        <v>28.270006413454002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1795561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7719442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9515003</v>
      </c>
      <c r="O16" s="43">
        <f t="shared" si="2"/>
        <v>678.044822917409</v>
      </c>
      <c r="P16" s="10"/>
    </row>
    <row r="17" spans="1:16" ht="15">
      <c r="A17" s="12"/>
      <c r="B17" s="44">
        <v>534</v>
      </c>
      <c r="C17" s="20" t="s">
        <v>30</v>
      </c>
      <c r="D17" s="46">
        <v>1164861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1164861</v>
      </c>
      <c r="O17" s="47">
        <f t="shared" si="2"/>
        <v>83.00869379320174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7719442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7719442</v>
      </c>
      <c r="O18" s="47">
        <f t="shared" si="2"/>
        <v>550.0920686952184</v>
      </c>
      <c r="P18" s="9"/>
    </row>
    <row r="19" spans="1:16" ht="15">
      <c r="A19" s="12"/>
      <c r="B19" s="44">
        <v>539</v>
      </c>
      <c r="C19" s="20" t="s">
        <v>32</v>
      </c>
      <c r="D19" s="46">
        <v>630700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630700</v>
      </c>
      <c r="O19" s="47">
        <f t="shared" si="2"/>
        <v>44.94406042898881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2968432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2968432</v>
      </c>
      <c r="O20" s="43">
        <f t="shared" si="2"/>
        <v>211.53224542150645</v>
      </c>
      <c r="P20" s="10"/>
    </row>
    <row r="21" spans="1:16" ht="15">
      <c r="A21" s="12"/>
      <c r="B21" s="44">
        <v>541</v>
      </c>
      <c r="C21" s="20" t="s">
        <v>34</v>
      </c>
      <c r="D21" s="46">
        <v>2968432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2968432</v>
      </c>
      <c r="O21" s="47">
        <f t="shared" si="2"/>
        <v>211.53224542150645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1088820</v>
      </c>
      <c r="N22" s="31">
        <f t="shared" si="1"/>
        <v>1088820</v>
      </c>
      <c r="O22" s="43">
        <f t="shared" si="2"/>
        <v>77.589966507518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1088820</v>
      </c>
      <c r="N23" s="46">
        <f t="shared" si="1"/>
        <v>1088820</v>
      </c>
      <c r="O23" s="47">
        <f t="shared" si="2"/>
        <v>77.589966507518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16301820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16301820</v>
      </c>
      <c r="O24" s="43">
        <f t="shared" si="2"/>
        <v>1161.6774745243356</v>
      </c>
      <c r="P24" s="9"/>
    </row>
    <row r="25" spans="1:16" ht="15">
      <c r="A25" s="12"/>
      <c r="B25" s="44">
        <v>571</v>
      </c>
      <c r="C25" s="20" t="s">
        <v>38</v>
      </c>
      <c r="D25" s="46">
        <v>596789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596789</v>
      </c>
      <c r="O25" s="47">
        <f t="shared" si="2"/>
        <v>42.527542221905506</v>
      </c>
      <c r="P25" s="9"/>
    </row>
    <row r="26" spans="1:16" ht="15">
      <c r="A26" s="12"/>
      <c r="B26" s="44">
        <v>572</v>
      </c>
      <c r="C26" s="20" t="s">
        <v>39</v>
      </c>
      <c r="D26" s="46">
        <v>15559792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15559792</v>
      </c>
      <c r="O26" s="47">
        <f t="shared" si="2"/>
        <v>1108.80011401696</v>
      </c>
      <c r="P26" s="9"/>
    </row>
    <row r="27" spans="1:16" ht="15">
      <c r="A27" s="12"/>
      <c r="B27" s="44">
        <v>573</v>
      </c>
      <c r="C27" s="20" t="s">
        <v>40</v>
      </c>
      <c r="D27" s="46">
        <v>145239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145239</v>
      </c>
      <c r="O27" s="47">
        <f t="shared" si="2"/>
        <v>10.349818285469963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1090866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1090866</v>
      </c>
      <c r="O28" s="43">
        <f t="shared" si="2"/>
        <v>77.73576569514715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1090866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1090866</v>
      </c>
      <c r="O29" s="47">
        <f t="shared" si="2"/>
        <v>77.73576569514715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29636125</v>
      </c>
      <c r="E30" s="15">
        <f aca="true" t="shared" si="9" ref="E30:M30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8810308</v>
      </c>
      <c r="J30" s="15">
        <f t="shared" si="9"/>
        <v>0</v>
      </c>
      <c r="K30" s="15">
        <f t="shared" si="9"/>
        <v>1323751</v>
      </c>
      <c r="L30" s="15">
        <f t="shared" si="9"/>
        <v>0</v>
      </c>
      <c r="M30" s="15">
        <f t="shared" si="9"/>
        <v>1088820</v>
      </c>
      <c r="N30" s="15">
        <f t="shared" si="1"/>
        <v>40859004</v>
      </c>
      <c r="O30" s="37">
        <f t="shared" si="2"/>
        <v>2911.6371410247275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14033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1879118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1370354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3249472</v>
      </c>
      <c r="O5" s="32">
        <f aca="true" t="shared" si="2" ref="O5:O30">(N5/O$32)</f>
        <v>230.1162807166631</v>
      </c>
      <c r="P5" s="6"/>
    </row>
    <row r="6" spans="1:16" ht="15">
      <c r="A6" s="12"/>
      <c r="B6" s="44">
        <v>511</v>
      </c>
      <c r="C6" s="20" t="s">
        <v>19</v>
      </c>
      <c r="D6" s="46">
        <v>856359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856359</v>
      </c>
      <c r="O6" s="47">
        <f t="shared" si="2"/>
        <v>60.64435946462715</v>
      </c>
      <c r="P6" s="9"/>
    </row>
    <row r="7" spans="1:16" ht="15">
      <c r="A7" s="12"/>
      <c r="B7" s="44">
        <v>512</v>
      </c>
      <c r="C7" s="20" t="s">
        <v>20</v>
      </c>
      <c r="D7" s="46">
        <v>36781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36781</v>
      </c>
      <c r="O7" s="47">
        <f t="shared" si="2"/>
        <v>2.604702216556901</v>
      </c>
      <c r="P7" s="9"/>
    </row>
    <row r="8" spans="1:16" ht="15">
      <c r="A8" s="12"/>
      <c r="B8" s="44">
        <v>513</v>
      </c>
      <c r="C8" s="20" t="s">
        <v>46</v>
      </c>
      <c r="D8" s="46">
        <v>10158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10158</v>
      </c>
      <c r="O8" s="47">
        <f t="shared" si="2"/>
        <v>0.7193541533885702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1370354</v>
      </c>
      <c r="L9" s="46">
        <v>0</v>
      </c>
      <c r="M9" s="46">
        <v>0</v>
      </c>
      <c r="N9" s="46">
        <f t="shared" si="1"/>
        <v>1370354</v>
      </c>
      <c r="O9" s="47">
        <f t="shared" si="2"/>
        <v>97.04369378939168</v>
      </c>
      <c r="P9" s="9"/>
    </row>
    <row r="10" spans="1:16" ht="15">
      <c r="A10" s="12"/>
      <c r="B10" s="44">
        <v>519</v>
      </c>
      <c r="C10" s="20" t="s">
        <v>24</v>
      </c>
      <c r="D10" s="46">
        <v>975820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975820</v>
      </c>
      <c r="O10" s="47">
        <f t="shared" si="2"/>
        <v>69.10417109269882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5583422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5583422</v>
      </c>
      <c r="O11" s="43">
        <f t="shared" si="2"/>
        <v>395.3984845265916</v>
      </c>
      <c r="P11" s="10"/>
    </row>
    <row r="12" spans="1:16" ht="15">
      <c r="A12" s="12"/>
      <c r="B12" s="44">
        <v>521</v>
      </c>
      <c r="C12" s="20" t="s">
        <v>26</v>
      </c>
      <c r="D12" s="46">
        <v>3552810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3552810</v>
      </c>
      <c r="O12" s="47">
        <f t="shared" si="2"/>
        <v>251.5976205651158</v>
      </c>
      <c r="P12" s="9"/>
    </row>
    <row r="13" spans="1:16" ht="15">
      <c r="A13" s="12"/>
      <c r="B13" s="44">
        <v>522</v>
      </c>
      <c r="C13" s="20" t="s">
        <v>27</v>
      </c>
      <c r="D13" s="46">
        <v>1587413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1587413</v>
      </c>
      <c r="O13" s="47">
        <f t="shared" si="2"/>
        <v>112.41505559096382</v>
      </c>
      <c r="P13" s="9"/>
    </row>
    <row r="14" spans="1:16" ht="15">
      <c r="A14" s="12"/>
      <c r="B14" s="44">
        <v>524</v>
      </c>
      <c r="C14" s="20" t="s">
        <v>28</v>
      </c>
      <c r="D14" s="46">
        <v>443199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443199</v>
      </c>
      <c r="O14" s="47">
        <f t="shared" si="2"/>
        <v>31.385808370512002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2013010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7681203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9694213</v>
      </c>
      <c r="O15" s="43">
        <f t="shared" si="2"/>
        <v>686.5103746193612</v>
      </c>
      <c r="P15" s="10"/>
    </row>
    <row r="16" spans="1:16" ht="15">
      <c r="A16" s="12"/>
      <c r="B16" s="44">
        <v>534</v>
      </c>
      <c r="C16" s="20" t="s">
        <v>30</v>
      </c>
      <c r="D16" s="46">
        <v>1198261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1198261</v>
      </c>
      <c r="O16" s="47">
        <f t="shared" si="2"/>
        <v>84.85666737483182</v>
      </c>
      <c r="P16" s="9"/>
    </row>
    <row r="17" spans="1:16" ht="15">
      <c r="A17" s="12"/>
      <c r="B17" s="44">
        <v>536</v>
      </c>
      <c r="C17" s="20" t="s">
        <v>55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7681203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7681203</v>
      </c>
      <c r="O17" s="47">
        <f t="shared" si="2"/>
        <v>543.9560229445507</v>
      </c>
      <c r="P17" s="9"/>
    </row>
    <row r="18" spans="1:16" ht="15">
      <c r="A18" s="12"/>
      <c r="B18" s="44">
        <v>539</v>
      </c>
      <c r="C18" s="20" t="s">
        <v>32</v>
      </c>
      <c r="D18" s="46">
        <v>814749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814749</v>
      </c>
      <c r="O18" s="47">
        <f t="shared" si="2"/>
        <v>57.697684299978754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1185670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1185670</v>
      </c>
      <c r="O19" s="43">
        <f t="shared" si="2"/>
        <v>83.9650166418809</v>
      </c>
      <c r="P19" s="10"/>
    </row>
    <row r="20" spans="1:16" ht="15">
      <c r="A20" s="12"/>
      <c r="B20" s="44">
        <v>541</v>
      </c>
      <c r="C20" s="20" t="s">
        <v>34</v>
      </c>
      <c r="D20" s="46">
        <v>1185670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1185670</v>
      </c>
      <c r="O20" s="47">
        <f t="shared" si="2"/>
        <v>83.9650166418809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1809945</v>
      </c>
      <c r="N21" s="31">
        <f t="shared" si="1"/>
        <v>1809945</v>
      </c>
      <c r="O21" s="43">
        <f t="shared" si="2"/>
        <v>128.17399617590823</v>
      </c>
      <c r="P21" s="10"/>
    </row>
    <row r="22" spans="1:16" ht="15">
      <c r="A22" s="13"/>
      <c r="B22" s="45">
        <v>552</v>
      </c>
      <c r="C22" s="21" t="s">
        <v>56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1809945</v>
      </c>
      <c r="N22" s="46">
        <f t="shared" si="1"/>
        <v>1809945</v>
      </c>
      <c r="O22" s="47">
        <f t="shared" si="2"/>
        <v>128.17399617590823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SUM(D24:D27)</f>
        <v>5183095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5183095</v>
      </c>
      <c r="O23" s="43">
        <f t="shared" si="2"/>
        <v>367.04872176191486</v>
      </c>
      <c r="P23" s="9"/>
    </row>
    <row r="24" spans="1:16" ht="15">
      <c r="A24" s="12"/>
      <c r="B24" s="44">
        <v>571</v>
      </c>
      <c r="C24" s="20" t="s">
        <v>38</v>
      </c>
      <c r="D24" s="46">
        <v>636861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636861</v>
      </c>
      <c r="O24" s="47">
        <f t="shared" si="2"/>
        <v>45.100276184406205</v>
      </c>
      <c r="P24" s="9"/>
    </row>
    <row r="25" spans="1:16" ht="15">
      <c r="A25" s="12"/>
      <c r="B25" s="44">
        <v>572</v>
      </c>
      <c r="C25" s="20" t="s">
        <v>39</v>
      </c>
      <c r="D25" s="46">
        <v>3567540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3567540</v>
      </c>
      <c r="O25" s="47">
        <f t="shared" si="2"/>
        <v>252.64074782239217</v>
      </c>
      <c r="P25" s="9"/>
    </row>
    <row r="26" spans="1:16" ht="15">
      <c r="A26" s="12"/>
      <c r="B26" s="44">
        <v>573</v>
      </c>
      <c r="C26" s="20" t="s">
        <v>40</v>
      </c>
      <c r="D26" s="46">
        <v>133435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133435</v>
      </c>
      <c r="O26" s="47">
        <f t="shared" si="2"/>
        <v>9.449401600453225</v>
      </c>
      <c r="P26" s="9"/>
    </row>
    <row r="27" spans="1:16" ht="15">
      <c r="A27" s="12"/>
      <c r="B27" s="44">
        <v>579</v>
      </c>
      <c r="C27" s="20" t="s">
        <v>57</v>
      </c>
      <c r="D27" s="46">
        <v>845259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845259</v>
      </c>
      <c r="O27" s="47">
        <f t="shared" si="2"/>
        <v>59.858296154663265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1163033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1163033</v>
      </c>
      <c r="O28" s="43">
        <f t="shared" si="2"/>
        <v>82.36194320515544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1163033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1163033</v>
      </c>
      <c r="O29" s="47">
        <f t="shared" si="2"/>
        <v>82.36194320515544</v>
      </c>
      <c r="P29" s="9"/>
    </row>
    <row r="30" spans="1:119" ht="16.5" thickBot="1">
      <c r="A30" s="14" t="s">
        <v>10</v>
      </c>
      <c r="B30" s="23"/>
      <c r="C30" s="22"/>
      <c r="D30" s="15">
        <f>SUM(D5,D11,D15,D19,D21,D23,D28)</f>
        <v>15844315</v>
      </c>
      <c r="E30" s="15">
        <f aca="true" t="shared" si="9" ref="E30:M30">SUM(E5,E11,E15,E19,E21,E23,E28)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8844236</v>
      </c>
      <c r="J30" s="15">
        <f t="shared" si="9"/>
        <v>0</v>
      </c>
      <c r="K30" s="15">
        <f t="shared" si="9"/>
        <v>1370354</v>
      </c>
      <c r="L30" s="15">
        <f t="shared" si="9"/>
        <v>0</v>
      </c>
      <c r="M30" s="15">
        <f t="shared" si="9"/>
        <v>1809945</v>
      </c>
      <c r="N30" s="15">
        <f t="shared" si="1"/>
        <v>27868850</v>
      </c>
      <c r="O30" s="37">
        <f t="shared" si="2"/>
        <v>1973.5748176474754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58</v>
      </c>
      <c r="M32" s="93"/>
      <c r="N32" s="93"/>
      <c r="O32" s="41">
        <v>14121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3111015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1529911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4640926</v>
      </c>
      <c r="O5" s="32">
        <f aca="true" t="shared" si="2" ref="O5:O30">(N5/O$32)</f>
        <v>334.2884102859612</v>
      </c>
      <c r="P5" s="6"/>
    </row>
    <row r="6" spans="1:16" ht="15">
      <c r="A6" s="12"/>
      <c r="B6" s="44">
        <v>511</v>
      </c>
      <c r="C6" s="20" t="s">
        <v>19</v>
      </c>
      <c r="D6" s="46">
        <v>754763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754763</v>
      </c>
      <c r="O6" s="47">
        <f t="shared" si="2"/>
        <v>54.365987178563714</v>
      </c>
      <c r="P6" s="9"/>
    </row>
    <row r="7" spans="1:16" ht="15">
      <c r="A7" s="12"/>
      <c r="B7" s="44">
        <v>512</v>
      </c>
      <c r="C7" s="20" t="s">
        <v>20</v>
      </c>
      <c r="D7" s="46">
        <v>13687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13687</v>
      </c>
      <c r="O7" s="47">
        <f t="shared" si="2"/>
        <v>0.9858820139739249</v>
      </c>
      <c r="P7" s="9"/>
    </row>
    <row r="8" spans="1:16" ht="15">
      <c r="A8" s="12"/>
      <c r="B8" s="44">
        <v>513</v>
      </c>
      <c r="C8" s="20" t="s">
        <v>46</v>
      </c>
      <c r="D8" s="46">
        <v>3946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111844</v>
      </c>
      <c r="L8" s="46">
        <v>0</v>
      </c>
      <c r="M8" s="46">
        <v>0</v>
      </c>
      <c r="N8" s="46">
        <f t="shared" si="1"/>
        <v>115790</v>
      </c>
      <c r="O8" s="47">
        <f t="shared" si="2"/>
        <v>8.340416336526687</v>
      </c>
      <c r="P8" s="9"/>
    </row>
    <row r="9" spans="1:16" ht="15">
      <c r="A9" s="12"/>
      <c r="B9" s="44">
        <v>514</v>
      </c>
      <c r="C9" s="20" t="s">
        <v>21</v>
      </c>
      <c r="D9" s="46">
        <v>27922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27922</v>
      </c>
      <c r="O9" s="47">
        <f t="shared" si="2"/>
        <v>2.0112367643881006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1418067</v>
      </c>
      <c r="L10" s="46">
        <v>0</v>
      </c>
      <c r="M10" s="46">
        <v>0</v>
      </c>
      <c r="N10" s="46">
        <f t="shared" si="1"/>
        <v>1418067</v>
      </c>
      <c r="O10" s="47">
        <f t="shared" si="2"/>
        <v>102.14413311243968</v>
      </c>
      <c r="P10" s="9"/>
    </row>
    <row r="11" spans="1:16" ht="15">
      <c r="A11" s="12"/>
      <c r="B11" s="44">
        <v>519</v>
      </c>
      <c r="C11" s="20" t="s">
        <v>24</v>
      </c>
      <c r="D11" s="46">
        <v>2310697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2310697</v>
      </c>
      <c r="O11" s="47">
        <f t="shared" si="2"/>
        <v>166.44075488006914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5498147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5498147</v>
      </c>
      <c r="O12" s="43">
        <f t="shared" si="2"/>
        <v>396.03450262911474</v>
      </c>
      <c r="P12" s="10"/>
    </row>
    <row r="13" spans="1:16" ht="15">
      <c r="A13" s="12"/>
      <c r="B13" s="44">
        <v>521</v>
      </c>
      <c r="C13" s="20" t="s">
        <v>26</v>
      </c>
      <c r="D13" s="46">
        <v>3245170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3245170</v>
      </c>
      <c r="O13" s="47">
        <f t="shared" si="2"/>
        <v>233.7513505726428</v>
      </c>
      <c r="P13" s="9"/>
    </row>
    <row r="14" spans="1:16" ht="15">
      <c r="A14" s="12"/>
      <c r="B14" s="44">
        <v>522</v>
      </c>
      <c r="C14" s="20" t="s">
        <v>27</v>
      </c>
      <c r="D14" s="46">
        <v>1814628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1814628</v>
      </c>
      <c r="O14" s="47">
        <f t="shared" si="2"/>
        <v>130.70863646185984</v>
      </c>
      <c r="P14" s="9"/>
    </row>
    <row r="15" spans="1:16" ht="15">
      <c r="A15" s="12"/>
      <c r="B15" s="44">
        <v>524</v>
      </c>
      <c r="C15" s="20" t="s">
        <v>28</v>
      </c>
      <c r="D15" s="46">
        <v>438349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438349</v>
      </c>
      <c r="O15" s="47">
        <f t="shared" si="2"/>
        <v>31.574515594612116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2138690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7345871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9484561</v>
      </c>
      <c r="O16" s="43">
        <f t="shared" si="2"/>
        <v>683.1780594972269</v>
      </c>
      <c r="P16" s="10"/>
    </row>
    <row r="17" spans="1:16" ht="15">
      <c r="A17" s="12"/>
      <c r="B17" s="44">
        <v>534</v>
      </c>
      <c r="C17" s="20" t="s">
        <v>30</v>
      </c>
      <c r="D17" s="46">
        <v>1400216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1400216</v>
      </c>
      <c r="O17" s="47">
        <f t="shared" si="2"/>
        <v>100.85831592595261</v>
      </c>
      <c r="P17" s="9"/>
    </row>
    <row r="18" spans="1:16" ht="15">
      <c r="A18" s="12"/>
      <c r="B18" s="44">
        <v>536</v>
      </c>
      <c r="C18" s="20" t="s">
        <v>55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7345871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7345871</v>
      </c>
      <c r="O18" s="47">
        <f t="shared" si="2"/>
        <v>529.1270618742346</v>
      </c>
      <c r="P18" s="9"/>
    </row>
    <row r="19" spans="1:16" ht="15">
      <c r="A19" s="12"/>
      <c r="B19" s="44">
        <v>539</v>
      </c>
      <c r="C19" s="20" t="s">
        <v>32</v>
      </c>
      <c r="D19" s="46">
        <v>738474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738474</v>
      </c>
      <c r="O19" s="47">
        <f t="shared" si="2"/>
        <v>53.192681697039546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879752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879752</v>
      </c>
      <c r="O20" s="43">
        <f t="shared" si="2"/>
        <v>63.36901246128358</v>
      </c>
      <c r="P20" s="10"/>
    </row>
    <row r="21" spans="1:16" ht="15">
      <c r="A21" s="12"/>
      <c r="B21" s="44">
        <v>541</v>
      </c>
      <c r="C21" s="20" t="s">
        <v>34</v>
      </c>
      <c r="D21" s="46">
        <v>879752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879752</v>
      </c>
      <c r="O21" s="47">
        <f t="shared" si="2"/>
        <v>63.36901246128358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901254</v>
      </c>
      <c r="N22" s="31">
        <f t="shared" si="1"/>
        <v>901254</v>
      </c>
      <c r="O22" s="43">
        <f t="shared" si="2"/>
        <v>64.91781315277677</v>
      </c>
      <c r="P22" s="10"/>
    </row>
    <row r="23" spans="1:16" ht="15">
      <c r="A23" s="13"/>
      <c r="B23" s="45">
        <v>552</v>
      </c>
      <c r="C23" s="21" t="s">
        <v>56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901254</v>
      </c>
      <c r="N23" s="46">
        <f t="shared" si="1"/>
        <v>901254</v>
      </c>
      <c r="O23" s="47">
        <f t="shared" si="2"/>
        <v>64.91781315277677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3426101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3426101</v>
      </c>
      <c r="O24" s="43">
        <f t="shared" si="2"/>
        <v>246.7839083771519</v>
      </c>
      <c r="P24" s="9"/>
    </row>
    <row r="25" spans="1:16" ht="15">
      <c r="A25" s="12"/>
      <c r="B25" s="44">
        <v>571</v>
      </c>
      <c r="C25" s="20" t="s">
        <v>38</v>
      </c>
      <c r="D25" s="46">
        <v>619102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619102</v>
      </c>
      <c r="O25" s="47">
        <f t="shared" si="2"/>
        <v>44.59425196283224</v>
      </c>
      <c r="P25" s="9"/>
    </row>
    <row r="26" spans="1:16" ht="15">
      <c r="A26" s="12"/>
      <c r="B26" s="44">
        <v>572</v>
      </c>
      <c r="C26" s="20" t="s">
        <v>39</v>
      </c>
      <c r="D26" s="46">
        <v>2704967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2704967</v>
      </c>
      <c r="O26" s="47">
        <f t="shared" si="2"/>
        <v>194.84023626017432</v>
      </c>
      <c r="P26" s="9"/>
    </row>
    <row r="27" spans="1:16" ht="15">
      <c r="A27" s="12"/>
      <c r="B27" s="44">
        <v>573</v>
      </c>
      <c r="C27" s="20" t="s">
        <v>40</v>
      </c>
      <c r="D27" s="46">
        <v>102032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102032</v>
      </c>
      <c r="O27" s="47">
        <f t="shared" si="2"/>
        <v>7.349420154145357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1113220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1113220</v>
      </c>
      <c r="O28" s="43">
        <f t="shared" si="2"/>
        <v>80.18583879564936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1113220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1113220</v>
      </c>
      <c r="O29" s="47">
        <f t="shared" si="2"/>
        <v>80.18583879564936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15053705</v>
      </c>
      <c r="E30" s="15">
        <f aca="true" t="shared" si="9" ref="E30:M30">SUM(E5,E12,E16,E20,E22,E24,E28)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8459091</v>
      </c>
      <c r="J30" s="15">
        <f t="shared" si="9"/>
        <v>0</v>
      </c>
      <c r="K30" s="15">
        <f t="shared" si="9"/>
        <v>1529911</v>
      </c>
      <c r="L30" s="15">
        <f t="shared" si="9"/>
        <v>0</v>
      </c>
      <c r="M30" s="15">
        <f t="shared" si="9"/>
        <v>901254</v>
      </c>
      <c r="N30" s="15">
        <f t="shared" si="1"/>
        <v>25943961</v>
      </c>
      <c r="O30" s="37">
        <f t="shared" si="2"/>
        <v>1868.7575451991645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13883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2014783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3613283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5628066</v>
      </c>
      <c r="O5" s="32">
        <f aca="true" t="shared" si="2" ref="O5:O30">(N5/O$32)</f>
        <v>328.74217289719627</v>
      </c>
      <c r="P5" s="6"/>
    </row>
    <row r="6" spans="1:16" ht="15">
      <c r="A6" s="12"/>
      <c r="B6" s="44">
        <v>511</v>
      </c>
      <c r="C6" s="20" t="s">
        <v>19</v>
      </c>
      <c r="D6" s="46">
        <v>159196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159196</v>
      </c>
      <c r="O6" s="47">
        <f t="shared" si="2"/>
        <v>9.298831775700934</v>
      </c>
      <c r="P6" s="9"/>
    </row>
    <row r="7" spans="1:16" ht="15">
      <c r="A7" s="12"/>
      <c r="B7" s="44">
        <v>512</v>
      </c>
      <c r="C7" s="20" t="s">
        <v>20</v>
      </c>
      <c r="D7" s="46">
        <v>470433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470433</v>
      </c>
      <c r="O7" s="47">
        <f t="shared" si="2"/>
        <v>27.47856308411215</v>
      </c>
      <c r="P7" s="9"/>
    </row>
    <row r="8" spans="1:16" ht="15">
      <c r="A8" s="12"/>
      <c r="B8" s="44">
        <v>513</v>
      </c>
      <c r="C8" s="20" t="s">
        <v>46</v>
      </c>
      <c r="D8" s="46">
        <v>1014686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1014686</v>
      </c>
      <c r="O8" s="47">
        <f t="shared" si="2"/>
        <v>59.26904205607477</v>
      </c>
      <c r="P8" s="9"/>
    </row>
    <row r="9" spans="1:16" ht="15">
      <c r="A9" s="12"/>
      <c r="B9" s="44">
        <v>514</v>
      </c>
      <c r="C9" s="20" t="s">
        <v>21</v>
      </c>
      <c r="D9" s="46">
        <v>124277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124277</v>
      </c>
      <c r="O9" s="47">
        <f t="shared" si="2"/>
        <v>7.2591705607476635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3613283</v>
      </c>
      <c r="L10" s="46">
        <v>0</v>
      </c>
      <c r="M10" s="46">
        <v>0</v>
      </c>
      <c r="N10" s="46">
        <f t="shared" si="1"/>
        <v>3613283</v>
      </c>
      <c r="O10" s="47">
        <f t="shared" si="2"/>
        <v>211.05625</v>
      </c>
      <c r="P10" s="9"/>
    </row>
    <row r="11" spans="1:16" ht="15">
      <c r="A11" s="12"/>
      <c r="B11" s="44">
        <v>519</v>
      </c>
      <c r="C11" s="20" t="s">
        <v>62</v>
      </c>
      <c r="D11" s="46">
        <v>246191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246191</v>
      </c>
      <c r="O11" s="47">
        <f t="shared" si="2"/>
        <v>14.380315420560748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9058781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9058781</v>
      </c>
      <c r="O12" s="43">
        <f t="shared" si="2"/>
        <v>529.1344042056074</v>
      </c>
      <c r="P12" s="10"/>
    </row>
    <row r="13" spans="1:16" ht="15">
      <c r="A13" s="12"/>
      <c r="B13" s="44">
        <v>521</v>
      </c>
      <c r="C13" s="20" t="s">
        <v>26</v>
      </c>
      <c r="D13" s="46">
        <v>5469029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5469029</v>
      </c>
      <c r="O13" s="47">
        <f t="shared" si="2"/>
        <v>319.4526285046729</v>
      </c>
      <c r="P13" s="9"/>
    </row>
    <row r="14" spans="1:16" ht="15">
      <c r="A14" s="12"/>
      <c r="B14" s="44">
        <v>522</v>
      </c>
      <c r="C14" s="20" t="s">
        <v>27</v>
      </c>
      <c r="D14" s="46">
        <v>2760704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2760704</v>
      </c>
      <c r="O14" s="47">
        <f t="shared" si="2"/>
        <v>161.25607476635514</v>
      </c>
      <c r="P14" s="9"/>
    </row>
    <row r="15" spans="1:16" ht="15">
      <c r="A15" s="12"/>
      <c r="B15" s="44">
        <v>524</v>
      </c>
      <c r="C15" s="20" t="s">
        <v>28</v>
      </c>
      <c r="D15" s="46">
        <v>829048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829048</v>
      </c>
      <c r="O15" s="47">
        <f t="shared" si="2"/>
        <v>48.42570093457944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2968468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11465540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14434008</v>
      </c>
      <c r="O16" s="43">
        <f t="shared" si="2"/>
        <v>843.1079439252336</v>
      </c>
      <c r="P16" s="10"/>
    </row>
    <row r="17" spans="1:16" ht="15">
      <c r="A17" s="12"/>
      <c r="B17" s="44">
        <v>534</v>
      </c>
      <c r="C17" s="20" t="s">
        <v>63</v>
      </c>
      <c r="D17" s="46">
        <v>1740699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1740699</v>
      </c>
      <c r="O17" s="47">
        <f t="shared" si="2"/>
        <v>101.67634345794393</v>
      </c>
      <c r="P17" s="9"/>
    </row>
    <row r="18" spans="1:16" ht="15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11465540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11465540</v>
      </c>
      <c r="O18" s="47">
        <f t="shared" si="2"/>
        <v>669.7161214953271</v>
      </c>
      <c r="P18" s="9"/>
    </row>
    <row r="19" spans="1:16" ht="15">
      <c r="A19" s="12"/>
      <c r="B19" s="44">
        <v>539</v>
      </c>
      <c r="C19" s="20" t="s">
        <v>32</v>
      </c>
      <c r="D19" s="46">
        <v>1227769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1227769</v>
      </c>
      <c r="O19" s="47">
        <f t="shared" si="2"/>
        <v>71.71547897196261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2386967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2386967</v>
      </c>
      <c r="O20" s="43">
        <f t="shared" si="2"/>
        <v>139.42564252336447</v>
      </c>
      <c r="P20" s="10"/>
    </row>
    <row r="21" spans="1:16" ht="15">
      <c r="A21" s="12"/>
      <c r="B21" s="44">
        <v>541</v>
      </c>
      <c r="C21" s="20" t="s">
        <v>64</v>
      </c>
      <c r="D21" s="46">
        <v>2386967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2386967</v>
      </c>
      <c r="O21" s="47">
        <f t="shared" si="2"/>
        <v>139.42564252336447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414696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414696</v>
      </c>
      <c r="O22" s="43">
        <f t="shared" si="2"/>
        <v>24.222897196261684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414696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414696</v>
      </c>
      <c r="O23" s="47">
        <f t="shared" si="2"/>
        <v>24.222897196261684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13741712</v>
      </c>
      <c r="E24" s="31">
        <f t="shared" si="7"/>
        <v>113634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13855346</v>
      </c>
      <c r="O24" s="43">
        <f t="shared" si="2"/>
        <v>809.3075934579439</v>
      </c>
      <c r="P24" s="9"/>
    </row>
    <row r="25" spans="1:16" ht="15">
      <c r="A25" s="12"/>
      <c r="B25" s="44">
        <v>571</v>
      </c>
      <c r="C25" s="20" t="s">
        <v>38</v>
      </c>
      <c r="D25" s="46">
        <v>687098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687098</v>
      </c>
      <c r="O25" s="47">
        <f t="shared" si="2"/>
        <v>40.134228971962614</v>
      </c>
      <c r="P25" s="9"/>
    </row>
    <row r="26" spans="1:16" ht="15">
      <c r="A26" s="12"/>
      <c r="B26" s="44">
        <v>572</v>
      </c>
      <c r="C26" s="20" t="s">
        <v>65</v>
      </c>
      <c r="D26" s="46">
        <v>12790689</v>
      </c>
      <c r="E26" s="46">
        <v>113634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12904323</v>
      </c>
      <c r="O26" s="47">
        <f t="shared" si="2"/>
        <v>753.7571845794392</v>
      </c>
      <c r="P26" s="9"/>
    </row>
    <row r="27" spans="1:16" ht="15">
      <c r="A27" s="12"/>
      <c r="B27" s="44">
        <v>573</v>
      </c>
      <c r="C27" s="20" t="s">
        <v>40</v>
      </c>
      <c r="D27" s="46">
        <v>263925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263925</v>
      </c>
      <c r="O27" s="47">
        <f t="shared" si="2"/>
        <v>15.416179906542055</v>
      </c>
      <c r="P27" s="9"/>
    </row>
    <row r="28" spans="1:16" ht="15.75">
      <c r="A28" s="28" t="s">
        <v>66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3534823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3534823</v>
      </c>
      <c r="O28" s="43">
        <f t="shared" si="2"/>
        <v>206.47330607476636</v>
      </c>
      <c r="P28" s="9"/>
    </row>
    <row r="29" spans="1:16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3534823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3534823</v>
      </c>
      <c r="O29" s="47">
        <f t="shared" si="2"/>
        <v>206.47330607476636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30170711</v>
      </c>
      <c r="E30" s="15">
        <f aca="true" t="shared" si="9" ref="E30:M30">SUM(E5,E12,E16,E20,E22,E24,E28)</f>
        <v>528330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15000363</v>
      </c>
      <c r="J30" s="15">
        <f t="shared" si="9"/>
        <v>0</v>
      </c>
      <c r="K30" s="15">
        <f t="shared" si="9"/>
        <v>3613283</v>
      </c>
      <c r="L30" s="15">
        <f t="shared" si="9"/>
        <v>0</v>
      </c>
      <c r="M30" s="15">
        <f t="shared" si="9"/>
        <v>0</v>
      </c>
      <c r="N30" s="15">
        <f t="shared" si="1"/>
        <v>49312687</v>
      </c>
      <c r="O30" s="37">
        <f t="shared" si="2"/>
        <v>2880.413960280374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83</v>
      </c>
      <c r="M32" s="93"/>
      <c r="N32" s="93"/>
      <c r="O32" s="41">
        <v>17120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1997859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3513360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5511219</v>
      </c>
      <c r="O5" s="32">
        <f aca="true" t="shared" si="2" ref="O5:O30">(N5/O$32)</f>
        <v>333.3264182895851</v>
      </c>
      <c r="P5" s="6"/>
    </row>
    <row r="6" spans="1:16" ht="15">
      <c r="A6" s="12"/>
      <c r="B6" s="44">
        <v>511</v>
      </c>
      <c r="C6" s="20" t="s">
        <v>19</v>
      </c>
      <c r="D6" s="46">
        <v>179783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179783</v>
      </c>
      <c r="O6" s="47">
        <f t="shared" si="2"/>
        <v>10.873533325269142</v>
      </c>
      <c r="P6" s="9"/>
    </row>
    <row r="7" spans="1:16" ht="15">
      <c r="A7" s="12"/>
      <c r="B7" s="44">
        <v>512</v>
      </c>
      <c r="C7" s="20" t="s">
        <v>20</v>
      </c>
      <c r="D7" s="46">
        <v>497354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497354</v>
      </c>
      <c r="O7" s="47">
        <f t="shared" si="2"/>
        <v>30.08068223055522</v>
      </c>
      <c r="P7" s="9"/>
    </row>
    <row r="8" spans="1:16" ht="15">
      <c r="A8" s="12"/>
      <c r="B8" s="44">
        <v>513</v>
      </c>
      <c r="C8" s="20" t="s">
        <v>46</v>
      </c>
      <c r="D8" s="46">
        <v>983788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983788</v>
      </c>
      <c r="O8" s="47">
        <f t="shared" si="2"/>
        <v>59.500907221483004</v>
      </c>
      <c r="P8" s="9"/>
    </row>
    <row r="9" spans="1:16" ht="15">
      <c r="A9" s="12"/>
      <c r="B9" s="44">
        <v>514</v>
      </c>
      <c r="C9" s="20" t="s">
        <v>21</v>
      </c>
      <c r="D9" s="46">
        <v>104717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104717</v>
      </c>
      <c r="O9" s="47">
        <f t="shared" si="2"/>
        <v>6.333434135720334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3513360</v>
      </c>
      <c r="L10" s="46">
        <v>0</v>
      </c>
      <c r="M10" s="46">
        <v>0</v>
      </c>
      <c r="N10" s="46">
        <f t="shared" si="1"/>
        <v>3513360</v>
      </c>
      <c r="O10" s="47">
        <f t="shared" si="2"/>
        <v>212.49304463529697</v>
      </c>
      <c r="P10" s="9"/>
    </row>
    <row r="11" spans="1:16" ht="15">
      <c r="A11" s="12"/>
      <c r="B11" s="44">
        <v>519</v>
      </c>
      <c r="C11" s="20" t="s">
        <v>62</v>
      </c>
      <c r="D11" s="46">
        <v>232217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232217</v>
      </c>
      <c r="O11" s="47">
        <f t="shared" si="2"/>
        <v>14.044816741260433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9527997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9527997</v>
      </c>
      <c r="O12" s="43">
        <f t="shared" si="2"/>
        <v>576.2669045603</v>
      </c>
      <c r="P12" s="10"/>
    </row>
    <row r="13" spans="1:16" ht="15">
      <c r="A13" s="12"/>
      <c r="B13" s="44">
        <v>521</v>
      </c>
      <c r="C13" s="20" t="s">
        <v>26</v>
      </c>
      <c r="D13" s="46">
        <v>4962521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4962521</v>
      </c>
      <c r="O13" s="47">
        <f t="shared" si="2"/>
        <v>300.1403774041369</v>
      </c>
      <c r="P13" s="9"/>
    </row>
    <row r="14" spans="1:16" ht="15">
      <c r="A14" s="12"/>
      <c r="B14" s="44">
        <v>522</v>
      </c>
      <c r="C14" s="20" t="s">
        <v>27</v>
      </c>
      <c r="D14" s="46">
        <v>3958545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3958545</v>
      </c>
      <c r="O14" s="47">
        <f t="shared" si="2"/>
        <v>239.41847102939397</v>
      </c>
      <c r="P14" s="9"/>
    </row>
    <row r="15" spans="1:16" ht="15">
      <c r="A15" s="12"/>
      <c r="B15" s="44">
        <v>524</v>
      </c>
      <c r="C15" s="20" t="s">
        <v>28</v>
      </c>
      <c r="D15" s="46">
        <v>606931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606931</v>
      </c>
      <c r="O15" s="47">
        <f t="shared" si="2"/>
        <v>36.70805612676908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3425870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10420623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13846493</v>
      </c>
      <c r="O16" s="43">
        <f t="shared" si="2"/>
        <v>837.4557275916294</v>
      </c>
      <c r="P16" s="10"/>
    </row>
    <row r="17" spans="1:16" ht="15">
      <c r="A17" s="12"/>
      <c r="B17" s="44">
        <v>534</v>
      </c>
      <c r="C17" s="20" t="s">
        <v>63</v>
      </c>
      <c r="D17" s="46">
        <v>2168281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2168281</v>
      </c>
      <c r="O17" s="47">
        <f t="shared" si="2"/>
        <v>131.14074029273013</v>
      </c>
      <c r="P17" s="9"/>
    </row>
    <row r="18" spans="1:16" ht="15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10420623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10420623</v>
      </c>
      <c r="O18" s="47">
        <f t="shared" si="2"/>
        <v>630.254203459538</v>
      </c>
      <c r="P18" s="9"/>
    </row>
    <row r="19" spans="1:16" ht="15">
      <c r="A19" s="12"/>
      <c r="B19" s="44">
        <v>539</v>
      </c>
      <c r="C19" s="20" t="s">
        <v>32</v>
      </c>
      <c r="D19" s="46">
        <v>1257589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1257589</v>
      </c>
      <c r="O19" s="47">
        <f t="shared" si="2"/>
        <v>76.06078383936132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1529874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1529874</v>
      </c>
      <c r="O20" s="43">
        <f t="shared" si="2"/>
        <v>92.52897060602395</v>
      </c>
      <c r="P20" s="10"/>
    </row>
    <row r="21" spans="1:16" ht="15">
      <c r="A21" s="12"/>
      <c r="B21" s="44">
        <v>541</v>
      </c>
      <c r="C21" s="20" t="s">
        <v>64</v>
      </c>
      <c r="D21" s="46">
        <v>1529874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1529874</v>
      </c>
      <c r="O21" s="47">
        <f t="shared" si="2"/>
        <v>92.52897060602395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1497736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1497736</v>
      </c>
      <c r="O22" s="43">
        <f t="shared" si="2"/>
        <v>90.58521833797025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1497736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1497736</v>
      </c>
      <c r="O23" s="47">
        <f t="shared" si="2"/>
        <v>90.58521833797025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5764216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5764216</v>
      </c>
      <c r="O24" s="43">
        <f t="shared" si="2"/>
        <v>348.62803919196807</v>
      </c>
      <c r="P24" s="9"/>
    </row>
    <row r="25" spans="1:16" ht="15">
      <c r="A25" s="12"/>
      <c r="B25" s="44">
        <v>571</v>
      </c>
      <c r="C25" s="20" t="s">
        <v>38</v>
      </c>
      <c r="D25" s="46">
        <v>664057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664057</v>
      </c>
      <c r="O25" s="47">
        <f t="shared" si="2"/>
        <v>40.163118422644246</v>
      </c>
      <c r="P25" s="9"/>
    </row>
    <row r="26" spans="1:16" ht="15">
      <c r="A26" s="12"/>
      <c r="B26" s="44">
        <v>572</v>
      </c>
      <c r="C26" s="20" t="s">
        <v>65</v>
      </c>
      <c r="D26" s="46">
        <v>4890507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4890507</v>
      </c>
      <c r="O26" s="47">
        <f t="shared" si="2"/>
        <v>295.7848675456635</v>
      </c>
      <c r="P26" s="9"/>
    </row>
    <row r="27" spans="1:16" ht="15">
      <c r="A27" s="12"/>
      <c r="B27" s="44">
        <v>573</v>
      </c>
      <c r="C27" s="20" t="s">
        <v>40</v>
      </c>
      <c r="D27" s="46">
        <v>209652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209652</v>
      </c>
      <c r="O27" s="47">
        <f t="shared" si="2"/>
        <v>12.680053223660336</v>
      </c>
      <c r="P27" s="9"/>
    </row>
    <row r="28" spans="1:16" ht="15.75">
      <c r="A28" s="28" t="s">
        <v>66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3497112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3497112</v>
      </c>
      <c r="O28" s="43">
        <f t="shared" si="2"/>
        <v>211.51034232490625</v>
      </c>
      <c r="P28" s="9"/>
    </row>
    <row r="29" spans="1:16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3497112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3497112</v>
      </c>
      <c r="O29" s="47">
        <f t="shared" si="2"/>
        <v>211.51034232490625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22245816</v>
      </c>
      <c r="E30" s="15">
        <f aca="true" t="shared" si="9" ref="E30:M30">SUM(E5,E12,E16,E20,E22,E24,E28)</f>
        <v>1497736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13917735</v>
      </c>
      <c r="J30" s="15">
        <f t="shared" si="9"/>
        <v>0</v>
      </c>
      <c r="K30" s="15">
        <f t="shared" si="9"/>
        <v>3513360</v>
      </c>
      <c r="L30" s="15">
        <f t="shared" si="9"/>
        <v>0</v>
      </c>
      <c r="M30" s="15">
        <f t="shared" si="9"/>
        <v>0</v>
      </c>
      <c r="N30" s="15">
        <f t="shared" si="1"/>
        <v>41174647</v>
      </c>
      <c r="O30" s="37">
        <f t="shared" si="2"/>
        <v>2490.301620902383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81</v>
      </c>
      <c r="M32" s="93"/>
      <c r="N32" s="93"/>
      <c r="O32" s="41">
        <v>16534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1789051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3370492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5159543</v>
      </c>
      <c r="O5" s="32">
        <f aca="true" t="shared" si="2" ref="O5:O30">(N5/O$32)</f>
        <v>317.58851409577744</v>
      </c>
      <c r="P5" s="6"/>
    </row>
    <row r="6" spans="1:16" ht="15">
      <c r="A6" s="12"/>
      <c r="B6" s="44">
        <v>511</v>
      </c>
      <c r="C6" s="20" t="s">
        <v>19</v>
      </c>
      <c r="D6" s="46">
        <v>152521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152521</v>
      </c>
      <c r="O6" s="47">
        <f t="shared" si="2"/>
        <v>9.388218638434076</v>
      </c>
      <c r="P6" s="9"/>
    </row>
    <row r="7" spans="1:16" ht="15">
      <c r="A7" s="12"/>
      <c r="B7" s="44">
        <v>512</v>
      </c>
      <c r="C7" s="20" t="s">
        <v>20</v>
      </c>
      <c r="D7" s="46">
        <v>448450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448450</v>
      </c>
      <c r="O7" s="47">
        <f t="shared" si="2"/>
        <v>27.603717838237106</v>
      </c>
      <c r="P7" s="9"/>
    </row>
    <row r="8" spans="1:16" ht="15">
      <c r="A8" s="12"/>
      <c r="B8" s="44">
        <v>513</v>
      </c>
      <c r="C8" s="20" t="s">
        <v>46</v>
      </c>
      <c r="D8" s="46">
        <v>862417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862417</v>
      </c>
      <c r="O8" s="47">
        <f t="shared" si="2"/>
        <v>53.084882432598796</v>
      </c>
      <c r="P8" s="9"/>
    </row>
    <row r="9" spans="1:16" ht="15">
      <c r="A9" s="12"/>
      <c r="B9" s="44">
        <v>514</v>
      </c>
      <c r="C9" s="20" t="s">
        <v>21</v>
      </c>
      <c r="D9" s="46">
        <v>97831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97831</v>
      </c>
      <c r="O9" s="47">
        <f t="shared" si="2"/>
        <v>6.021851532684969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3370492</v>
      </c>
      <c r="L10" s="46">
        <v>0</v>
      </c>
      <c r="M10" s="46">
        <v>0</v>
      </c>
      <c r="N10" s="46">
        <f t="shared" si="1"/>
        <v>3370492</v>
      </c>
      <c r="O10" s="47">
        <f t="shared" si="2"/>
        <v>207.465960851902</v>
      </c>
      <c r="P10" s="9"/>
    </row>
    <row r="11" spans="1:16" ht="15">
      <c r="A11" s="12"/>
      <c r="B11" s="44">
        <v>519</v>
      </c>
      <c r="C11" s="20" t="s">
        <v>62</v>
      </c>
      <c r="D11" s="46">
        <v>227832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227832</v>
      </c>
      <c r="O11" s="47">
        <f t="shared" si="2"/>
        <v>14.023882801920474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8102046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8102046</v>
      </c>
      <c r="O12" s="43">
        <f t="shared" si="2"/>
        <v>498.7102055890681</v>
      </c>
      <c r="P12" s="10"/>
    </row>
    <row r="13" spans="1:16" ht="15">
      <c r="A13" s="12"/>
      <c r="B13" s="44">
        <v>521</v>
      </c>
      <c r="C13" s="20" t="s">
        <v>26</v>
      </c>
      <c r="D13" s="46">
        <v>4750699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4750699</v>
      </c>
      <c r="O13" s="47">
        <f t="shared" si="2"/>
        <v>292.42268866182445</v>
      </c>
      <c r="P13" s="9"/>
    </row>
    <row r="14" spans="1:16" ht="15">
      <c r="A14" s="12"/>
      <c r="B14" s="44">
        <v>522</v>
      </c>
      <c r="C14" s="20" t="s">
        <v>27</v>
      </c>
      <c r="D14" s="46">
        <v>2441419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2441419</v>
      </c>
      <c r="O14" s="47">
        <f t="shared" si="2"/>
        <v>150.27816077803766</v>
      </c>
      <c r="P14" s="9"/>
    </row>
    <row r="15" spans="1:16" ht="15">
      <c r="A15" s="12"/>
      <c r="B15" s="44">
        <v>524</v>
      </c>
      <c r="C15" s="20" t="s">
        <v>28</v>
      </c>
      <c r="D15" s="46">
        <v>909928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909928</v>
      </c>
      <c r="O15" s="47">
        <f t="shared" si="2"/>
        <v>56.009356149205956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3055451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9645386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12700837</v>
      </c>
      <c r="O16" s="43">
        <f t="shared" si="2"/>
        <v>781.7824079773483</v>
      </c>
      <c r="P16" s="10"/>
    </row>
    <row r="17" spans="1:16" ht="15">
      <c r="A17" s="12"/>
      <c r="B17" s="44">
        <v>534</v>
      </c>
      <c r="C17" s="20" t="s">
        <v>63</v>
      </c>
      <c r="D17" s="46">
        <v>1768580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1768580</v>
      </c>
      <c r="O17" s="47">
        <f t="shared" si="2"/>
        <v>108.8624892281177</v>
      </c>
      <c r="P17" s="9"/>
    </row>
    <row r="18" spans="1:16" ht="15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9645386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9645386</v>
      </c>
      <c r="O18" s="47">
        <f t="shared" si="2"/>
        <v>593.7083589806722</v>
      </c>
      <c r="P18" s="9"/>
    </row>
    <row r="19" spans="1:16" ht="15">
      <c r="A19" s="12"/>
      <c r="B19" s="44">
        <v>539</v>
      </c>
      <c r="C19" s="20" t="s">
        <v>32</v>
      </c>
      <c r="D19" s="46">
        <v>1286871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1286871</v>
      </c>
      <c r="O19" s="47">
        <f t="shared" si="2"/>
        <v>79.21155976855842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1512354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1512354</v>
      </c>
      <c r="O20" s="43">
        <f t="shared" si="2"/>
        <v>93.09085313307891</v>
      </c>
      <c r="P20" s="10"/>
    </row>
    <row r="21" spans="1:16" ht="15">
      <c r="A21" s="12"/>
      <c r="B21" s="44">
        <v>541</v>
      </c>
      <c r="C21" s="20" t="s">
        <v>64</v>
      </c>
      <c r="D21" s="46">
        <v>1512354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1512354</v>
      </c>
      <c r="O21" s="47">
        <f t="shared" si="2"/>
        <v>93.09085313307891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2766879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2766879</v>
      </c>
      <c r="O22" s="43">
        <f t="shared" si="2"/>
        <v>170.3113997291641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2766879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2766879</v>
      </c>
      <c r="O23" s="47">
        <f t="shared" si="2"/>
        <v>170.3113997291641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5342560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5342560</v>
      </c>
      <c r="O24" s="43">
        <f t="shared" si="2"/>
        <v>328.85387172227007</v>
      </c>
      <c r="P24" s="9"/>
    </row>
    <row r="25" spans="1:16" ht="15">
      <c r="A25" s="12"/>
      <c r="B25" s="44">
        <v>571</v>
      </c>
      <c r="C25" s="20" t="s">
        <v>38</v>
      </c>
      <c r="D25" s="46">
        <v>612552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612552</v>
      </c>
      <c r="O25" s="47">
        <f t="shared" si="2"/>
        <v>37.704788871106736</v>
      </c>
      <c r="P25" s="9"/>
    </row>
    <row r="26" spans="1:16" ht="15">
      <c r="A26" s="12"/>
      <c r="B26" s="44">
        <v>572</v>
      </c>
      <c r="C26" s="20" t="s">
        <v>65</v>
      </c>
      <c r="D26" s="46">
        <v>4529740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4529740</v>
      </c>
      <c r="O26" s="47">
        <f t="shared" si="2"/>
        <v>278.8218638434076</v>
      </c>
      <c r="P26" s="9"/>
    </row>
    <row r="27" spans="1:16" ht="15">
      <c r="A27" s="12"/>
      <c r="B27" s="44">
        <v>573</v>
      </c>
      <c r="C27" s="20" t="s">
        <v>40</v>
      </c>
      <c r="D27" s="46">
        <v>200268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200268</v>
      </c>
      <c r="O27" s="47">
        <f t="shared" si="2"/>
        <v>12.327219007755755</v>
      </c>
      <c r="P27" s="9"/>
    </row>
    <row r="28" spans="1:16" ht="15.75">
      <c r="A28" s="28" t="s">
        <v>66</v>
      </c>
      <c r="B28" s="29"/>
      <c r="C28" s="30"/>
      <c r="D28" s="31">
        <f aca="true" t="shared" si="8" ref="D28:M28">SUM(D29:D29)</f>
        <v>0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3616194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3616194</v>
      </c>
      <c r="O28" s="43">
        <f t="shared" si="2"/>
        <v>222.58980672165455</v>
      </c>
      <c r="P28" s="9"/>
    </row>
    <row r="29" spans="1:16" ht="15.75" thickBot="1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3616194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3616194</v>
      </c>
      <c r="O29" s="47">
        <f t="shared" si="2"/>
        <v>222.58980672165455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19801462</v>
      </c>
      <c r="E30" s="15">
        <f aca="true" t="shared" si="9" ref="E30:M30">SUM(E5,E12,E16,E20,E22,E24,E28)</f>
        <v>2766879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13261580</v>
      </c>
      <c r="J30" s="15">
        <f t="shared" si="9"/>
        <v>0</v>
      </c>
      <c r="K30" s="15">
        <f t="shared" si="9"/>
        <v>3370492</v>
      </c>
      <c r="L30" s="15">
        <f t="shared" si="9"/>
        <v>0</v>
      </c>
      <c r="M30" s="15">
        <f t="shared" si="9"/>
        <v>0</v>
      </c>
      <c r="N30" s="15">
        <f t="shared" si="1"/>
        <v>39200413</v>
      </c>
      <c r="O30" s="37">
        <f t="shared" si="2"/>
        <v>2412.9270589683615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79</v>
      </c>
      <c r="M32" s="93"/>
      <c r="N32" s="93"/>
      <c r="O32" s="41">
        <v>16246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1468755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2797437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4266192</v>
      </c>
      <c r="O5" s="32">
        <f aca="true" t="shared" si="2" ref="O5:O31">(N5/O$33)</f>
        <v>266.6536658541159</v>
      </c>
      <c r="P5" s="6"/>
    </row>
    <row r="6" spans="1:16" ht="15">
      <c r="A6" s="12"/>
      <c r="B6" s="44">
        <v>511</v>
      </c>
      <c r="C6" s="20" t="s">
        <v>19</v>
      </c>
      <c r="D6" s="46">
        <v>129965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129965</v>
      </c>
      <c r="O6" s="47">
        <f t="shared" si="2"/>
        <v>8.12332020751297</v>
      </c>
      <c r="P6" s="9"/>
    </row>
    <row r="7" spans="1:16" ht="15">
      <c r="A7" s="12"/>
      <c r="B7" s="44">
        <v>512</v>
      </c>
      <c r="C7" s="20" t="s">
        <v>20</v>
      </c>
      <c r="D7" s="46">
        <v>421262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421262</v>
      </c>
      <c r="O7" s="47">
        <f t="shared" si="2"/>
        <v>26.330520657541097</v>
      </c>
      <c r="P7" s="9"/>
    </row>
    <row r="8" spans="1:16" ht="15">
      <c r="A8" s="12"/>
      <c r="B8" s="44">
        <v>513</v>
      </c>
      <c r="C8" s="20" t="s">
        <v>46</v>
      </c>
      <c r="D8" s="46">
        <v>576292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576292</v>
      </c>
      <c r="O8" s="47">
        <f t="shared" si="2"/>
        <v>36.020501281330084</v>
      </c>
      <c r="P8" s="9"/>
    </row>
    <row r="9" spans="1:16" ht="15">
      <c r="A9" s="12"/>
      <c r="B9" s="44">
        <v>514</v>
      </c>
      <c r="C9" s="20" t="s">
        <v>21</v>
      </c>
      <c r="D9" s="46">
        <v>127121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127121</v>
      </c>
      <c r="O9" s="47">
        <f t="shared" si="2"/>
        <v>7.94555909744359</v>
      </c>
      <c r="P9" s="9"/>
    </row>
    <row r="10" spans="1:16" ht="15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2797437</v>
      </c>
      <c r="L10" s="46">
        <v>0</v>
      </c>
      <c r="M10" s="46">
        <v>0</v>
      </c>
      <c r="N10" s="46">
        <f t="shared" si="1"/>
        <v>2797437</v>
      </c>
      <c r="O10" s="47">
        <f t="shared" si="2"/>
        <v>174.85074067129196</v>
      </c>
      <c r="P10" s="9"/>
    </row>
    <row r="11" spans="1:16" ht="15">
      <c r="A11" s="12"/>
      <c r="B11" s="44">
        <v>519</v>
      </c>
      <c r="C11" s="20" t="s">
        <v>62</v>
      </c>
      <c r="D11" s="46">
        <v>214115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214115</v>
      </c>
      <c r="O11" s="47">
        <f t="shared" si="2"/>
        <v>13.383023938996187</v>
      </c>
      <c r="P11" s="9"/>
    </row>
    <row r="12" spans="1:16" ht="15.75">
      <c r="A12" s="28" t="s">
        <v>25</v>
      </c>
      <c r="B12" s="29"/>
      <c r="C12" s="30"/>
      <c r="D12" s="31">
        <f aca="true" t="shared" si="3" ref="D12:M12">SUM(D13:D15)</f>
        <v>7265227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7265227</v>
      </c>
      <c r="O12" s="43">
        <f t="shared" si="2"/>
        <v>454.10506906681667</v>
      </c>
      <c r="P12" s="10"/>
    </row>
    <row r="13" spans="1:16" ht="15">
      <c r="A13" s="12"/>
      <c r="B13" s="44">
        <v>521</v>
      </c>
      <c r="C13" s="20" t="s">
        <v>26</v>
      </c>
      <c r="D13" s="46">
        <v>4528322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4528322</v>
      </c>
      <c r="O13" s="47">
        <f t="shared" si="2"/>
        <v>283.037814863429</v>
      </c>
      <c r="P13" s="9"/>
    </row>
    <row r="14" spans="1:16" ht="15">
      <c r="A14" s="12"/>
      <c r="B14" s="44">
        <v>522</v>
      </c>
      <c r="C14" s="20" t="s">
        <v>27</v>
      </c>
      <c r="D14" s="46">
        <v>2190635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2190635</v>
      </c>
      <c r="O14" s="47">
        <f t="shared" si="2"/>
        <v>136.92324520282517</v>
      </c>
      <c r="P14" s="9"/>
    </row>
    <row r="15" spans="1:16" ht="15">
      <c r="A15" s="12"/>
      <c r="B15" s="44">
        <v>524</v>
      </c>
      <c r="C15" s="20" t="s">
        <v>28</v>
      </c>
      <c r="D15" s="46">
        <v>546270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546270</v>
      </c>
      <c r="O15" s="47">
        <f t="shared" si="2"/>
        <v>34.144009000562534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SUM(D17:D19)</f>
        <v>2465135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9814254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12279389</v>
      </c>
      <c r="O16" s="43">
        <f t="shared" si="2"/>
        <v>767.5097818613664</v>
      </c>
      <c r="P16" s="10"/>
    </row>
    <row r="17" spans="1:16" ht="15">
      <c r="A17" s="12"/>
      <c r="B17" s="44">
        <v>534</v>
      </c>
      <c r="C17" s="20" t="s">
        <v>63</v>
      </c>
      <c r="D17" s="46">
        <v>1467719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1467719</v>
      </c>
      <c r="O17" s="47">
        <f t="shared" si="2"/>
        <v>91.73817113569598</v>
      </c>
      <c r="P17" s="9"/>
    </row>
    <row r="18" spans="1:16" ht="15">
      <c r="A18" s="12"/>
      <c r="B18" s="44">
        <v>536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9814254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9814254</v>
      </c>
      <c r="O18" s="47">
        <f t="shared" si="2"/>
        <v>613.4292143258954</v>
      </c>
      <c r="P18" s="9"/>
    </row>
    <row r="19" spans="1:16" ht="15">
      <c r="A19" s="12"/>
      <c r="B19" s="44">
        <v>539</v>
      </c>
      <c r="C19" s="20" t="s">
        <v>32</v>
      </c>
      <c r="D19" s="46">
        <v>997416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997416</v>
      </c>
      <c r="O19" s="47">
        <f t="shared" si="2"/>
        <v>62.342396399774984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SUM(D21:D21)</f>
        <v>2099433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2099433</v>
      </c>
      <c r="O20" s="43">
        <f t="shared" si="2"/>
        <v>131.22276392274517</v>
      </c>
      <c r="P20" s="10"/>
    </row>
    <row r="21" spans="1:16" ht="15">
      <c r="A21" s="12"/>
      <c r="B21" s="44">
        <v>541</v>
      </c>
      <c r="C21" s="20" t="s">
        <v>64</v>
      </c>
      <c r="D21" s="46">
        <v>2099433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2099433</v>
      </c>
      <c r="O21" s="47">
        <f t="shared" si="2"/>
        <v>131.22276392274517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0</v>
      </c>
      <c r="E22" s="31">
        <f t="shared" si="6"/>
        <v>1591527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1591527</v>
      </c>
      <c r="O22" s="43">
        <f t="shared" si="2"/>
        <v>99.47665479092443</v>
      </c>
      <c r="P22" s="10"/>
    </row>
    <row r="23" spans="1:16" ht="15">
      <c r="A23" s="13"/>
      <c r="B23" s="45">
        <v>559</v>
      </c>
      <c r="C23" s="21" t="s">
        <v>36</v>
      </c>
      <c r="D23" s="46">
        <v>0</v>
      </c>
      <c r="E23" s="46">
        <v>1591527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1591527</v>
      </c>
      <c r="O23" s="47">
        <f t="shared" si="2"/>
        <v>99.47665479092443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SUM(D25:D27)</f>
        <v>5147794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5147794</v>
      </c>
      <c r="O24" s="43">
        <f t="shared" si="2"/>
        <v>321.7572348271767</v>
      </c>
      <c r="P24" s="9"/>
    </row>
    <row r="25" spans="1:16" ht="15">
      <c r="A25" s="12"/>
      <c r="B25" s="44">
        <v>571</v>
      </c>
      <c r="C25" s="20" t="s">
        <v>38</v>
      </c>
      <c r="D25" s="46">
        <v>647839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647839</v>
      </c>
      <c r="O25" s="47">
        <f t="shared" si="2"/>
        <v>40.492468279267456</v>
      </c>
      <c r="P25" s="9"/>
    </row>
    <row r="26" spans="1:16" ht="15">
      <c r="A26" s="12"/>
      <c r="B26" s="44">
        <v>572</v>
      </c>
      <c r="C26" s="20" t="s">
        <v>65</v>
      </c>
      <c r="D26" s="46">
        <v>4305861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4305861</v>
      </c>
      <c r="O26" s="47">
        <f t="shared" si="2"/>
        <v>269.13313332083254</v>
      </c>
      <c r="P26" s="9"/>
    </row>
    <row r="27" spans="1:16" ht="15">
      <c r="A27" s="12"/>
      <c r="B27" s="44">
        <v>573</v>
      </c>
      <c r="C27" s="20" t="s">
        <v>40</v>
      </c>
      <c r="D27" s="46">
        <v>194094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194094</v>
      </c>
      <c r="O27" s="47">
        <f t="shared" si="2"/>
        <v>12.131633227076692</v>
      </c>
      <c r="P27" s="9"/>
    </row>
    <row r="28" spans="1:16" ht="15.75">
      <c r="A28" s="28" t="s">
        <v>66</v>
      </c>
      <c r="B28" s="29"/>
      <c r="C28" s="30"/>
      <c r="D28" s="31">
        <f aca="true" t="shared" si="8" ref="D28:M28">SUM(D29:D30)</f>
        <v>6602926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3262007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9864933</v>
      </c>
      <c r="O28" s="43">
        <f t="shared" si="2"/>
        <v>616.5968498031127</v>
      </c>
      <c r="P28" s="9"/>
    </row>
    <row r="29" spans="1:16" ht="15">
      <c r="A29" s="12"/>
      <c r="B29" s="44">
        <v>581</v>
      </c>
      <c r="C29" s="20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3262007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3262007</v>
      </c>
      <c r="O29" s="47">
        <f t="shared" si="2"/>
        <v>203.88818051128194</v>
      </c>
      <c r="P29" s="9"/>
    </row>
    <row r="30" spans="1:16" ht="15.75" thickBot="1">
      <c r="A30" s="12"/>
      <c r="B30" s="44">
        <v>585</v>
      </c>
      <c r="C30" s="20" t="s">
        <v>50</v>
      </c>
      <c r="D30" s="46">
        <v>6602926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6602926</v>
      </c>
      <c r="O30" s="47">
        <f t="shared" si="2"/>
        <v>412.70866929183074</v>
      </c>
      <c r="P30" s="9"/>
    </row>
    <row r="31" spans="1:119" ht="16.5" thickBot="1">
      <c r="A31" s="14" t="s">
        <v>10</v>
      </c>
      <c r="B31" s="23"/>
      <c r="C31" s="22"/>
      <c r="D31" s="15">
        <f>SUM(D5,D12,D16,D20,D22,D24,D28)</f>
        <v>25049270</v>
      </c>
      <c r="E31" s="15">
        <f aca="true" t="shared" si="9" ref="E31:M31">SUM(E5,E12,E16,E20,E22,E24,E28)</f>
        <v>1591527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13076261</v>
      </c>
      <c r="J31" s="15">
        <f t="shared" si="9"/>
        <v>0</v>
      </c>
      <c r="K31" s="15">
        <f t="shared" si="9"/>
        <v>2797437</v>
      </c>
      <c r="L31" s="15">
        <f t="shared" si="9"/>
        <v>0</v>
      </c>
      <c r="M31" s="15">
        <f t="shared" si="9"/>
        <v>0</v>
      </c>
      <c r="N31" s="15">
        <f t="shared" si="1"/>
        <v>42514495</v>
      </c>
      <c r="O31" s="37">
        <f t="shared" si="2"/>
        <v>2657.322020126258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15999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1836033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2910728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4746761</v>
      </c>
      <c r="O5" s="32">
        <f aca="true" t="shared" si="2" ref="O5:O29">(N5/O$31)</f>
        <v>307.2337216828479</v>
      </c>
      <c r="P5" s="6"/>
    </row>
    <row r="6" spans="1:16" ht="15">
      <c r="A6" s="12"/>
      <c r="B6" s="44">
        <v>511</v>
      </c>
      <c r="C6" s="20" t="s">
        <v>19</v>
      </c>
      <c r="D6" s="46">
        <v>956517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956517</v>
      </c>
      <c r="O6" s="47">
        <f t="shared" si="2"/>
        <v>61.910485436893204</v>
      </c>
      <c r="P6" s="9"/>
    </row>
    <row r="7" spans="1:16" ht="15">
      <c r="A7" s="12"/>
      <c r="B7" s="44">
        <v>512</v>
      </c>
      <c r="C7" s="20" t="s">
        <v>20</v>
      </c>
      <c r="D7" s="46">
        <v>8502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8502</v>
      </c>
      <c r="O7" s="47">
        <f t="shared" si="2"/>
        <v>0.5502912621359223</v>
      </c>
      <c r="P7" s="9"/>
    </row>
    <row r="8" spans="1:16" ht="15">
      <c r="A8" s="12"/>
      <c r="B8" s="44">
        <v>514</v>
      </c>
      <c r="C8" s="20" t="s">
        <v>21</v>
      </c>
      <c r="D8" s="46">
        <v>10044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10044</v>
      </c>
      <c r="O8" s="47">
        <f t="shared" si="2"/>
        <v>0.6500970873786408</v>
      </c>
      <c r="P8" s="9"/>
    </row>
    <row r="9" spans="1:16" ht="15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2910728</v>
      </c>
      <c r="L9" s="46">
        <v>0</v>
      </c>
      <c r="M9" s="46">
        <v>0</v>
      </c>
      <c r="N9" s="46">
        <f t="shared" si="1"/>
        <v>2910728</v>
      </c>
      <c r="O9" s="47">
        <f t="shared" si="2"/>
        <v>188.3966343042071</v>
      </c>
      <c r="P9" s="9"/>
    </row>
    <row r="10" spans="1:16" ht="15">
      <c r="A10" s="12"/>
      <c r="B10" s="44">
        <v>519</v>
      </c>
      <c r="C10" s="20" t="s">
        <v>62</v>
      </c>
      <c r="D10" s="46">
        <v>860970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860970</v>
      </c>
      <c r="O10" s="47">
        <f t="shared" si="2"/>
        <v>55.72621359223301</v>
      </c>
      <c r="P10" s="9"/>
    </row>
    <row r="11" spans="1:16" ht="15.75">
      <c r="A11" s="28" t="s">
        <v>25</v>
      </c>
      <c r="B11" s="29"/>
      <c r="C11" s="30"/>
      <c r="D11" s="31">
        <f aca="true" t="shared" si="3" ref="D11:M11">SUM(D12:D14)</f>
        <v>6932670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6932670</v>
      </c>
      <c r="O11" s="43">
        <f t="shared" si="2"/>
        <v>448.7165048543689</v>
      </c>
      <c r="P11" s="10"/>
    </row>
    <row r="12" spans="1:16" ht="15">
      <c r="A12" s="12"/>
      <c r="B12" s="44">
        <v>521</v>
      </c>
      <c r="C12" s="20" t="s">
        <v>26</v>
      </c>
      <c r="D12" s="46">
        <v>4380415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4380415</v>
      </c>
      <c r="O12" s="47">
        <f t="shared" si="2"/>
        <v>283.5220064724919</v>
      </c>
      <c r="P12" s="9"/>
    </row>
    <row r="13" spans="1:16" ht="15">
      <c r="A13" s="12"/>
      <c r="B13" s="44">
        <v>522</v>
      </c>
      <c r="C13" s="20" t="s">
        <v>27</v>
      </c>
      <c r="D13" s="46">
        <v>2017998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2017998</v>
      </c>
      <c r="O13" s="47">
        <f t="shared" si="2"/>
        <v>130.6147572815534</v>
      </c>
      <c r="P13" s="9"/>
    </row>
    <row r="14" spans="1:16" ht="15">
      <c r="A14" s="12"/>
      <c r="B14" s="44">
        <v>524</v>
      </c>
      <c r="C14" s="20" t="s">
        <v>28</v>
      </c>
      <c r="D14" s="46">
        <v>534257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534257</v>
      </c>
      <c r="O14" s="47">
        <f t="shared" si="2"/>
        <v>34.57974110032362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SUM(D16:D18)</f>
        <v>3006535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9322481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12329016</v>
      </c>
      <c r="O15" s="43">
        <f t="shared" si="2"/>
        <v>797.9945631067961</v>
      </c>
      <c r="P15" s="10"/>
    </row>
    <row r="16" spans="1:16" ht="15">
      <c r="A16" s="12"/>
      <c r="B16" s="44">
        <v>534</v>
      </c>
      <c r="C16" s="20" t="s">
        <v>63</v>
      </c>
      <c r="D16" s="46">
        <v>1712832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1712832</v>
      </c>
      <c r="O16" s="47">
        <f t="shared" si="2"/>
        <v>110.86291262135923</v>
      </c>
      <c r="P16" s="9"/>
    </row>
    <row r="17" spans="1:16" ht="15">
      <c r="A17" s="12"/>
      <c r="B17" s="44">
        <v>536</v>
      </c>
      <c r="C17" s="20" t="s">
        <v>72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9322481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9322481</v>
      </c>
      <c r="O17" s="47">
        <f t="shared" si="2"/>
        <v>603.3968284789644</v>
      </c>
      <c r="P17" s="9"/>
    </row>
    <row r="18" spans="1:16" ht="15">
      <c r="A18" s="12"/>
      <c r="B18" s="44">
        <v>539</v>
      </c>
      <c r="C18" s="20" t="s">
        <v>32</v>
      </c>
      <c r="D18" s="46">
        <v>1293703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1293703</v>
      </c>
      <c r="O18" s="47">
        <f t="shared" si="2"/>
        <v>83.7348220064725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SUM(D20:D20)</f>
        <v>941028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941028</v>
      </c>
      <c r="O19" s="43">
        <f t="shared" si="2"/>
        <v>60.90796116504854</v>
      </c>
      <c r="P19" s="10"/>
    </row>
    <row r="20" spans="1:16" ht="15">
      <c r="A20" s="12"/>
      <c r="B20" s="44">
        <v>541</v>
      </c>
      <c r="C20" s="20" t="s">
        <v>64</v>
      </c>
      <c r="D20" s="46">
        <v>941028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941028</v>
      </c>
      <c r="O20" s="47">
        <f t="shared" si="2"/>
        <v>60.90796116504854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0</v>
      </c>
      <c r="E21" s="31">
        <f t="shared" si="6"/>
        <v>757846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757846</v>
      </c>
      <c r="O21" s="43">
        <f t="shared" si="2"/>
        <v>49.051521035598704</v>
      </c>
      <c r="P21" s="10"/>
    </row>
    <row r="22" spans="1:16" ht="15">
      <c r="A22" s="13"/>
      <c r="B22" s="45">
        <v>559</v>
      </c>
      <c r="C22" s="21" t="s">
        <v>36</v>
      </c>
      <c r="D22" s="46">
        <v>0</v>
      </c>
      <c r="E22" s="46">
        <v>757846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757846</v>
      </c>
      <c r="O22" s="47">
        <f t="shared" si="2"/>
        <v>49.051521035598704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SUM(D24:D26)</f>
        <v>9734861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9734861</v>
      </c>
      <c r="O23" s="43">
        <f t="shared" si="2"/>
        <v>630.0880906148867</v>
      </c>
      <c r="P23" s="9"/>
    </row>
    <row r="24" spans="1:16" ht="15">
      <c r="A24" s="12"/>
      <c r="B24" s="44">
        <v>571</v>
      </c>
      <c r="C24" s="20" t="s">
        <v>38</v>
      </c>
      <c r="D24" s="46">
        <v>581630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581630</v>
      </c>
      <c r="O24" s="47">
        <f t="shared" si="2"/>
        <v>37.645954692556636</v>
      </c>
      <c r="P24" s="9"/>
    </row>
    <row r="25" spans="1:16" ht="15">
      <c r="A25" s="12"/>
      <c r="B25" s="44">
        <v>572</v>
      </c>
      <c r="C25" s="20" t="s">
        <v>65</v>
      </c>
      <c r="D25" s="46">
        <v>9002489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9002489</v>
      </c>
      <c r="O25" s="47">
        <f t="shared" si="2"/>
        <v>582.6853721682847</v>
      </c>
      <c r="P25" s="9"/>
    </row>
    <row r="26" spans="1:16" ht="15">
      <c r="A26" s="12"/>
      <c r="B26" s="44">
        <v>573</v>
      </c>
      <c r="C26" s="20" t="s">
        <v>40</v>
      </c>
      <c r="D26" s="46">
        <v>150742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150742</v>
      </c>
      <c r="O26" s="47">
        <f t="shared" si="2"/>
        <v>9.756763754045307</v>
      </c>
      <c r="P26" s="9"/>
    </row>
    <row r="27" spans="1:16" ht="15.75">
      <c r="A27" s="28" t="s">
        <v>66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3645994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3645994</v>
      </c>
      <c r="O27" s="43">
        <f t="shared" si="2"/>
        <v>235.98666666666668</v>
      </c>
      <c r="P27" s="9"/>
    </row>
    <row r="28" spans="1:16" ht="15.75" thickBot="1">
      <c r="A28" s="12"/>
      <c r="B28" s="44">
        <v>581</v>
      </c>
      <c r="C28" s="20" t="s">
        <v>67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3645994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3645994</v>
      </c>
      <c r="O28" s="47">
        <f t="shared" si="2"/>
        <v>235.98666666666668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SUM(D5,D11,D15,D19,D21,D23,D27)</f>
        <v>22451127</v>
      </c>
      <c r="E29" s="15">
        <f aca="true" t="shared" si="9" ref="E29:M29">SUM(E5,E11,E15,E19,E21,E23,E27)</f>
        <v>757846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12968475</v>
      </c>
      <c r="J29" s="15">
        <f t="shared" si="9"/>
        <v>0</v>
      </c>
      <c r="K29" s="15">
        <f t="shared" si="9"/>
        <v>2910728</v>
      </c>
      <c r="L29" s="15">
        <f t="shared" si="9"/>
        <v>0</v>
      </c>
      <c r="M29" s="15">
        <f t="shared" si="9"/>
        <v>0</v>
      </c>
      <c r="N29" s="15">
        <f t="shared" si="1"/>
        <v>39088176</v>
      </c>
      <c r="O29" s="37">
        <f t="shared" si="2"/>
        <v>2529.9790291262134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15450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1884448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3040308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4924756</v>
      </c>
      <c r="O5" s="32">
        <f aca="true" t="shared" si="2" ref="O5:O27">(N5/O$29)</f>
        <v>332.0358683926645</v>
      </c>
      <c r="P5" s="6"/>
    </row>
    <row r="6" spans="1:16" ht="15">
      <c r="A6" s="12"/>
      <c r="B6" s="44">
        <v>512</v>
      </c>
      <c r="C6" s="20" t="s">
        <v>20</v>
      </c>
      <c r="D6" s="46">
        <v>1030751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1030751</v>
      </c>
      <c r="O6" s="47">
        <f t="shared" si="2"/>
        <v>69.49507820927724</v>
      </c>
      <c r="P6" s="9"/>
    </row>
    <row r="7" spans="1:16" ht="15">
      <c r="A7" s="12"/>
      <c r="B7" s="44">
        <v>518</v>
      </c>
      <c r="C7" s="20" t="s">
        <v>23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3040308</v>
      </c>
      <c r="L7" s="46">
        <v>0</v>
      </c>
      <c r="M7" s="46">
        <v>0</v>
      </c>
      <c r="N7" s="46">
        <f t="shared" si="1"/>
        <v>3040308</v>
      </c>
      <c r="O7" s="47">
        <f t="shared" si="2"/>
        <v>204.98300970873785</v>
      </c>
      <c r="P7" s="9"/>
    </row>
    <row r="8" spans="1:16" ht="15">
      <c r="A8" s="12"/>
      <c r="B8" s="44">
        <v>519</v>
      </c>
      <c r="C8" s="20" t="s">
        <v>62</v>
      </c>
      <c r="D8" s="46">
        <v>853697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853697</v>
      </c>
      <c r="O8" s="47">
        <f t="shared" si="2"/>
        <v>57.557780474649405</v>
      </c>
      <c r="P8" s="9"/>
    </row>
    <row r="9" spans="1:16" ht="15.75">
      <c r="A9" s="28" t="s">
        <v>25</v>
      </c>
      <c r="B9" s="29"/>
      <c r="C9" s="30"/>
      <c r="D9" s="31">
        <f aca="true" t="shared" si="3" ref="D9:M9">SUM(D10:D12)</f>
        <v>7197396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7197396</v>
      </c>
      <c r="O9" s="43">
        <f t="shared" si="2"/>
        <v>485.26132686084145</v>
      </c>
      <c r="P9" s="10"/>
    </row>
    <row r="10" spans="1:16" ht="15">
      <c r="A10" s="12"/>
      <c r="B10" s="44">
        <v>521</v>
      </c>
      <c r="C10" s="20" t="s">
        <v>26</v>
      </c>
      <c r="D10" s="46">
        <v>4383556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4383556</v>
      </c>
      <c r="O10" s="47">
        <f t="shared" si="2"/>
        <v>295.54719525350595</v>
      </c>
      <c r="P10" s="9"/>
    </row>
    <row r="11" spans="1:16" ht="15">
      <c r="A11" s="12"/>
      <c r="B11" s="44">
        <v>522</v>
      </c>
      <c r="C11" s="20" t="s">
        <v>27</v>
      </c>
      <c r="D11" s="46">
        <v>2072701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2072701</v>
      </c>
      <c r="O11" s="47">
        <f t="shared" si="2"/>
        <v>139.74521305285867</v>
      </c>
      <c r="P11" s="9"/>
    </row>
    <row r="12" spans="1:16" ht="15">
      <c r="A12" s="12"/>
      <c r="B12" s="44">
        <v>524</v>
      </c>
      <c r="C12" s="20" t="s">
        <v>28</v>
      </c>
      <c r="D12" s="46">
        <v>741139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741139</v>
      </c>
      <c r="O12" s="47">
        <f t="shared" si="2"/>
        <v>49.96891855447681</v>
      </c>
      <c r="P12" s="9"/>
    </row>
    <row r="13" spans="1:16" ht="15.75">
      <c r="A13" s="28" t="s">
        <v>29</v>
      </c>
      <c r="B13" s="29"/>
      <c r="C13" s="30"/>
      <c r="D13" s="31">
        <f aca="true" t="shared" si="4" ref="D13:M13">SUM(D14:D16)</f>
        <v>1922069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8959217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10881286</v>
      </c>
      <c r="O13" s="43">
        <f t="shared" si="2"/>
        <v>733.6357874865156</v>
      </c>
      <c r="P13" s="10"/>
    </row>
    <row r="14" spans="1:16" ht="15">
      <c r="A14" s="12"/>
      <c r="B14" s="44">
        <v>534</v>
      </c>
      <c r="C14" s="20" t="s">
        <v>63</v>
      </c>
      <c r="D14" s="46">
        <v>1258074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1258074</v>
      </c>
      <c r="O14" s="47">
        <f t="shared" si="2"/>
        <v>84.82160194174757</v>
      </c>
      <c r="P14" s="9"/>
    </row>
    <row r="15" spans="1:16" ht="15">
      <c r="A15" s="12"/>
      <c r="B15" s="44">
        <v>536</v>
      </c>
      <c r="C15" s="20" t="s">
        <v>72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8959217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8959217</v>
      </c>
      <c r="O15" s="47">
        <f t="shared" si="2"/>
        <v>604.046453613808</v>
      </c>
      <c r="P15" s="9"/>
    </row>
    <row r="16" spans="1:16" ht="15">
      <c r="A16" s="12"/>
      <c r="B16" s="44">
        <v>539</v>
      </c>
      <c r="C16" s="20" t="s">
        <v>32</v>
      </c>
      <c r="D16" s="46">
        <v>663995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663995</v>
      </c>
      <c r="O16" s="47">
        <f t="shared" si="2"/>
        <v>44.76773193096009</v>
      </c>
      <c r="P16" s="9"/>
    </row>
    <row r="17" spans="1:16" ht="15.75">
      <c r="A17" s="28" t="s">
        <v>33</v>
      </c>
      <c r="B17" s="29"/>
      <c r="C17" s="30"/>
      <c r="D17" s="31">
        <f aca="true" t="shared" si="5" ref="D17:M17">SUM(D18:D18)</f>
        <v>1035123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1035123</v>
      </c>
      <c r="O17" s="43">
        <f t="shared" si="2"/>
        <v>69.78984627831716</v>
      </c>
      <c r="P17" s="10"/>
    </row>
    <row r="18" spans="1:16" ht="15">
      <c r="A18" s="12"/>
      <c r="B18" s="44">
        <v>541</v>
      </c>
      <c r="C18" s="20" t="s">
        <v>64</v>
      </c>
      <c r="D18" s="46">
        <v>1035123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1035123</v>
      </c>
      <c r="O18" s="47">
        <f t="shared" si="2"/>
        <v>69.78984627831716</v>
      </c>
      <c r="P18" s="9"/>
    </row>
    <row r="19" spans="1:16" ht="15.75">
      <c r="A19" s="28" t="s">
        <v>35</v>
      </c>
      <c r="B19" s="29"/>
      <c r="C19" s="30"/>
      <c r="D19" s="31">
        <f aca="true" t="shared" si="6" ref="D19:M19">SUM(D20:D20)</f>
        <v>0</v>
      </c>
      <c r="E19" s="31">
        <f t="shared" si="6"/>
        <v>395882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395882</v>
      </c>
      <c r="O19" s="43">
        <f t="shared" si="2"/>
        <v>26.691073354908305</v>
      </c>
      <c r="P19" s="10"/>
    </row>
    <row r="20" spans="1:16" ht="15">
      <c r="A20" s="13"/>
      <c r="B20" s="45">
        <v>559</v>
      </c>
      <c r="C20" s="21" t="s">
        <v>36</v>
      </c>
      <c r="D20" s="46">
        <v>0</v>
      </c>
      <c r="E20" s="46">
        <v>395882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395882</v>
      </c>
      <c r="O20" s="47">
        <f t="shared" si="2"/>
        <v>26.691073354908305</v>
      </c>
      <c r="P20" s="9"/>
    </row>
    <row r="21" spans="1:16" ht="15.75">
      <c r="A21" s="28" t="s">
        <v>37</v>
      </c>
      <c r="B21" s="29"/>
      <c r="C21" s="30"/>
      <c r="D21" s="31">
        <f aca="true" t="shared" si="7" ref="D21:M21">SUM(D22:D24)</f>
        <v>5581107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5581107</v>
      </c>
      <c r="O21" s="43">
        <f t="shared" si="2"/>
        <v>376.2882281553398</v>
      </c>
      <c r="P21" s="9"/>
    </row>
    <row r="22" spans="1:16" ht="15">
      <c r="A22" s="12"/>
      <c r="B22" s="44">
        <v>571</v>
      </c>
      <c r="C22" s="20" t="s">
        <v>38</v>
      </c>
      <c r="D22" s="46">
        <v>605484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605484</v>
      </c>
      <c r="O22" s="47">
        <f t="shared" si="2"/>
        <v>40.82281553398058</v>
      </c>
      <c r="P22" s="9"/>
    </row>
    <row r="23" spans="1:16" ht="15">
      <c r="A23" s="12"/>
      <c r="B23" s="44">
        <v>572</v>
      </c>
      <c r="C23" s="20" t="s">
        <v>65</v>
      </c>
      <c r="D23" s="46">
        <v>4833590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4833590</v>
      </c>
      <c r="O23" s="47">
        <f t="shared" si="2"/>
        <v>325.88929341963325</v>
      </c>
      <c r="P23" s="9"/>
    </row>
    <row r="24" spans="1:16" ht="15">
      <c r="A24" s="12"/>
      <c r="B24" s="44">
        <v>573</v>
      </c>
      <c r="C24" s="20" t="s">
        <v>40</v>
      </c>
      <c r="D24" s="46">
        <v>142033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142033</v>
      </c>
      <c r="O24" s="47">
        <f t="shared" si="2"/>
        <v>9.576119201725998</v>
      </c>
      <c r="P24" s="9"/>
    </row>
    <row r="25" spans="1:16" ht="15.75">
      <c r="A25" s="28" t="s">
        <v>66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4149127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4149127</v>
      </c>
      <c r="O25" s="43">
        <f t="shared" si="2"/>
        <v>279.7415722761597</v>
      </c>
      <c r="P25" s="9"/>
    </row>
    <row r="26" spans="1:16" ht="15.75" thickBot="1">
      <c r="A26" s="12"/>
      <c r="B26" s="44">
        <v>581</v>
      </c>
      <c r="C26" s="20" t="s">
        <v>67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4149127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4149127</v>
      </c>
      <c r="O26" s="47">
        <f t="shared" si="2"/>
        <v>279.7415722761597</v>
      </c>
      <c r="P26" s="9"/>
    </row>
    <row r="27" spans="1:119" ht="16.5" thickBot="1">
      <c r="A27" s="14" t="s">
        <v>10</v>
      </c>
      <c r="B27" s="23"/>
      <c r="C27" s="22"/>
      <c r="D27" s="15">
        <f>SUM(D5,D9,D13,D17,D19,D21,D25)</f>
        <v>17620143</v>
      </c>
      <c r="E27" s="15">
        <f aca="true" t="shared" si="9" ref="E27:M27">SUM(E5,E9,E13,E17,E19,E21,E25)</f>
        <v>395882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13108344</v>
      </c>
      <c r="J27" s="15">
        <f t="shared" si="9"/>
        <v>0</v>
      </c>
      <c r="K27" s="15">
        <f t="shared" si="9"/>
        <v>3040308</v>
      </c>
      <c r="L27" s="15">
        <f t="shared" si="9"/>
        <v>0</v>
      </c>
      <c r="M27" s="15">
        <f t="shared" si="9"/>
        <v>0</v>
      </c>
      <c r="N27" s="15">
        <f t="shared" si="1"/>
        <v>34164677</v>
      </c>
      <c r="O27" s="37">
        <f t="shared" si="2"/>
        <v>2303.4437028047464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14832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3456199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2567907</v>
      </c>
      <c r="L5" s="59">
        <f t="shared" si="0"/>
        <v>0</v>
      </c>
      <c r="M5" s="59">
        <f t="shared" si="0"/>
        <v>0</v>
      </c>
      <c r="N5" s="60">
        <f aca="true" t="shared" si="1" ref="N5:N30">SUM(D5:M5)</f>
        <v>6024106</v>
      </c>
      <c r="O5" s="61">
        <f aca="true" t="shared" si="2" ref="O5:O30">(N5/O$32)</f>
        <v>422.388585051185</v>
      </c>
      <c r="P5" s="62"/>
    </row>
    <row r="6" spans="1:16" ht="15">
      <c r="A6" s="64"/>
      <c r="B6" s="65">
        <v>511</v>
      </c>
      <c r="C6" s="66" t="s">
        <v>19</v>
      </c>
      <c r="D6" s="67">
        <v>1040974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1040974</v>
      </c>
      <c r="O6" s="68">
        <f t="shared" si="2"/>
        <v>72.98934230823167</v>
      </c>
      <c r="P6" s="69"/>
    </row>
    <row r="7" spans="1:16" ht="15">
      <c r="A7" s="64"/>
      <c r="B7" s="65">
        <v>512</v>
      </c>
      <c r="C7" s="66" t="s">
        <v>20</v>
      </c>
      <c r="D7" s="67">
        <v>14430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14430</v>
      </c>
      <c r="O7" s="68">
        <f t="shared" si="2"/>
        <v>1.0117795540597392</v>
      </c>
      <c r="P7" s="69"/>
    </row>
    <row r="8" spans="1:16" ht="15">
      <c r="A8" s="64"/>
      <c r="B8" s="65">
        <v>514</v>
      </c>
      <c r="C8" s="66" t="s">
        <v>21</v>
      </c>
      <c r="D8" s="67">
        <v>37716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37716</v>
      </c>
      <c r="O8" s="68">
        <f t="shared" si="2"/>
        <v>2.644509886411443</v>
      </c>
      <c r="P8" s="69"/>
    </row>
    <row r="9" spans="1:16" ht="15">
      <c r="A9" s="64"/>
      <c r="B9" s="65">
        <v>517</v>
      </c>
      <c r="C9" s="66" t="s">
        <v>22</v>
      </c>
      <c r="D9" s="67">
        <v>1979818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1979818</v>
      </c>
      <c r="O9" s="68">
        <f t="shared" si="2"/>
        <v>138.81769737764688</v>
      </c>
      <c r="P9" s="69"/>
    </row>
    <row r="10" spans="1:16" ht="15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2567907</v>
      </c>
      <c r="L10" s="67">
        <v>0</v>
      </c>
      <c r="M10" s="67">
        <v>0</v>
      </c>
      <c r="N10" s="67">
        <f t="shared" si="1"/>
        <v>2567907</v>
      </c>
      <c r="O10" s="68">
        <f t="shared" si="2"/>
        <v>180.05237694572992</v>
      </c>
      <c r="P10" s="69"/>
    </row>
    <row r="11" spans="1:16" ht="15">
      <c r="A11" s="64"/>
      <c r="B11" s="65">
        <v>519</v>
      </c>
      <c r="C11" s="66" t="s">
        <v>62</v>
      </c>
      <c r="D11" s="67">
        <v>383261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383261</v>
      </c>
      <c r="O11" s="68">
        <f t="shared" si="2"/>
        <v>26.872878979105316</v>
      </c>
      <c r="P11" s="69"/>
    </row>
    <row r="12" spans="1:16" ht="15.75">
      <c r="A12" s="70" t="s">
        <v>25</v>
      </c>
      <c r="B12" s="71"/>
      <c r="C12" s="72"/>
      <c r="D12" s="73">
        <f aca="true" t="shared" si="3" ref="D12:M12">SUM(D13:D15)</f>
        <v>6612310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6612310</v>
      </c>
      <c r="O12" s="75">
        <f t="shared" si="2"/>
        <v>463.63132800448744</v>
      </c>
      <c r="P12" s="76"/>
    </row>
    <row r="13" spans="1:16" ht="15">
      <c r="A13" s="64"/>
      <c r="B13" s="65">
        <v>521</v>
      </c>
      <c r="C13" s="66" t="s">
        <v>26</v>
      </c>
      <c r="D13" s="67">
        <v>4139888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4139888</v>
      </c>
      <c r="O13" s="68">
        <f t="shared" si="2"/>
        <v>290.27401486467534</v>
      </c>
      <c r="P13" s="69"/>
    </row>
    <row r="14" spans="1:16" ht="15">
      <c r="A14" s="64"/>
      <c r="B14" s="65">
        <v>522</v>
      </c>
      <c r="C14" s="66" t="s">
        <v>27</v>
      </c>
      <c r="D14" s="67">
        <v>1964966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1964966</v>
      </c>
      <c r="O14" s="68">
        <f t="shared" si="2"/>
        <v>137.7763287056514</v>
      </c>
      <c r="P14" s="69"/>
    </row>
    <row r="15" spans="1:16" ht="15">
      <c r="A15" s="64"/>
      <c r="B15" s="65">
        <v>524</v>
      </c>
      <c r="C15" s="66" t="s">
        <v>28</v>
      </c>
      <c r="D15" s="67">
        <v>507456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507456</v>
      </c>
      <c r="O15" s="68">
        <f t="shared" si="2"/>
        <v>35.580984434160705</v>
      </c>
      <c r="P15" s="69"/>
    </row>
    <row r="16" spans="1:16" ht="15.75">
      <c r="A16" s="70" t="s">
        <v>29</v>
      </c>
      <c r="B16" s="71"/>
      <c r="C16" s="72"/>
      <c r="D16" s="73">
        <f aca="true" t="shared" si="4" ref="D16:M16">SUM(D17:D19)</f>
        <v>1968181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8866420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10834601</v>
      </c>
      <c r="O16" s="75">
        <f t="shared" si="2"/>
        <v>759.6831440190716</v>
      </c>
      <c r="P16" s="76"/>
    </row>
    <row r="17" spans="1:16" ht="15">
      <c r="A17" s="64"/>
      <c r="B17" s="65">
        <v>534</v>
      </c>
      <c r="C17" s="66" t="s">
        <v>63</v>
      </c>
      <c r="D17" s="67">
        <v>1248176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1248176</v>
      </c>
      <c r="O17" s="68">
        <f t="shared" si="2"/>
        <v>87.51759921469639</v>
      </c>
      <c r="P17" s="69"/>
    </row>
    <row r="18" spans="1:16" ht="15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8866420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8866420</v>
      </c>
      <c r="O18" s="68">
        <f t="shared" si="2"/>
        <v>621.6813911092413</v>
      </c>
      <c r="P18" s="69"/>
    </row>
    <row r="19" spans="1:16" ht="15">
      <c r="A19" s="64"/>
      <c r="B19" s="65">
        <v>539</v>
      </c>
      <c r="C19" s="66" t="s">
        <v>32</v>
      </c>
      <c r="D19" s="67">
        <v>720005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720005</v>
      </c>
      <c r="O19" s="68">
        <f t="shared" si="2"/>
        <v>50.48415369513392</v>
      </c>
      <c r="P19" s="69"/>
    </row>
    <row r="20" spans="1:16" ht="15.75">
      <c r="A20" s="70" t="s">
        <v>33</v>
      </c>
      <c r="B20" s="71"/>
      <c r="C20" s="72"/>
      <c r="D20" s="73">
        <f aca="true" t="shared" si="5" ref="D20:M20">SUM(D21:D21)</f>
        <v>942222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942222</v>
      </c>
      <c r="O20" s="75">
        <f t="shared" si="2"/>
        <v>66.06520824568784</v>
      </c>
      <c r="P20" s="76"/>
    </row>
    <row r="21" spans="1:16" ht="15">
      <c r="A21" s="64"/>
      <c r="B21" s="65">
        <v>541</v>
      </c>
      <c r="C21" s="66" t="s">
        <v>64</v>
      </c>
      <c r="D21" s="67">
        <v>942222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942222</v>
      </c>
      <c r="O21" s="68">
        <f t="shared" si="2"/>
        <v>66.06520824568784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SUM(D23:D23)</f>
        <v>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629011</v>
      </c>
      <c r="N22" s="73">
        <f t="shared" si="1"/>
        <v>629011</v>
      </c>
      <c r="O22" s="75">
        <f t="shared" si="2"/>
        <v>44.103982611134484</v>
      </c>
      <c r="P22" s="76"/>
    </row>
    <row r="23" spans="1:16" ht="15">
      <c r="A23" s="64"/>
      <c r="B23" s="65">
        <v>559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629011</v>
      </c>
      <c r="N23" s="67">
        <f t="shared" si="1"/>
        <v>629011</v>
      </c>
      <c r="O23" s="68">
        <f t="shared" si="2"/>
        <v>44.103982611134484</v>
      </c>
      <c r="P23" s="69"/>
    </row>
    <row r="24" spans="1:16" ht="15.75">
      <c r="A24" s="70" t="s">
        <v>37</v>
      </c>
      <c r="B24" s="71"/>
      <c r="C24" s="72"/>
      <c r="D24" s="73">
        <f aca="true" t="shared" si="7" ref="D24:M24">SUM(D25:D27)</f>
        <v>3212445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3212445</v>
      </c>
      <c r="O24" s="75">
        <f t="shared" si="2"/>
        <v>225.2450567942785</v>
      </c>
      <c r="P24" s="69"/>
    </row>
    <row r="25" spans="1:16" ht="15">
      <c r="A25" s="64"/>
      <c r="B25" s="65">
        <v>571</v>
      </c>
      <c r="C25" s="66" t="s">
        <v>38</v>
      </c>
      <c r="D25" s="67">
        <v>569919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569919</v>
      </c>
      <c r="O25" s="68">
        <f t="shared" si="2"/>
        <v>39.96066470340766</v>
      </c>
      <c r="P25" s="69"/>
    </row>
    <row r="26" spans="1:16" ht="15">
      <c r="A26" s="64"/>
      <c r="B26" s="65">
        <v>572</v>
      </c>
      <c r="C26" s="66" t="s">
        <v>65</v>
      </c>
      <c r="D26" s="67">
        <v>2516650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2516650</v>
      </c>
      <c r="O26" s="68">
        <f t="shared" si="2"/>
        <v>176.45842097882485</v>
      </c>
      <c r="P26" s="69"/>
    </row>
    <row r="27" spans="1:16" ht="15">
      <c r="A27" s="64"/>
      <c r="B27" s="65">
        <v>573</v>
      </c>
      <c r="C27" s="66" t="s">
        <v>40</v>
      </c>
      <c r="D27" s="67">
        <v>125876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125876</v>
      </c>
      <c r="O27" s="68">
        <f t="shared" si="2"/>
        <v>8.825971112045996</v>
      </c>
      <c r="P27" s="69"/>
    </row>
    <row r="28" spans="1:16" ht="15.75">
      <c r="A28" s="70" t="s">
        <v>66</v>
      </c>
      <c r="B28" s="71"/>
      <c r="C28" s="72"/>
      <c r="D28" s="73">
        <f aca="true" t="shared" si="8" ref="D28:M28">SUM(D29:D29)</f>
        <v>0</v>
      </c>
      <c r="E28" s="73">
        <f t="shared" si="8"/>
        <v>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2313573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2313573</v>
      </c>
      <c r="O28" s="75">
        <f t="shared" si="2"/>
        <v>162.21939419436265</v>
      </c>
      <c r="P28" s="69"/>
    </row>
    <row r="29" spans="1:16" ht="15.75" thickBot="1">
      <c r="A29" s="64"/>
      <c r="B29" s="65">
        <v>581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2313573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2313573</v>
      </c>
      <c r="O29" s="68">
        <f t="shared" si="2"/>
        <v>162.21939419436265</v>
      </c>
      <c r="P29" s="69"/>
    </row>
    <row r="30" spans="1:119" ht="16.5" thickBot="1">
      <c r="A30" s="77" t="s">
        <v>10</v>
      </c>
      <c r="B30" s="78"/>
      <c r="C30" s="79"/>
      <c r="D30" s="80">
        <f>SUM(D5,D12,D16,D20,D22,D24,D28)</f>
        <v>16191357</v>
      </c>
      <c r="E30" s="80">
        <f aca="true" t="shared" si="9" ref="E30:M30">SUM(E5,E12,E16,E20,E22,E24,E28)</f>
        <v>0</v>
      </c>
      <c r="F30" s="80">
        <f t="shared" si="9"/>
        <v>0</v>
      </c>
      <c r="G30" s="80">
        <f t="shared" si="9"/>
        <v>0</v>
      </c>
      <c r="H30" s="80">
        <f t="shared" si="9"/>
        <v>0</v>
      </c>
      <c r="I30" s="80">
        <f t="shared" si="9"/>
        <v>11179993</v>
      </c>
      <c r="J30" s="80">
        <f t="shared" si="9"/>
        <v>0</v>
      </c>
      <c r="K30" s="80">
        <f t="shared" si="9"/>
        <v>2567907</v>
      </c>
      <c r="L30" s="80">
        <f t="shared" si="9"/>
        <v>0</v>
      </c>
      <c r="M30" s="80">
        <f t="shared" si="9"/>
        <v>629011</v>
      </c>
      <c r="N30" s="80">
        <f t="shared" si="1"/>
        <v>30568268</v>
      </c>
      <c r="O30" s="81">
        <f t="shared" si="2"/>
        <v>2143.3366989202077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68</v>
      </c>
      <c r="M32" s="117"/>
      <c r="N32" s="117"/>
      <c r="O32" s="91">
        <v>14262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3428321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1724624</v>
      </c>
      <c r="L5" s="26">
        <f t="shared" si="0"/>
        <v>0</v>
      </c>
      <c r="M5" s="26">
        <f t="shared" si="0"/>
        <v>0</v>
      </c>
      <c r="N5" s="27">
        <f>SUM(D5:M5)</f>
        <v>5152945</v>
      </c>
      <c r="O5" s="32">
        <f aca="true" t="shared" si="1" ref="O5:O31">(N5/O$33)</f>
        <v>367.83103719037763</v>
      </c>
      <c r="P5" s="6"/>
    </row>
    <row r="6" spans="1:16" ht="15">
      <c r="A6" s="12"/>
      <c r="B6" s="44">
        <v>511</v>
      </c>
      <c r="C6" s="20" t="s">
        <v>19</v>
      </c>
      <c r="D6" s="46">
        <v>929223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929223</v>
      </c>
      <c r="O6" s="47">
        <f t="shared" si="1"/>
        <v>66.33043043757584</v>
      </c>
      <c r="P6" s="9"/>
    </row>
    <row r="7" spans="1:16" ht="15">
      <c r="A7" s="12"/>
      <c r="B7" s="44">
        <v>512</v>
      </c>
      <c r="C7" s="20" t="s">
        <v>20</v>
      </c>
      <c r="D7" s="46">
        <v>30607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30607</v>
      </c>
      <c r="O7" s="47">
        <f t="shared" si="1"/>
        <v>2.1848097651509746</v>
      </c>
      <c r="P7" s="9"/>
    </row>
    <row r="8" spans="1:16" ht="15">
      <c r="A8" s="12"/>
      <c r="B8" s="44">
        <v>513</v>
      </c>
      <c r="C8" s="20" t="s">
        <v>46</v>
      </c>
      <c r="D8" s="46">
        <v>11047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11047</v>
      </c>
      <c r="O8" s="47">
        <f t="shared" si="1"/>
        <v>0.788564494253694</v>
      </c>
      <c r="P8" s="9"/>
    </row>
    <row r="9" spans="1:16" ht="15">
      <c r="A9" s="12"/>
      <c r="B9" s="44">
        <v>514</v>
      </c>
      <c r="C9" s="20" t="s">
        <v>21</v>
      </c>
      <c r="D9" s="46">
        <v>39689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39689</v>
      </c>
      <c r="O9" s="47">
        <f t="shared" si="1"/>
        <v>2.8331072881718895</v>
      </c>
      <c r="P9" s="9"/>
    </row>
    <row r="10" spans="1:16" ht="15">
      <c r="A10" s="12"/>
      <c r="B10" s="44">
        <v>517</v>
      </c>
      <c r="C10" s="20" t="s">
        <v>22</v>
      </c>
      <c r="D10" s="46">
        <v>2070581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2070581</v>
      </c>
      <c r="O10" s="47">
        <f t="shared" si="1"/>
        <v>147.8036262402741</v>
      </c>
      <c r="P10" s="9"/>
    </row>
    <row r="11" spans="1:16" ht="15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1724624</v>
      </c>
      <c r="L11" s="46">
        <v>0</v>
      </c>
      <c r="M11" s="46">
        <v>0</v>
      </c>
      <c r="N11" s="46">
        <f t="shared" si="2"/>
        <v>1724624</v>
      </c>
      <c r="O11" s="47">
        <f t="shared" si="1"/>
        <v>123.10828752944536</v>
      </c>
      <c r="P11" s="9"/>
    </row>
    <row r="12" spans="1:16" ht="15">
      <c r="A12" s="12"/>
      <c r="B12" s="44">
        <v>519</v>
      </c>
      <c r="C12" s="20" t="s">
        <v>24</v>
      </c>
      <c r="D12" s="46">
        <v>347174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347174</v>
      </c>
      <c r="O12" s="47">
        <f t="shared" si="1"/>
        <v>24.782211435505747</v>
      </c>
      <c r="P12" s="9"/>
    </row>
    <row r="13" spans="1:16" ht="15.75">
      <c r="A13" s="28" t="s">
        <v>25</v>
      </c>
      <c r="B13" s="29"/>
      <c r="C13" s="30"/>
      <c r="D13" s="31">
        <f aca="true" t="shared" si="3" ref="D13:M13">SUM(D14:D16)</f>
        <v>6182127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6182127</v>
      </c>
      <c r="O13" s="43">
        <f t="shared" si="1"/>
        <v>441.2968091940895</v>
      </c>
      <c r="P13" s="10"/>
    </row>
    <row r="14" spans="1:16" ht="15">
      <c r="A14" s="12"/>
      <c r="B14" s="44">
        <v>521</v>
      </c>
      <c r="C14" s="20" t="s">
        <v>26</v>
      </c>
      <c r="D14" s="46">
        <v>3870715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3870715</v>
      </c>
      <c r="O14" s="47">
        <f t="shared" si="1"/>
        <v>276.30202012991646</v>
      </c>
      <c r="P14" s="9"/>
    </row>
    <row r="15" spans="1:16" ht="15">
      <c r="A15" s="12"/>
      <c r="B15" s="44">
        <v>522</v>
      </c>
      <c r="C15" s="20" t="s">
        <v>27</v>
      </c>
      <c r="D15" s="46">
        <v>1837032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1837032</v>
      </c>
      <c r="O15" s="47">
        <f t="shared" si="1"/>
        <v>131.13227211078592</v>
      </c>
      <c r="P15" s="9"/>
    </row>
    <row r="16" spans="1:16" ht="15">
      <c r="A16" s="12"/>
      <c r="B16" s="44">
        <v>524</v>
      </c>
      <c r="C16" s="20" t="s">
        <v>28</v>
      </c>
      <c r="D16" s="46">
        <v>474380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474380</v>
      </c>
      <c r="O16" s="47">
        <f t="shared" si="1"/>
        <v>33.86251695338711</v>
      </c>
      <c r="P16" s="9"/>
    </row>
    <row r="17" spans="1:16" ht="15.75">
      <c r="A17" s="28" t="s">
        <v>29</v>
      </c>
      <c r="B17" s="29"/>
      <c r="C17" s="30"/>
      <c r="D17" s="31">
        <f aca="true" t="shared" si="5" ref="D17:M17">SUM(D18:D20)</f>
        <v>1979426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8993425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10972851</v>
      </c>
      <c r="O17" s="43">
        <f t="shared" si="1"/>
        <v>783.2715397244629</v>
      </c>
      <c r="P17" s="10"/>
    </row>
    <row r="18" spans="1:16" ht="15">
      <c r="A18" s="12"/>
      <c r="B18" s="44">
        <v>534</v>
      </c>
      <c r="C18" s="20" t="s">
        <v>30</v>
      </c>
      <c r="D18" s="46">
        <v>1253765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1253765</v>
      </c>
      <c r="O18" s="47">
        <f t="shared" si="1"/>
        <v>89.49710900135626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8993425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8993425</v>
      </c>
      <c r="O19" s="47">
        <f t="shared" si="1"/>
        <v>641.9748019130559</v>
      </c>
      <c r="P19" s="9"/>
    </row>
    <row r="20" spans="1:16" ht="15">
      <c r="A20" s="12"/>
      <c r="B20" s="44">
        <v>539</v>
      </c>
      <c r="C20" s="20" t="s">
        <v>32</v>
      </c>
      <c r="D20" s="46">
        <v>725661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725661</v>
      </c>
      <c r="O20" s="47">
        <f t="shared" si="1"/>
        <v>51.799628810050685</v>
      </c>
      <c r="P20" s="9"/>
    </row>
    <row r="21" spans="1:16" ht="15.75">
      <c r="A21" s="28" t="s">
        <v>33</v>
      </c>
      <c r="B21" s="29"/>
      <c r="C21" s="30"/>
      <c r="D21" s="31">
        <f aca="true" t="shared" si="6" ref="D21:M21">SUM(D22:D22)</f>
        <v>701540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701540</v>
      </c>
      <c r="O21" s="43">
        <f t="shared" si="1"/>
        <v>50.07780712399172</v>
      </c>
      <c r="P21" s="10"/>
    </row>
    <row r="22" spans="1:16" ht="15">
      <c r="A22" s="12"/>
      <c r="B22" s="44">
        <v>541</v>
      </c>
      <c r="C22" s="20" t="s">
        <v>34</v>
      </c>
      <c r="D22" s="46">
        <v>701540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701540</v>
      </c>
      <c r="O22" s="47">
        <f t="shared" si="1"/>
        <v>50.07780712399172</v>
      </c>
      <c r="P22" s="9"/>
    </row>
    <row r="23" spans="1:16" ht="15.75">
      <c r="A23" s="28" t="s">
        <v>35</v>
      </c>
      <c r="B23" s="29"/>
      <c r="C23" s="30"/>
      <c r="D23" s="31">
        <f aca="true" t="shared" si="7" ref="D23:M23">SUM(D24:D24)</f>
        <v>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646920</v>
      </c>
      <c r="N23" s="31">
        <f t="shared" si="4"/>
        <v>646920</v>
      </c>
      <c r="O23" s="43">
        <f t="shared" si="1"/>
        <v>46.1788850024984</v>
      </c>
      <c r="P23" s="10"/>
    </row>
    <row r="24" spans="1:16" ht="15">
      <c r="A24" s="13"/>
      <c r="B24" s="45">
        <v>559</v>
      </c>
      <c r="C24" s="21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646920</v>
      </c>
      <c r="N24" s="46">
        <f t="shared" si="4"/>
        <v>646920</v>
      </c>
      <c r="O24" s="47">
        <f t="shared" si="1"/>
        <v>46.1788850024984</v>
      </c>
      <c r="P24" s="9"/>
    </row>
    <row r="25" spans="1:16" ht="15.75">
      <c r="A25" s="28" t="s">
        <v>37</v>
      </c>
      <c r="B25" s="29"/>
      <c r="C25" s="30"/>
      <c r="D25" s="31">
        <f aca="true" t="shared" si="8" ref="D25:M25">SUM(D26:D28)</f>
        <v>3663718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3663718</v>
      </c>
      <c r="O25" s="43">
        <f t="shared" si="1"/>
        <v>261.5260189877936</v>
      </c>
      <c r="P25" s="9"/>
    </row>
    <row r="26" spans="1:16" ht="15">
      <c r="A26" s="12"/>
      <c r="B26" s="44">
        <v>571</v>
      </c>
      <c r="C26" s="20" t="s">
        <v>38</v>
      </c>
      <c r="D26" s="46">
        <v>561648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561648</v>
      </c>
      <c r="O26" s="47">
        <f t="shared" si="1"/>
        <v>40.09194089513884</v>
      </c>
      <c r="P26" s="9"/>
    </row>
    <row r="27" spans="1:16" ht="15">
      <c r="A27" s="12"/>
      <c r="B27" s="44">
        <v>572</v>
      </c>
      <c r="C27" s="20" t="s">
        <v>39</v>
      </c>
      <c r="D27" s="46">
        <v>2978527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2978527</v>
      </c>
      <c r="O27" s="47">
        <f t="shared" si="1"/>
        <v>212.61524734099507</v>
      </c>
      <c r="P27" s="9"/>
    </row>
    <row r="28" spans="1:16" ht="15">
      <c r="A28" s="12"/>
      <c r="B28" s="44">
        <v>573</v>
      </c>
      <c r="C28" s="20" t="s">
        <v>40</v>
      </c>
      <c r="D28" s="46">
        <v>123543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123543</v>
      </c>
      <c r="O28" s="47">
        <f t="shared" si="1"/>
        <v>8.818830751659647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2494636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2494636</v>
      </c>
      <c r="O29" s="43">
        <f t="shared" si="1"/>
        <v>178.07380969376828</v>
      </c>
      <c r="P29" s="9"/>
    </row>
    <row r="30" spans="1:16" ht="15.75" thickBot="1">
      <c r="A30" s="12"/>
      <c r="B30" s="44">
        <v>581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2494636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2494636</v>
      </c>
      <c r="O30" s="47">
        <f t="shared" si="1"/>
        <v>178.07380969376828</v>
      </c>
      <c r="P30" s="9"/>
    </row>
    <row r="31" spans="1:119" ht="16.5" thickBot="1">
      <c r="A31" s="14" t="s">
        <v>10</v>
      </c>
      <c r="B31" s="23"/>
      <c r="C31" s="22"/>
      <c r="D31" s="15">
        <f>SUM(D5,D13,D17,D21,D23,D25,D29)</f>
        <v>15955132</v>
      </c>
      <c r="E31" s="15">
        <f aca="true" t="shared" si="10" ref="E31:M31">SUM(E5,E13,E17,E21,E23,E25,E29)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11488061</v>
      </c>
      <c r="J31" s="15">
        <f t="shared" si="10"/>
        <v>0</v>
      </c>
      <c r="K31" s="15">
        <f t="shared" si="10"/>
        <v>1724624</v>
      </c>
      <c r="L31" s="15">
        <f t="shared" si="10"/>
        <v>0</v>
      </c>
      <c r="M31" s="15">
        <f t="shared" si="10"/>
        <v>646920</v>
      </c>
      <c r="N31" s="15">
        <f t="shared" si="4"/>
        <v>29814737</v>
      </c>
      <c r="O31" s="37">
        <f t="shared" si="1"/>
        <v>2128.255906916982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60</v>
      </c>
      <c r="M33" s="93"/>
      <c r="N33" s="93"/>
      <c r="O33" s="41">
        <v>14009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2022-03-21T20:06:00Z</cp:lastPrinted>
  <dcterms:created xsi:type="dcterms:W3CDTF">2000-08-31T21:26:31Z</dcterms:created>
  <dcterms:modified xsi:type="dcterms:W3CDTF">2022-03-21T20:06:24Z</dcterms:modified>
  <cp:category/>
  <cp:version/>
  <cp:contentType/>
  <cp:contentStatus/>
</cp:coreProperties>
</file>