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'2008'!$A$1:$O$50</definedName>
    <definedName name="_xlnm.Print_Area" localSheetId="12">'2009'!$A$1:$O$48</definedName>
    <definedName name="_xlnm.Print_Area" localSheetId="11">'2010'!$A$1:$O$50</definedName>
    <definedName name="_xlnm.Print_Area" localSheetId="10">'2011'!$A$1:$O$51</definedName>
    <definedName name="_xlnm.Print_Area" localSheetId="9">'2012'!$A$1:$O$49</definedName>
    <definedName name="_xlnm.Print_Area" localSheetId="8">'2013'!$A$1:$O$52</definedName>
    <definedName name="_xlnm.Print_Area" localSheetId="7">'2014'!$A$1:$O$53</definedName>
    <definedName name="_xlnm.Print_Area" localSheetId="6">'2015'!$A$1:$O$52</definedName>
    <definedName name="_xlnm.Print_Area" localSheetId="5">'2016'!$A$1:$O$53</definedName>
    <definedName name="_xlnm.Print_Area" localSheetId="4">'2017'!$A$1:$O$50</definedName>
    <definedName name="_xlnm.Print_Area" localSheetId="3">'2018'!$A$1:$O$53</definedName>
    <definedName name="_xlnm.Print_Area" localSheetId="2">'2019'!$A$1:$O$48</definedName>
    <definedName name="_xlnm.Print_Area" localSheetId="1">'2020'!$A$1:$O$51</definedName>
    <definedName name="_xlnm.Print_Area" localSheetId="0">'2021'!$A$1:$P$50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<sst xmlns="http://schemas.openxmlformats.org/spreadsheetml/2006/main" count="879" uniqueCount="128">
  <si>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</si>
  <si>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</si>
  <si>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</si>
  <si>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</si>
  <si>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</si>
  <si>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</si>
  <si>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</si>
  <si>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</si>
  <si>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</si>
  <si>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</si>
  <si>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</si>
  <si>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</si>
  <si>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</si>
  <si>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</si>
  <si>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</si>
  <si>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</si>
  <si>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</si>
  <si>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</si>
  <si>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</si>
  <si>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</si>
  <si>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</si>
  <si>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</si>
  <si>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</si>
  <si>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</si>
  <si>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</si>
  <si>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</si>
  <si>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</si>
  <si>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</si>
  <si>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</si>
  <si>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</si>
  <si>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</si>
  <si>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</si>
  <si>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</si>
  <si>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</si>
  <si>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Transportation (User Fees) - Parking Facilities</t>
  </si>
  <si>
    <t>Transportation (User Fees) - Tolls (Ferry, Road, Bridge, etc.)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</si>
  <si>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</si>
  <si>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</si>
  <si>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</si>
  <si>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</si>
  <si>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</si>
  <si>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</si>
  <si>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</si>
  <si>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</si>
  <si>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</si>
  <si>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</si>
  <si>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</si>
  <si>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</si>
  <si>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</si>
  <si>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</si>
  <si>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</si>
  <si>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</si>
  <si>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</si>
  <si>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</si>
  <si>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</si>
  <si>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</si>
  <si>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</si>
  <si>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</si>
  <si>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Bay Harbor Islands Revenues Reported by Account Code and Fund Type</t>
  </si>
  <si>
    <t>Local Fiscal Year Ended September 30, 2010</t>
  </si>
  <si>
    <t>State Grant - Culture / Recreation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</si>
  <si>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</si>
  <si>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</si>
  <si>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</si>
  <si>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</si>
  <si>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Public Safety</t>
  </si>
  <si>
    <t>Federal Grant - Transportation - Other Transportation</t>
  </si>
  <si>
    <t>State Grant - Physical Environment - Water Supply System</t>
  </si>
  <si>
    <t>2011 Municipal Population:</t>
  </si>
  <si>
    <t>Local Fiscal Year Ended September 30, 2012</t>
  </si>
  <si>
    <t>Federal Grant - General Government</t>
  </si>
  <si>
    <t>State Grant - Physical Environment - Stormwater Management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</si>
  <si>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</si>
  <si>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</si>
  <si>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</si>
  <si>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</si>
  <si>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Impact Fees - Residential - Culture / Recreation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</si>
  <si>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</si>
  <si>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</si>
  <si>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</si>
  <si>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</si>
  <si>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</si>
  <si>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Transportation - Tolls (Ferry, Road, Bridge, etc.)</t>
  </si>
  <si>
    <t>Interest and Other Earnings - Gain (Loss) on Sale of Investments</t>
  </si>
  <si>
    <t>Proceeds - Proceeds from Refunding Bonds</t>
  </si>
  <si>
    <t>Proceeds of General Capital Asset Dispositions - Sales</t>
  </si>
  <si>
    <t>2013 Municipal Population:</t>
  </si>
  <si>
    <t>Local Fiscal Year Ended September 30, 2008</t>
  </si>
  <si>
    <t>Local Business Tax</t>
  </si>
  <si>
    <t>Permits and Franchise Fees</t>
  </si>
  <si>
    <t>Federal Grant - Economic Environment</t>
  </si>
  <si>
    <t>Federal Grant - Culture / Recreation</t>
  </si>
  <si>
    <t>2008 Municipal Population:</t>
  </si>
  <si>
    <t>Local Fiscal Year Ended September 30, 2014</t>
  </si>
  <si>
    <t>State Shared Revenues - Other</t>
  </si>
  <si>
    <t>Federal Fines and Forfeits</t>
  </si>
  <si>
    <t>Sales - Disposition of Fixed Assets</t>
  </si>
  <si>
    <t>2014 Municipal Population:</t>
  </si>
  <si>
    <t>Local Fiscal Year Ended September 30, 2015</t>
  </si>
  <si>
    <t>State Grant - Transportation - Other Transportation</t>
  </si>
  <si>
    <t>2015 Municipal Population:</t>
  </si>
  <si>
    <t>Local Fiscal Year Ended September 30, 2016</t>
  </si>
  <si>
    <t>Proceeds - Debt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</si>
  <si>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</si>
  <si>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</si>
  <si>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</si>
  <si>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</si>
  <si>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Other Federal Grants</t>
  </si>
  <si>
    <t>Grants from Other Local Units -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</si>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</sst>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116</v>
      </c>
      <c r="N4" s="35" t="s">
        <v>9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118</v>
      </c>
      <c r="B5" s="26"/>
      <c r="C5" s="26"/>
      <c r="D5" s="27">
        <f>SUM(D6:D12)</f>
        <v>5612542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5612542</v>
      </c>
      <c r="P5" s="33">
        <f>(O5/P$48)</f>
        <v>939.3375732217573</v>
      </c>
      <c r="Q5" s="6"/>
    </row>
    <row r="6" spans="1:17" ht="15">
      <c r="A6" s="12"/>
      <c r="B6" s="25">
        <v>311</v>
      </c>
      <c r="C6" s="20" t="s">
        <v>2</v>
      </c>
      <c r="D6" s="46">
        <v>4760975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4760975</v>
      </c>
      <c r="P6" s="47">
        <f>(O6/P$48)</f>
        <v>796.81589958159</v>
      </c>
      <c r="Q6" s="9"/>
    </row>
    <row r="7" spans="1:17" ht="15">
      <c r="A7" s="12"/>
      <c r="B7" s="25">
        <v>312.41</v>
      </c>
      <c r="C7" s="20" t="s">
        <v>119</v>
      </c>
      <c r="D7" s="46">
        <v>65069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65069</v>
      </c>
      <c r="P7" s="47">
        <f>(O7/P$48)</f>
        <v>10.89020920502092</v>
      </c>
      <c r="Q7" s="9"/>
    </row>
    <row r="8" spans="1:17" ht="15">
      <c r="A8" s="12"/>
      <c r="B8" s="25">
        <v>312.43</v>
      </c>
      <c r="C8" s="20" t="s">
        <v>120</v>
      </c>
      <c r="D8" s="46">
        <v>24668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24668</v>
      </c>
      <c r="P8" s="47">
        <f>(O8/P$48)</f>
        <v>4.128535564853556</v>
      </c>
      <c r="Q8" s="9"/>
    </row>
    <row r="9" spans="1:17" ht="15">
      <c r="A9" s="12"/>
      <c r="B9" s="25">
        <v>312.52</v>
      </c>
      <c r="C9" s="20" t="s">
        <v>74</v>
      </c>
      <c r="D9" s="46">
        <v>48791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48791</v>
      </c>
      <c r="P9" s="47">
        <f>(O9/P$48)</f>
        <v>8.165857740585775</v>
      </c>
      <c r="Q9" s="9"/>
    </row>
    <row r="10" spans="1:17" ht="15">
      <c r="A10" s="12"/>
      <c r="B10" s="25">
        <v>314.1</v>
      </c>
      <c r="C10" s="20" t="s">
        <v>12</v>
      </c>
      <c r="D10" s="46">
        <v>526610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526610</v>
      </c>
      <c r="P10" s="47">
        <f>(O10/P$48)</f>
        <v>88.13556485355649</v>
      </c>
      <c r="Q10" s="9"/>
    </row>
    <row r="11" spans="1:17" ht="15">
      <c r="A11" s="12"/>
      <c r="B11" s="25">
        <v>314.4</v>
      </c>
      <c r="C11" s="20" t="s">
        <v>13</v>
      </c>
      <c r="D11" s="46">
        <v>20937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20937</v>
      </c>
      <c r="P11" s="47">
        <f>(O11/P$48)</f>
        <v>3.504100418410042</v>
      </c>
      <c r="Q11" s="9"/>
    </row>
    <row r="12" spans="1:17" ht="15">
      <c r="A12" s="12"/>
      <c r="B12" s="25">
        <v>315.1</v>
      </c>
      <c r="C12" s="20" t="s">
        <v>121</v>
      </c>
      <c r="D12" s="46">
        <v>165492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165492</v>
      </c>
      <c r="P12" s="47">
        <f>(O12/P$48)</f>
        <v>27.697405857740584</v>
      </c>
      <c r="Q12" s="9"/>
    </row>
    <row r="13" spans="1:17" ht="15.75">
      <c r="A13" s="29" t="s">
        <v>15</v>
      </c>
      <c r="B13" s="30"/>
      <c r="C13" s="31"/>
      <c r="D13" s="32">
        <f>SUM(D14:D16)</f>
        <v>1189635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1189635</v>
      </c>
      <c r="P13" s="45">
        <f>(O13/P$48)</f>
        <v>199.1020920502092</v>
      </c>
      <c r="Q13" s="10"/>
    </row>
    <row r="14" spans="1:17" ht="15">
      <c r="A14" s="12"/>
      <c r="B14" s="25">
        <v>322</v>
      </c>
      <c r="C14" s="20" t="s">
        <v>122</v>
      </c>
      <c r="D14" s="46">
        <v>788635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788635</v>
      </c>
      <c r="P14" s="47">
        <f>(O14/P$48)</f>
        <v>131.98912133891213</v>
      </c>
      <c r="Q14" s="9"/>
    </row>
    <row r="15" spans="1:17" ht="15">
      <c r="A15" s="12"/>
      <c r="B15" s="25">
        <v>323.1</v>
      </c>
      <c r="C15" s="20" t="s">
        <v>16</v>
      </c>
      <c r="D15" s="46">
        <v>373600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373600</v>
      </c>
      <c r="P15" s="47">
        <f>(O15/P$48)</f>
        <v>62.52719665271967</v>
      </c>
      <c r="Q15" s="9"/>
    </row>
    <row r="16" spans="1:17" ht="15">
      <c r="A16" s="12"/>
      <c r="B16" s="25">
        <v>323.4</v>
      </c>
      <c r="C16" s="20" t="s">
        <v>17</v>
      </c>
      <c r="D16" s="46">
        <v>27400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27400</v>
      </c>
      <c r="P16" s="47">
        <f>(O16/P$48)</f>
        <v>4.585774058577406</v>
      </c>
      <c r="Q16" s="9"/>
    </row>
    <row r="17" spans="1:17" ht="15.75">
      <c r="A17" s="29" t="s">
        <v>123</v>
      </c>
      <c r="B17" s="30"/>
      <c r="C17" s="31"/>
      <c r="D17" s="32">
        <f>SUM(D18:D23)</f>
        <v>2657710</v>
      </c>
      <c r="E17" s="32">
        <f>SUM(E18:E23)</f>
        <v>0</v>
      </c>
      <c r="F17" s="32">
        <f>SUM(F18:F23)</f>
        <v>0</v>
      </c>
      <c r="G17" s="32">
        <f>SUM(G18:G23)</f>
        <v>0</v>
      </c>
      <c r="H17" s="32">
        <f>SUM(H18:H23)</f>
        <v>0</v>
      </c>
      <c r="I17" s="32">
        <f>SUM(I18:I23)</f>
        <v>498642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3156352</v>
      </c>
      <c r="P17" s="45">
        <f>(O17/P$48)</f>
        <v>528.2597489539748</v>
      </c>
      <c r="Q17" s="10"/>
    </row>
    <row r="18" spans="1:17" ht="15">
      <c r="A18" s="12"/>
      <c r="B18" s="25">
        <v>331.1</v>
      </c>
      <c r="C18" s="20" t="s">
        <v>70</v>
      </c>
      <c r="D18" s="46">
        <v>245500</v>
      </c>
      <c r="E18" s="46">
        <v>0</v>
      </c>
      <c r="F18" s="46">
        <v>0</v>
      </c>
      <c r="G18" s="46">
        <v>0</v>
      </c>
      <c r="H18" s="46">
        <v>0</v>
      </c>
      <c r="I18" s="46">
        <v>250000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495500</v>
      </c>
      <c r="P18" s="47">
        <f>(O18/P$48)</f>
        <v>82.92887029288703</v>
      </c>
      <c r="Q18" s="9"/>
    </row>
    <row r="19" spans="1:17" ht="15">
      <c r="A19" s="12"/>
      <c r="B19" s="25">
        <v>331.51</v>
      </c>
      <c r="C19" s="20" t="s">
        <v>124</v>
      </c>
      <c r="D19" s="46">
        <v>1450722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1450722</v>
      </c>
      <c r="P19" s="47">
        <f>(O19/P$48)</f>
        <v>242.79866108786612</v>
      </c>
      <c r="Q19" s="9"/>
    </row>
    <row r="20" spans="1:17" ht="15">
      <c r="A20" s="12"/>
      <c r="B20" s="25">
        <v>334.49</v>
      </c>
      <c r="C20" s="20" t="s">
        <v>99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248642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248642</v>
      </c>
      <c r="P20" s="47">
        <f>(O20/P$48)</f>
        <v>41.613723849372384</v>
      </c>
      <c r="Q20" s="9"/>
    </row>
    <row r="21" spans="1:17" ht="15">
      <c r="A21" s="12"/>
      <c r="B21" s="25">
        <v>335.125</v>
      </c>
      <c r="C21" s="20" t="s">
        <v>125</v>
      </c>
      <c r="D21" s="46">
        <v>186310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186310</v>
      </c>
      <c r="P21" s="47">
        <f>(O21/P$48)</f>
        <v>31.181589958158995</v>
      </c>
      <c r="Q21" s="9"/>
    </row>
    <row r="22" spans="1:17" ht="15">
      <c r="A22" s="12"/>
      <c r="B22" s="25">
        <v>335.15</v>
      </c>
      <c r="C22" s="20" t="s">
        <v>78</v>
      </c>
      <c r="D22" s="46">
        <v>3716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3716</v>
      </c>
      <c r="P22" s="47">
        <f>(O22/P$48)</f>
        <v>0.6219246861924687</v>
      </c>
      <c r="Q22" s="9"/>
    </row>
    <row r="23" spans="1:17" ht="15">
      <c r="A23" s="12"/>
      <c r="B23" s="25">
        <v>335.18</v>
      </c>
      <c r="C23" s="20" t="s">
        <v>126</v>
      </c>
      <c r="D23" s="46">
        <v>771462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771462</v>
      </c>
      <c r="P23" s="47">
        <f>(O23/P$48)</f>
        <v>129.1149790794979</v>
      </c>
      <c r="Q23" s="9"/>
    </row>
    <row r="24" spans="1:17" ht="15.75">
      <c r="A24" s="29" t="s">
        <v>27</v>
      </c>
      <c r="B24" s="30"/>
      <c r="C24" s="31"/>
      <c r="D24" s="32">
        <f>SUM(D25:D31)</f>
        <v>175500</v>
      </c>
      <c r="E24" s="32">
        <f>SUM(E25:E31)</f>
        <v>0</v>
      </c>
      <c r="F24" s="32">
        <f>SUM(F25:F31)</f>
        <v>0</v>
      </c>
      <c r="G24" s="32">
        <f>SUM(G25:G31)</f>
        <v>0</v>
      </c>
      <c r="H24" s="32">
        <f>SUM(H25:H31)</f>
        <v>0</v>
      </c>
      <c r="I24" s="32">
        <f>SUM(I25:I31)</f>
        <v>14830198</v>
      </c>
      <c r="J24" s="32">
        <f>SUM(J25:J31)</f>
        <v>0</v>
      </c>
      <c r="K24" s="32">
        <f>SUM(K25:K31)</f>
        <v>0</v>
      </c>
      <c r="L24" s="32">
        <f>SUM(L25:L31)</f>
        <v>0</v>
      </c>
      <c r="M24" s="32">
        <f>SUM(M25:M31)</f>
        <v>0</v>
      </c>
      <c r="N24" s="32">
        <f>SUM(N25:N31)</f>
        <v>0</v>
      </c>
      <c r="O24" s="32">
        <f>SUM(D24:N24)</f>
        <v>15005698</v>
      </c>
      <c r="P24" s="45">
        <f>(O24/P$48)</f>
        <v>2511.413891213389</v>
      </c>
      <c r="Q24" s="10"/>
    </row>
    <row r="25" spans="1:17" ht="15">
      <c r="A25" s="12"/>
      <c r="B25" s="25">
        <v>341.9</v>
      </c>
      <c r="C25" s="20" t="s">
        <v>80</v>
      </c>
      <c r="D25" s="46">
        <v>14687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1" ref="O25:O31">SUM(D25:N25)</f>
        <v>14687</v>
      </c>
      <c r="P25" s="47">
        <f>(O25/P$48)</f>
        <v>2.4580753138075315</v>
      </c>
      <c r="Q25" s="9"/>
    </row>
    <row r="26" spans="1:17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1320639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1320639</v>
      </c>
      <c r="P26" s="47">
        <f>(O26/P$48)</f>
        <v>221.02744769874477</v>
      </c>
      <c r="Q26" s="9"/>
    </row>
    <row r="27" spans="1:17" ht="15">
      <c r="A27" s="12"/>
      <c r="B27" s="25">
        <v>343.4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895268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895268</v>
      </c>
      <c r="P27" s="47">
        <f>(O27/P$48)</f>
        <v>149.83564853556484</v>
      </c>
      <c r="Q27" s="9"/>
    </row>
    <row r="28" spans="1:17" ht="15">
      <c r="A28" s="12"/>
      <c r="B28" s="25">
        <v>343.5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2684460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2684460</v>
      </c>
      <c r="P28" s="47">
        <f>(O28/P$48)</f>
        <v>449.2820083682008</v>
      </c>
      <c r="Q28" s="9"/>
    </row>
    <row r="29" spans="1:17" ht="15">
      <c r="A29" s="12"/>
      <c r="B29" s="25">
        <v>344.5</v>
      </c>
      <c r="C29" s="20" t="s">
        <v>81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748014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748014</v>
      </c>
      <c r="P29" s="47">
        <f>(O29/P$48)</f>
        <v>125.19062761506277</v>
      </c>
      <c r="Q29" s="9"/>
    </row>
    <row r="30" spans="1:17" ht="15">
      <c r="A30" s="12"/>
      <c r="B30" s="25">
        <v>344.6</v>
      </c>
      <c r="C30" s="20" t="s">
        <v>82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9181817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9181817</v>
      </c>
      <c r="P30" s="47">
        <f>(O30/P$48)</f>
        <v>1536.7057740585774</v>
      </c>
      <c r="Q30" s="9"/>
    </row>
    <row r="31" spans="1:17" ht="15">
      <c r="A31" s="12"/>
      <c r="B31" s="25">
        <v>347.2</v>
      </c>
      <c r="C31" s="20" t="s">
        <v>36</v>
      </c>
      <c r="D31" s="46">
        <v>160813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160813</v>
      </c>
      <c r="P31" s="47">
        <f>(O31/P$48)</f>
        <v>26.914309623430963</v>
      </c>
      <c r="Q31" s="9"/>
    </row>
    <row r="32" spans="1:17" ht="15.75">
      <c r="A32" s="29" t="s">
        <v>28</v>
      </c>
      <c r="B32" s="30"/>
      <c r="C32" s="31"/>
      <c r="D32" s="32">
        <f>SUM(D33:D34)</f>
        <v>50231</v>
      </c>
      <c r="E32" s="32">
        <f>SUM(E33:E34)</f>
        <v>0</v>
      </c>
      <c r="F32" s="32">
        <f>SUM(F33:F34)</f>
        <v>0</v>
      </c>
      <c r="G32" s="32">
        <f>SUM(G33:G34)</f>
        <v>0</v>
      </c>
      <c r="H32" s="32">
        <f>SUM(H33:H34)</f>
        <v>0</v>
      </c>
      <c r="I32" s="32">
        <f>SUM(I33:I34)</f>
        <v>0</v>
      </c>
      <c r="J32" s="32">
        <f>SUM(J33:J34)</f>
        <v>0</v>
      </c>
      <c r="K32" s="32">
        <f>SUM(K33:K34)</f>
        <v>0</v>
      </c>
      <c r="L32" s="32">
        <f>SUM(L33:L34)</f>
        <v>0</v>
      </c>
      <c r="M32" s="32">
        <f>SUM(M33:M34)</f>
        <v>0</v>
      </c>
      <c r="N32" s="32">
        <f>SUM(N33:N34)</f>
        <v>0</v>
      </c>
      <c r="O32" s="32">
        <f>SUM(D32:N32)</f>
        <v>50231</v>
      </c>
      <c r="P32" s="45">
        <f>(O32/P$48)</f>
        <v>8.406861924686192</v>
      </c>
      <c r="Q32" s="10"/>
    </row>
    <row r="33" spans="1:17" ht="15">
      <c r="A33" s="13"/>
      <c r="B33" s="39">
        <v>354</v>
      </c>
      <c r="C33" s="21" t="s">
        <v>39</v>
      </c>
      <c r="D33" s="46">
        <v>26623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26623</v>
      </c>
      <c r="P33" s="47">
        <f>(O33/P$48)</f>
        <v>4.455732217573222</v>
      </c>
      <c r="Q33" s="9"/>
    </row>
    <row r="34" spans="1:17" ht="15">
      <c r="A34" s="13"/>
      <c r="B34" s="39">
        <v>359</v>
      </c>
      <c r="C34" s="21" t="s">
        <v>40</v>
      </c>
      <c r="D34" s="46">
        <v>23608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23608</v>
      </c>
      <c r="P34" s="47">
        <f>(O34/P$48)</f>
        <v>3.9511297071129707</v>
      </c>
      <c r="Q34" s="9"/>
    </row>
    <row r="35" spans="1:17" ht="15.75">
      <c r="A35" s="29" t="s">
        <v>3</v>
      </c>
      <c r="B35" s="30"/>
      <c r="C35" s="31"/>
      <c r="D35" s="32">
        <f>SUM(D36:D43)</f>
        <v>154567</v>
      </c>
      <c r="E35" s="32">
        <f>SUM(E36:E43)</f>
        <v>0</v>
      </c>
      <c r="F35" s="32">
        <f>SUM(F36:F43)</f>
        <v>0</v>
      </c>
      <c r="G35" s="32">
        <f>SUM(G36:G43)</f>
        <v>0</v>
      </c>
      <c r="H35" s="32">
        <f>SUM(H36:H43)</f>
        <v>0</v>
      </c>
      <c r="I35" s="32">
        <f>SUM(I36:I43)</f>
        <v>239825</v>
      </c>
      <c r="J35" s="32">
        <f>SUM(J36:J43)</f>
        <v>0</v>
      </c>
      <c r="K35" s="32">
        <f>SUM(K36:K43)</f>
        <v>5189681</v>
      </c>
      <c r="L35" s="32">
        <f>SUM(L36:L43)</f>
        <v>0</v>
      </c>
      <c r="M35" s="32">
        <f>SUM(M36:M43)</f>
        <v>0</v>
      </c>
      <c r="N35" s="32">
        <f>SUM(N36:N43)</f>
        <v>0</v>
      </c>
      <c r="O35" s="32">
        <f>SUM(D35:N35)</f>
        <v>5584073</v>
      </c>
      <c r="P35" s="45">
        <f>(O35/P$48)</f>
        <v>934.5728870292887</v>
      </c>
      <c r="Q35" s="10"/>
    </row>
    <row r="36" spans="1:17" ht="15">
      <c r="A36" s="12"/>
      <c r="B36" s="25">
        <v>361.1</v>
      </c>
      <c r="C36" s="20" t="s">
        <v>41</v>
      </c>
      <c r="D36" s="46">
        <v>49071</v>
      </c>
      <c r="E36" s="46">
        <v>0</v>
      </c>
      <c r="F36" s="46">
        <v>0</v>
      </c>
      <c r="G36" s="46">
        <v>0</v>
      </c>
      <c r="H36" s="46">
        <v>0</v>
      </c>
      <c r="I36" s="46">
        <v>57704</v>
      </c>
      <c r="J36" s="46">
        <v>0</v>
      </c>
      <c r="K36" s="46">
        <v>186738</v>
      </c>
      <c r="L36" s="46">
        <v>0</v>
      </c>
      <c r="M36" s="46">
        <v>0</v>
      </c>
      <c r="N36" s="46">
        <v>0</v>
      </c>
      <c r="O36" s="46">
        <f>SUM(D36:N36)</f>
        <v>293513</v>
      </c>
      <c r="P36" s="47">
        <f>(O36/P$48)</f>
        <v>49.12351464435147</v>
      </c>
      <c r="Q36" s="9"/>
    </row>
    <row r="37" spans="1:17" ht="15">
      <c r="A37" s="12"/>
      <c r="B37" s="25">
        <v>361.2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45081</v>
      </c>
      <c r="L37" s="46">
        <v>0</v>
      </c>
      <c r="M37" s="46">
        <v>0</v>
      </c>
      <c r="N37" s="46">
        <v>0</v>
      </c>
      <c r="O37" s="46">
        <f aca="true" t="shared" si="2" ref="O37:O43">SUM(D37:N37)</f>
        <v>45081</v>
      </c>
      <c r="P37" s="47">
        <f>(O37/P$48)</f>
        <v>7.544937238493723</v>
      </c>
      <c r="Q37" s="9"/>
    </row>
    <row r="38" spans="1:17" ht="15">
      <c r="A38" s="12"/>
      <c r="B38" s="25">
        <v>361.3</v>
      </c>
      <c r="C38" s="20" t="s">
        <v>43</v>
      </c>
      <c r="D38" s="46">
        <v>-101699</v>
      </c>
      <c r="E38" s="46">
        <v>0</v>
      </c>
      <c r="F38" s="46">
        <v>0</v>
      </c>
      <c r="G38" s="46">
        <v>0</v>
      </c>
      <c r="H38" s="46">
        <v>0</v>
      </c>
      <c r="I38" s="46">
        <v>-118068</v>
      </c>
      <c r="J38" s="46">
        <v>0</v>
      </c>
      <c r="K38" s="46">
        <v>3534487</v>
      </c>
      <c r="L38" s="46">
        <v>0</v>
      </c>
      <c r="M38" s="46">
        <v>0</v>
      </c>
      <c r="N38" s="46">
        <v>0</v>
      </c>
      <c r="O38" s="46">
        <f t="shared" si="2"/>
        <v>3314720</v>
      </c>
      <c r="P38" s="47">
        <f>(O38/P$48)</f>
        <v>554.7648535564854</v>
      </c>
      <c r="Q38" s="9"/>
    </row>
    <row r="39" spans="1:17" ht="15">
      <c r="A39" s="12"/>
      <c r="B39" s="25">
        <v>361.4</v>
      </c>
      <c r="C39" s="20" t="s">
        <v>83</v>
      </c>
      <c r="D39" s="46">
        <v>29021</v>
      </c>
      <c r="E39" s="46">
        <v>0</v>
      </c>
      <c r="F39" s="46">
        <v>0</v>
      </c>
      <c r="G39" s="46">
        <v>0</v>
      </c>
      <c r="H39" s="46">
        <v>0</v>
      </c>
      <c r="I39" s="46">
        <v>33255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62276</v>
      </c>
      <c r="P39" s="47">
        <f>(O39/P$48)</f>
        <v>10.422761506276151</v>
      </c>
      <c r="Q39" s="9"/>
    </row>
    <row r="40" spans="1:17" ht="15">
      <c r="A40" s="12"/>
      <c r="B40" s="25">
        <v>362</v>
      </c>
      <c r="C40" s="20" t="s">
        <v>45</v>
      </c>
      <c r="D40" s="46">
        <v>2840</v>
      </c>
      <c r="E40" s="46">
        <v>0</v>
      </c>
      <c r="F40" s="46">
        <v>0</v>
      </c>
      <c r="G40" s="46">
        <v>0</v>
      </c>
      <c r="H40" s="46">
        <v>0</v>
      </c>
      <c r="I40" s="46">
        <v>234353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237193</v>
      </c>
      <c r="P40" s="47">
        <f>(O40/P$48)</f>
        <v>39.697573221757324</v>
      </c>
      <c r="Q40" s="9"/>
    </row>
    <row r="41" spans="1:17" ht="15">
      <c r="A41" s="12"/>
      <c r="B41" s="25">
        <v>367</v>
      </c>
      <c r="C41" s="20" t="s">
        <v>46</v>
      </c>
      <c r="D41" s="46">
        <v>95240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95240</v>
      </c>
      <c r="P41" s="47">
        <f>(O41/P$48)</f>
        <v>15.939748953974895</v>
      </c>
      <c r="Q41" s="9"/>
    </row>
    <row r="42" spans="1:17" ht="15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1423375</v>
      </c>
      <c r="L42" s="46">
        <v>0</v>
      </c>
      <c r="M42" s="46">
        <v>0</v>
      </c>
      <c r="N42" s="46">
        <v>0</v>
      </c>
      <c r="O42" s="46">
        <f t="shared" si="2"/>
        <v>1423375</v>
      </c>
      <c r="P42" s="47">
        <f>(O42/P$48)</f>
        <v>238.22175732217573</v>
      </c>
      <c r="Q42" s="9"/>
    </row>
    <row r="43" spans="1:17" ht="15">
      <c r="A43" s="12"/>
      <c r="B43" s="25">
        <v>369.9</v>
      </c>
      <c r="C43" s="20" t="s">
        <v>48</v>
      </c>
      <c r="D43" s="46">
        <v>80094</v>
      </c>
      <c r="E43" s="46">
        <v>0</v>
      </c>
      <c r="F43" s="46">
        <v>0</v>
      </c>
      <c r="G43" s="46">
        <v>0</v>
      </c>
      <c r="H43" s="46">
        <v>0</v>
      </c>
      <c r="I43" s="46">
        <v>32581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112675</v>
      </c>
      <c r="P43" s="47">
        <f>(O43/P$48)</f>
        <v>18.85774058577406</v>
      </c>
      <c r="Q43" s="9"/>
    </row>
    <row r="44" spans="1:17" ht="15.75">
      <c r="A44" s="29" t="s">
        <v>29</v>
      </c>
      <c r="B44" s="30"/>
      <c r="C44" s="31"/>
      <c r="D44" s="32">
        <f>SUM(D45:D45)</f>
        <v>2043829</v>
      </c>
      <c r="E44" s="32">
        <f>SUM(E45:E45)</f>
        <v>0</v>
      </c>
      <c r="F44" s="32">
        <f>SUM(F45:F45)</f>
        <v>0</v>
      </c>
      <c r="G44" s="32">
        <f>SUM(G45:G45)</f>
        <v>0</v>
      </c>
      <c r="H44" s="32">
        <f>SUM(H45:H45)</f>
        <v>0</v>
      </c>
      <c r="I44" s="32">
        <f>SUM(I45:I45)</f>
        <v>210000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0</v>
      </c>
      <c r="N44" s="32">
        <f>SUM(N45:N45)</f>
        <v>0</v>
      </c>
      <c r="O44" s="32">
        <f>SUM(D44:N44)</f>
        <v>2253829</v>
      </c>
      <c r="P44" s="45">
        <f>(O44/P$48)</f>
        <v>377.20987447698747</v>
      </c>
      <c r="Q44" s="9"/>
    </row>
    <row r="45" spans="1:17" ht="15.75" thickBot="1">
      <c r="A45" s="12"/>
      <c r="B45" s="25">
        <v>381</v>
      </c>
      <c r="C45" s="20" t="s">
        <v>49</v>
      </c>
      <c r="D45" s="46">
        <v>2043829</v>
      </c>
      <c r="E45" s="46">
        <v>0</v>
      </c>
      <c r="F45" s="46">
        <v>0</v>
      </c>
      <c r="G45" s="46">
        <v>0</v>
      </c>
      <c r="H45" s="46">
        <v>0</v>
      </c>
      <c r="I45" s="46">
        <v>210000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2253829</v>
      </c>
      <c r="P45" s="47">
        <f>(O45/P$48)</f>
        <v>377.20987447698747</v>
      </c>
      <c r="Q45" s="9"/>
    </row>
    <row r="46" spans="1:120" ht="16.5" thickBot="1">
      <c r="A46" s="14" t="s">
        <v>37</v>
      </c>
      <c r="B46" s="23"/>
      <c r="C46" s="22"/>
      <c r="D46" s="15">
        <f>SUM(D5,D13,D17,D24,D32,D35,D44)</f>
        <v>11884014</v>
      </c>
      <c r="E46" s="15">
        <f>SUM(E5,E13,E17,E24,E32,E35,E44)</f>
        <v>0</v>
      </c>
      <c r="F46" s="15">
        <f>SUM(F5,F13,F17,F24,F32,F35,F44)</f>
        <v>0</v>
      </c>
      <c r="G46" s="15">
        <f>SUM(G5,G13,G17,G24,G32,G35,G44)</f>
        <v>0</v>
      </c>
      <c r="H46" s="15">
        <f>SUM(H5,H13,H17,H24,H32,H35,H44)</f>
        <v>0</v>
      </c>
      <c r="I46" s="15">
        <f>SUM(I5,I13,I17,I24,I32,I35,I44)</f>
        <v>15778665</v>
      </c>
      <c r="J46" s="15">
        <f>SUM(J5,J13,J17,J24,J32,J35,J44)</f>
        <v>0</v>
      </c>
      <c r="K46" s="15">
        <f>SUM(K5,K13,K17,K24,K32,K35,K44)</f>
        <v>5189681</v>
      </c>
      <c r="L46" s="15">
        <f>SUM(L5,L13,L17,L24,L32,L35,L44)</f>
        <v>0</v>
      </c>
      <c r="M46" s="15">
        <f>SUM(M5,M13,M17,M24,M32,M35,M44)</f>
        <v>0</v>
      </c>
      <c r="N46" s="15">
        <f>SUM(N5,N13,N17,N24,N32,N35,N44)</f>
        <v>0</v>
      </c>
      <c r="O46" s="15">
        <f>SUM(D46:N46)</f>
        <v>32852360</v>
      </c>
      <c r="P46" s="38">
        <f>(O46/P$48)</f>
        <v>5498.302928870293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6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6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127</v>
      </c>
      <c r="N48" s="48"/>
      <c r="O48" s="48"/>
      <c r="P48" s="43">
        <v>5975</v>
      </c>
    </row>
    <row r="49" spans="1:16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sheetProtection/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3825728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3825728</v>
      </c>
      <c r="O5" s="33">
        <f aca="true" t="shared" si="1" ref="O5:O45">(N5/O$47)</f>
        <v>664.7659426585577</v>
      </c>
      <c r="P5" s="6"/>
    </row>
    <row r="6" spans="1:16" ht="15">
      <c r="A6" s="12"/>
      <c r="B6" s="25">
        <v>311</v>
      </c>
      <c r="C6" s="20" t="s">
        <v>2</v>
      </c>
      <c r="D6" s="46">
        <v>2992245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2992245</v>
      </c>
      <c r="O6" s="47">
        <f t="shared" si="1"/>
        <v>519.9383145091225</v>
      </c>
      <c r="P6" s="9"/>
    </row>
    <row r="7" spans="1:16" ht="15">
      <c r="A7" s="12"/>
      <c r="B7" s="25">
        <v>312.41</v>
      </c>
      <c r="C7" s="20" t="s">
        <v>11</v>
      </c>
      <c r="D7" s="46">
        <v>60349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60349</v>
      </c>
      <c r="O7" s="47">
        <f t="shared" si="1"/>
        <v>10.486359687228497</v>
      </c>
      <c r="P7" s="9"/>
    </row>
    <row r="8" spans="1:16" ht="15">
      <c r="A8" s="12"/>
      <c r="B8" s="25">
        <v>312.42</v>
      </c>
      <c r="C8" s="20" t="s">
        <v>10</v>
      </c>
      <c r="D8" s="46">
        <v>30899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30899</v>
      </c>
      <c r="O8" s="47">
        <f t="shared" si="1"/>
        <v>5.369070373588184</v>
      </c>
      <c r="P8" s="9"/>
    </row>
    <row r="9" spans="1:16" ht="15">
      <c r="A9" s="12"/>
      <c r="B9" s="25">
        <v>312.52</v>
      </c>
      <c r="C9" s="20" t="s">
        <v>57</v>
      </c>
      <c r="D9" s="46">
        <v>37188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37188</v>
      </c>
      <c r="O9" s="47">
        <f t="shared" si="1"/>
        <v>6.461859252823632</v>
      </c>
      <c r="P9" s="9"/>
    </row>
    <row r="10" spans="1:16" ht="15">
      <c r="A10" s="12"/>
      <c r="B10" s="25">
        <v>314.1</v>
      </c>
      <c r="C10" s="20" t="s">
        <v>12</v>
      </c>
      <c r="D10" s="46">
        <v>379088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379088</v>
      </c>
      <c r="O10" s="47">
        <f t="shared" si="1"/>
        <v>65.87106863596873</v>
      </c>
      <c r="P10" s="9"/>
    </row>
    <row r="11" spans="1:16" ht="15">
      <c r="A11" s="12"/>
      <c r="B11" s="25">
        <v>314.4</v>
      </c>
      <c r="C11" s="20" t="s">
        <v>13</v>
      </c>
      <c r="D11" s="46">
        <v>20835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20835</v>
      </c>
      <c r="O11" s="47">
        <f t="shared" si="1"/>
        <v>3.620330147697654</v>
      </c>
      <c r="P11" s="9"/>
    </row>
    <row r="12" spans="1:16" ht="15">
      <c r="A12" s="12"/>
      <c r="B12" s="25">
        <v>315</v>
      </c>
      <c r="C12" s="20" t="s">
        <v>14</v>
      </c>
      <c r="D12" s="46">
        <v>305124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305124</v>
      </c>
      <c r="O12" s="47">
        <f t="shared" si="1"/>
        <v>53.018940052128585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538648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538648</v>
      </c>
      <c r="O13" s="45">
        <f t="shared" si="1"/>
        <v>93.59652476107732</v>
      </c>
      <c r="P13" s="10"/>
    </row>
    <row r="14" spans="1:16" ht="15">
      <c r="A14" s="12"/>
      <c r="B14" s="25">
        <v>322</v>
      </c>
      <c r="C14" s="20" t="s">
        <v>0</v>
      </c>
      <c r="D14" s="46">
        <v>130125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130125</v>
      </c>
      <c r="O14" s="47">
        <f t="shared" si="1"/>
        <v>22.610773240660297</v>
      </c>
      <c r="P14" s="9"/>
    </row>
    <row r="15" spans="1:16" ht="15">
      <c r="A15" s="12"/>
      <c r="B15" s="25">
        <v>323.1</v>
      </c>
      <c r="C15" s="20" t="s">
        <v>16</v>
      </c>
      <c r="D15" s="46">
        <v>323705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323705</v>
      </c>
      <c r="O15" s="47">
        <f t="shared" si="1"/>
        <v>56.24761077324066</v>
      </c>
      <c r="P15" s="9"/>
    </row>
    <row r="16" spans="1:16" ht="15">
      <c r="A16" s="12"/>
      <c r="B16" s="25">
        <v>323.4</v>
      </c>
      <c r="C16" s="20" t="s">
        <v>17</v>
      </c>
      <c r="D16" s="46">
        <v>23315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23315</v>
      </c>
      <c r="O16" s="47">
        <f t="shared" si="1"/>
        <v>4.05125977410947</v>
      </c>
      <c r="P16" s="9"/>
    </row>
    <row r="17" spans="1:16" ht="15">
      <c r="A17" s="12"/>
      <c r="B17" s="25">
        <v>367</v>
      </c>
      <c r="C17" s="20" t="s">
        <v>46</v>
      </c>
      <c r="D17" s="46">
        <v>61503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61503</v>
      </c>
      <c r="O17" s="47">
        <f t="shared" si="1"/>
        <v>10.686880973066899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SUM(D19:D23)</f>
        <v>704892</v>
      </c>
      <c r="E18" s="32">
        <f t="shared" si="5"/>
        <v>0</v>
      </c>
      <c r="F18" s="32">
        <f t="shared" si="5"/>
        <v>0</v>
      </c>
      <c r="G18" s="32">
        <f t="shared" si="5"/>
        <v>600000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1304892</v>
      </c>
      <c r="O18" s="45">
        <f t="shared" si="1"/>
        <v>226.74057341442224</v>
      </c>
      <c r="P18" s="10"/>
    </row>
    <row r="19" spans="1:16" ht="15">
      <c r="A19" s="12"/>
      <c r="B19" s="25">
        <v>331.1</v>
      </c>
      <c r="C19" s="20" t="s">
        <v>70</v>
      </c>
      <c r="D19" s="46">
        <v>28358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28358</v>
      </c>
      <c r="O19" s="47">
        <f t="shared" si="1"/>
        <v>4.927541268462207</v>
      </c>
      <c r="P19" s="9"/>
    </row>
    <row r="20" spans="1:16" ht="15">
      <c r="A20" s="12"/>
      <c r="B20" s="25">
        <v>334.36</v>
      </c>
      <c r="C20" s="20" t="s">
        <v>71</v>
      </c>
      <c r="D20" s="46">
        <v>0</v>
      </c>
      <c r="E20" s="46">
        <v>0</v>
      </c>
      <c r="F20" s="46">
        <v>0</v>
      </c>
      <c r="G20" s="46">
        <v>600000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600000</v>
      </c>
      <c r="O20" s="47">
        <f t="shared" si="1"/>
        <v>104.25716768027802</v>
      </c>
      <c r="P20" s="9"/>
    </row>
    <row r="21" spans="1:16" ht="15">
      <c r="A21" s="12"/>
      <c r="B21" s="25">
        <v>335.12</v>
      </c>
      <c r="C21" s="20" t="s">
        <v>19</v>
      </c>
      <c r="D21" s="46">
        <v>120914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120914</v>
      </c>
      <c r="O21" s="47">
        <f t="shared" si="1"/>
        <v>21.010251954821893</v>
      </c>
      <c r="P21" s="9"/>
    </row>
    <row r="22" spans="1:16" ht="15">
      <c r="A22" s="12"/>
      <c r="B22" s="25">
        <v>335.15</v>
      </c>
      <c r="C22" s="20" t="s">
        <v>20</v>
      </c>
      <c r="D22" s="46">
        <v>2416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2416</v>
      </c>
      <c r="O22" s="47">
        <f t="shared" si="1"/>
        <v>0.4198088618592528</v>
      </c>
      <c r="P22" s="9"/>
    </row>
    <row r="23" spans="1:16" ht="15">
      <c r="A23" s="12"/>
      <c r="B23" s="25">
        <v>335.18</v>
      </c>
      <c r="C23" s="20" t="s">
        <v>21</v>
      </c>
      <c r="D23" s="46">
        <v>553204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553204</v>
      </c>
      <c r="O23" s="47">
        <f t="shared" si="1"/>
        <v>96.12580364900087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SUM(D25:D31)</f>
        <v>1653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10038301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10039954</v>
      </c>
      <c r="O24" s="45">
        <f t="shared" si="1"/>
        <v>1744.5619461337967</v>
      </c>
      <c r="P24" s="10"/>
    </row>
    <row r="25" spans="1:16" ht="15">
      <c r="A25" s="12"/>
      <c r="B25" s="25">
        <v>341.9</v>
      </c>
      <c r="C25" s="20" t="s">
        <v>30</v>
      </c>
      <c r="D25" s="46">
        <v>365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1">SUM(D25:M25)</f>
        <v>365</v>
      </c>
      <c r="O25" s="47">
        <f t="shared" si="1"/>
        <v>0.0634231103388358</v>
      </c>
      <c r="P25" s="9"/>
    </row>
    <row r="26" spans="1:16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1254114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1254114</v>
      </c>
      <c r="O26" s="47">
        <f t="shared" si="1"/>
        <v>217.9172893136403</v>
      </c>
      <c r="P26" s="9"/>
    </row>
    <row r="27" spans="1:16" ht="15">
      <c r="A27" s="12"/>
      <c r="B27" s="25">
        <v>343.4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715326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715326</v>
      </c>
      <c r="O27" s="47">
        <f t="shared" si="1"/>
        <v>124.29643788010426</v>
      </c>
      <c r="P27" s="9"/>
    </row>
    <row r="28" spans="1:16" ht="15">
      <c r="A28" s="12"/>
      <c r="B28" s="25">
        <v>343.5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2214837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2214837</v>
      </c>
      <c r="O28" s="47">
        <f t="shared" si="1"/>
        <v>384.85438748913987</v>
      </c>
      <c r="P28" s="9"/>
    </row>
    <row r="29" spans="1:16" ht="15">
      <c r="A29" s="12"/>
      <c r="B29" s="25">
        <v>344.5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379778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379778</v>
      </c>
      <c r="O29" s="47">
        <f t="shared" si="1"/>
        <v>65.99096437880104</v>
      </c>
      <c r="P29" s="9"/>
    </row>
    <row r="30" spans="1:16" ht="15">
      <c r="A30" s="12"/>
      <c r="B30" s="25">
        <v>344.6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5474246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5474246</v>
      </c>
      <c r="O30" s="47">
        <f t="shared" si="1"/>
        <v>951.2156385751521</v>
      </c>
      <c r="P30" s="9"/>
    </row>
    <row r="31" spans="1:16" ht="15">
      <c r="A31" s="12"/>
      <c r="B31" s="25">
        <v>347.2</v>
      </c>
      <c r="C31" s="20" t="s">
        <v>36</v>
      </c>
      <c r="D31" s="46">
        <v>1288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1288</v>
      </c>
      <c r="O31" s="47">
        <f t="shared" si="1"/>
        <v>0.22380538662033014</v>
      </c>
      <c r="P31" s="9"/>
    </row>
    <row r="32" spans="1:16" ht="15.75">
      <c r="A32" s="29" t="s">
        <v>28</v>
      </c>
      <c r="B32" s="30"/>
      <c r="C32" s="31"/>
      <c r="D32" s="32">
        <f aca="true" t="shared" si="8" ref="D32:M32">SUM(D33:D34)</f>
        <v>148307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148307</v>
      </c>
      <c r="O32" s="45">
        <f t="shared" si="1"/>
        <v>25.770112945264987</v>
      </c>
      <c r="P32" s="10"/>
    </row>
    <row r="33" spans="1:16" ht="15">
      <c r="A33" s="13"/>
      <c r="B33" s="39">
        <v>354</v>
      </c>
      <c r="C33" s="21" t="s">
        <v>39</v>
      </c>
      <c r="D33" s="46">
        <v>78918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78918</v>
      </c>
      <c r="O33" s="47">
        <f t="shared" si="1"/>
        <v>13.712945264986967</v>
      </c>
      <c r="P33" s="9"/>
    </row>
    <row r="34" spans="1:16" ht="15">
      <c r="A34" s="13"/>
      <c r="B34" s="39">
        <v>359</v>
      </c>
      <c r="C34" s="21" t="s">
        <v>40</v>
      </c>
      <c r="D34" s="46">
        <v>69389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69389</v>
      </c>
      <c r="O34" s="47">
        <f t="shared" si="1"/>
        <v>12.057167680278019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SUM(D36:D42)</f>
        <v>147197</v>
      </c>
      <c r="E35" s="32">
        <f t="shared" si="9"/>
        <v>0</v>
      </c>
      <c r="F35" s="32">
        <f t="shared" si="9"/>
        <v>0</v>
      </c>
      <c r="G35" s="32">
        <f t="shared" si="9"/>
        <v>5496</v>
      </c>
      <c r="H35" s="32">
        <f t="shared" si="9"/>
        <v>0</v>
      </c>
      <c r="I35" s="32">
        <f t="shared" si="9"/>
        <v>300655</v>
      </c>
      <c r="J35" s="32">
        <f t="shared" si="9"/>
        <v>0</v>
      </c>
      <c r="K35" s="32">
        <f t="shared" si="9"/>
        <v>3625990</v>
      </c>
      <c r="L35" s="32">
        <f t="shared" si="9"/>
        <v>0</v>
      </c>
      <c r="M35" s="32">
        <f t="shared" si="9"/>
        <v>0</v>
      </c>
      <c r="N35" s="32">
        <f>SUM(D35:M35)</f>
        <v>4079338</v>
      </c>
      <c r="O35" s="45">
        <f t="shared" si="1"/>
        <v>708.8337098175499</v>
      </c>
      <c r="P35" s="10"/>
    </row>
    <row r="36" spans="1:16" ht="15">
      <c r="A36" s="12"/>
      <c r="B36" s="25">
        <v>361.1</v>
      </c>
      <c r="C36" s="20" t="s">
        <v>41</v>
      </c>
      <c r="D36" s="46">
        <v>50624</v>
      </c>
      <c r="E36" s="46">
        <v>0</v>
      </c>
      <c r="F36" s="46">
        <v>0</v>
      </c>
      <c r="G36" s="46">
        <v>3462</v>
      </c>
      <c r="H36" s="46">
        <v>0</v>
      </c>
      <c r="I36" s="46">
        <v>58442</v>
      </c>
      <c r="J36" s="46">
        <v>0</v>
      </c>
      <c r="K36" s="46">
        <v>354156</v>
      </c>
      <c r="L36" s="46">
        <v>0</v>
      </c>
      <c r="M36" s="46">
        <v>0</v>
      </c>
      <c r="N36" s="46">
        <f>SUM(D36:M36)</f>
        <v>466684</v>
      </c>
      <c r="O36" s="47">
        <f t="shared" si="1"/>
        <v>81.09192006950478</v>
      </c>
      <c r="P36" s="9"/>
    </row>
    <row r="37" spans="1:16" ht="15">
      <c r="A37" s="12"/>
      <c r="B37" s="25">
        <v>361.2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39135</v>
      </c>
      <c r="L37" s="46">
        <v>0</v>
      </c>
      <c r="M37" s="46">
        <v>0</v>
      </c>
      <c r="N37" s="46">
        <f aca="true" t="shared" si="10" ref="N37:N42">SUM(D37:M37)</f>
        <v>39135</v>
      </c>
      <c r="O37" s="47">
        <f t="shared" si="1"/>
        <v>6.800173761946134</v>
      </c>
      <c r="P37" s="9"/>
    </row>
    <row r="38" spans="1:16" ht="15">
      <c r="A38" s="12"/>
      <c r="B38" s="25">
        <v>361.3</v>
      </c>
      <c r="C38" s="20" t="s">
        <v>43</v>
      </c>
      <c r="D38" s="46">
        <v>41808</v>
      </c>
      <c r="E38" s="46">
        <v>0</v>
      </c>
      <c r="F38" s="46">
        <v>0</v>
      </c>
      <c r="G38" s="46">
        <v>0</v>
      </c>
      <c r="H38" s="46">
        <v>0</v>
      </c>
      <c r="I38" s="46">
        <v>49956</v>
      </c>
      <c r="J38" s="46">
        <v>0</v>
      </c>
      <c r="K38" s="46">
        <v>1805564</v>
      </c>
      <c r="L38" s="46">
        <v>0</v>
      </c>
      <c r="M38" s="46">
        <v>0</v>
      </c>
      <c r="N38" s="46">
        <f t="shared" si="10"/>
        <v>1897328</v>
      </c>
      <c r="O38" s="47">
        <f t="shared" si="1"/>
        <v>329.68340573414423</v>
      </c>
      <c r="P38" s="9"/>
    </row>
    <row r="39" spans="1:16" ht="15">
      <c r="A39" s="12"/>
      <c r="B39" s="25">
        <v>361.4</v>
      </c>
      <c r="C39" s="20" t="s">
        <v>44</v>
      </c>
      <c r="D39" s="46">
        <v>-8619</v>
      </c>
      <c r="E39" s="46">
        <v>0</v>
      </c>
      <c r="F39" s="46">
        <v>0</v>
      </c>
      <c r="G39" s="46">
        <v>0</v>
      </c>
      <c r="H39" s="46">
        <v>0</v>
      </c>
      <c r="I39" s="46">
        <v>-11444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-20063</v>
      </c>
      <c r="O39" s="47">
        <f t="shared" si="1"/>
        <v>-3.486185925282363</v>
      </c>
      <c r="P39" s="9"/>
    </row>
    <row r="40" spans="1:16" ht="15">
      <c r="A40" s="12"/>
      <c r="B40" s="25">
        <v>362</v>
      </c>
      <c r="C40" s="20" t="s">
        <v>45</v>
      </c>
      <c r="D40" s="46">
        <v>1200</v>
      </c>
      <c r="E40" s="46">
        <v>0</v>
      </c>
      <c r="F40" s="46">
        <v>0</v>
      </c>
      <c r="G40" s="46">
        <v>0</v>
      </c>
      <c r="H40" s="46">
        <v>0</v>
      </c>
      <c r="I40" s="46">
        <v>194046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195246</v>
      </c>
      <c r="O40" s="47">
        <f t="shared" si="1"/>
        <v>33.92632493483927</v>
      </c>
      <c r="P40" s="9"/>
    </row>
    <row r="41" spans="1:16" ht="15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1427135</v>
      </c>
      <c r="L41" s="46">
        <v>0</v>
      </c>
      <c r="M41" s="46">
        <v>0</v>
      </c>
      <c r="N41" s="46">
        <f t="shared" si="10"/>
        <v>1427135</v>
      </c>
      <c r="O41" s="47">
        <f t="shared" si="1"/>
        <v>247.98175499565596</v>
      </c>
      <c r="P41" s="9"/>
    </row>
    <row r="42" spans="1:16" ht="15">
      <c r="A42" s="12"/>
      <c r="B42" s="25">
        <v>369.9</v>
      </c>
      <c r="C42" s="20" t="s">
        <v>48</v>
      </c>
      <c r="D42" s="46">
        <v>62184</v>
      </c>
      <c r="E42" s="46">
        <v>0</v>
      </c>
      <c r="F42" s="46">
        <v>0</v>
      </c>
      <c r="G42" s="46">
        <v>2034</v>
      </c>
      <c r="H42" s="46">
        <v>0</v>
      </c>
      <c r="I42" s="46">
        <v>9655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73873</v>
      </c>
      <c r="O42" s="47">
        <f t="shared" si="1"/>
        <v>12.836316246741964</v>
      </c>
      <c r="P42" s="9"/>
    </row>
    <row r="43" spans="1:16" ht="15.75">
      <c r="A43" s="29" t="s">
        <v>29</v>
      </c>
      <c r="B43" s="30"/>
      <c r="C43" s="31"/>
      <c r="D43" s="32">
        <f aca="true" t="shared" si="11" ref="D43:M43">SUM(D44:D44)</f>
        <v>1643197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1643197</v>
      </c>
      <c r="O43" s="45">
        <f t="shared" si="1"/>
        <v>285.52510860121635</v>
      </c>
      <c r="P43" s="9"/>
    </row>
    <row r="44" spans="1:16" ht="15.75" thickBot="1">
      <c r="A44" s="12"/>
      <c r="B44" s="25">
        <v>381</v>
      </c>
      <c r="C44" s="20" t="s">
        <v>49</v>
      </c>
      <c r="D44" s="46">
        <v>1643197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1643197</v>
      </c>
      <c r="O44" s="47">
        <f t="shared" si="1"/>
        <v>285.52510860121635</v>
      </c>
      <c r="P44" s="9"/>
    </row>
    <row r="45" spans="1:119" ht="16.5" thickBot="1">
      <c r="A45" s="14" t="s">
        <v>37</v>
      </c>
      <c r="B45" s="23"/>
      <c r="C45" s="22"/>
      <c r="D45" s="15">
        <f aca="true" t="shared" si="12" ref="D45:M45">SUM(D5,D13,D18,D24,D32,D35,D43)</f>
        <v>7009622</v>
      </c>
      <c r="E45" s="15">
        <f t="shared" si="12"/>
        <v>0</v>
      </c>
      <c r="F45" s="15">
        <f t="shared" si="12"/>
        <v>0</v>
      </c>
      <c r="G45" s="15">
        <f t="shared" si="12"/>
        <v>605496</v>
      </c>
      <c r="H45" s="15">
        <f t="shared" si="12"/>
        <v>0</v>
      </c>
      <c r="I45" s="15">
        <f t="shared" si="12"/>
        <v>10338956</v>
      </c>
      <c r="J45" s="15">
        <f t="shared" si="12"/>
        <v>0</v>
      </c>
      <c r="K45" s="15">
        <f t="shared" si="12"/>
        <v>3625990</v>
      </c>
      <c r="L45" s="15">
        <f t="shared" si="12"/>
        <v>0</v>
      </c>
      <c r="M45" s="15">
        <f t="shared" si="12"/>
        <v>0</v>
      </c>
      <c r="N45" s="15">
        <f>SUM(D45:M45)</f>
        <v>21580064</v>
      </c>
      <c r="O45" s="38">
        <f t="shared" si="1"/>
        <v>3749.7939183318854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72</v>
      </c>
      <c r="M47" s="48"/>
      <c r="N47" s="48"/>
      <c r="O47" s="43">
        <v>5755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3877550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3877550</v>
      </c>
      <c r="O5" s="33">
        <f aca="true" t="shared" si="1" ref="O5:O47">(N5/O$49)</f>
        <v>688.2410365637203</v>
      </c>
      <c r="P5" s="6"/>
    </row>
    <row r="6" spans="1:16" ht="15">
      <c r="A6" s="12"/>
      <c r="B6" s="25">
        <v>311</v>
      </c>
      <c r="C6" s="20" t="s">
        <v>2</v>
      </c>
      <c r="D6" s="46">
        <v>3040733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3040733</v>
      </c>
      <c r="O6" s="47">
        <f t="shared" si="1"/>
        <v>539.7112176073838</v>
      </c>
      <c r="P6" s="9"/>
    </row>
    <row r="7" spans="1:16" ht="15">
      <c r="A7" s="12"/>
      <c r="B7" s="25">
        <v>312.41</v>
      </c>
      <c r="C7" s="20" t="s">
        <v>11</v>
      </c>
      <c r="D7" s="46">
        <v>63989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63989</v>
      </c>
      <c r="O7" s="47">
        <f t="shared" si="1"/>
        <v>11.35764998225062</v>
      </c>
      <c r="P7" s="9"/>
    </row>
    <row r="8" spans="1:16" ht="15">
      <c r="A8" s="12"/>
      <c r="B8" s="25">
        <v>312.42</v>
      </c>
      <c r="C8" s="20" t="s">
        <v>10</v>
      </c>
      <c r="D8" s="46">
        <v>24784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24784</v>
      </c>
      <c r="O8" s="47">
        <f t="shared" si="1"/>
        <v>4.3990060347887825</v>
      </c>
      <c r="P8" s="9"/>
    </row>
    <row r="9" spans="1:16" ht="15">
      <c r="A9" s="12"/>
      <c r="B9" s="25">
        <v>312.52</v>
      </c>
      <c r="C9" s="20" t="s">
        <v>57</v>
      </c>
      <c r="D9" s="46">
        <v>33364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33364</v>
      </c>
      <c r="O9" s="47">
        <f t="shared" si="1"/>
        <v>5.921902733404331</v>
      </c>
      <c r="P9" s="9"/>
    </row>
    <row r="10" spans="1:16" ht="15">
      <c r="A10" s="12"/>
      <c r="B10" s="25">
        <v>314.1</v>
      </c>
      <c r="C10" s="20" t="s">
        <v>12</v>
      </c>
      <c r="D10" s="46">
        <v>369845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369845</v>
      </c>
      <c r="O10" s="47">
        <f t="shared" si="1"/>
        <v>65.64518991835286</v>
      </c>
      <c r="P10" s="9"/>
    </row>
    <row r="11" spans="1:16" ht="15">
      <c r="A11" s="12"/>
      <c r="B11" s="25">
        <v>314.4</v>
      </c>
      <c r="C11" s="20" t="s">
        <v>13</v>
      </c>
      <c r="D11" s="46">
        <v>20951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20951</v>
      </c>
      <c r="O11" s="47">
        <f t="shared" si="1"/>
        <v>3.7186723464678737</v>
      </c>
      <c r="P11" s="9"/>
    </row>
    <row r="12" spans="1:16" ht="15">
      <c r="A12" s="12"/>
      <c r="B12" s="25">
        <v>315</v>
      </c>
      <c r="C12" s="20" t="s">
        <v>14</v>
      </c>
      <c r="D12" s="46">
        <v>323884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323884</v>
      </c>
      <c r="O12" s="47">
        <f t="shared" si="1"/>
        <v>57.48739794107206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513317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513317</v>
      </c>
      <c r="O13" s="45">
        <f t="shared" si="1"/>
        <v>91.11057862974796</v>
      </c>
      <c r="P13" s="10"/>
    </row>
    <row r="14" spans="1:16" ht="15">
      <c r="A14" s="12"/>
      <c r="B14" s="25">
        <v>322</v>
      </c>
      <c r="C14" s="20" t="s">
        <v>0</v>
      </c>
      <c r="D14" s="46">
        <v>91768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91768</v>
      </c>
      <c r="O14" s="47">
        <f t="shared" si="1"/>
        <v>16.288249911253107</v>
      </c>
      <c r="P14" s="9"/>
    </row>
    <row r="15" spans="1:16" ht="15">
      <c r="A15" s="12"/>
      <c r="B15" s="25">
        <v>323.1</v>
      </c>
      <c r="C15" s="20" t="s">
        <v>16</v>
      </c>
      <c r="D15" s="46">
        <v>339235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339235</v>
      </c>
      <c r="O15" s="47">
        <f t="shared" si="1"/>
        <v>60.21210507632233</v>
      </c>
      <c r="P15" s="9"/>
    </row>
    <row r="16" spans="1:16" ht="15">
      <c r="A16" s="12"/>
      <c r="B16" s="25">
        <v>323.4</v>
      </c>
      <c r="C16" s="20" t="s">
        <v>17</v>
      </c>
      <c r="D16" s="46">
        <v>20695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20695</v>
      </c>
      <c r="O16" s="47">
        <f t="shared" si="1"/>
        <v>3.6732339368122116</v>
      </c>
      <c r="P16" s="9"/>
    </row>
    <row r="17" spans="1:16" ht="15">
      <c r="A17" s="12"/>
      <c r="B17" s="25">
        <v>367</v>
      </c>
      <c r="C17" s="20" t="s">
        <v>46</v>
      </c>
      <c r="D17" s="46">
        <v>61619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61619</v>
      </c>
      <c r="O17" s="47">
        <f t="shared" si="1"/>
        <v>10.936989705360313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SUM(D19:D25)</f>
        <v>700931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316249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1017180</v>
      </c>
      <c r="O18" s="45">
        <f t="shared" si="1"/>
        <v>180.54313099041534</v>
      </c>
      <c r="P18" s="10"/>
    </row>
    <row r="19" spans="1:16" ht="15">
      <c r="A19" s="12"/>
      <c r="B19" s="25">
        <v>331.2</v>
      </c>
      <c r="C19" s="20" t="s">
        <v>65</v>
      </c>
      <c r="D19" s="46">
        <v>3221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3221</v>
      </c>
      <c r="O19" s="47">
        <f t="shared" si="1"/>
        <v>0.5717074902378416</v>
      </c>
      <c r="P19" s="9"/>
    </row>
    <row r="20" spans="1:16" ht="15">
      <c r="A20" s="12"/>
      <c r="B20" s="25">
        <v>331.49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116249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116249</v>
      </c>
      <c r="O20" s="47">
        <f t="shared" si="1"/>
        <v>20.633475328363506</v>
      </c>
      <c r="P20" s="9"/>
    </row>
    <row r="21" spans="1:16" ht="15">
      <c r="A21" s="12"/>
      <c r="B21" s="25">
        <v>334.31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200000</v>
      </c>
      <c r="O21" s="47">
        <f t="shared" si="1"/>
        <v>35.49875754348598</v>
      </c>
      <c r="P21" s="9"/>
    </row>
    <row r="22" spans="1:16" ht="15">
      <c r="A22" s="12"/>
      <c r="B22" s="25">
        <v>334.7</v>
      </c>
      <c r="C22" s="20" t="s">
        <v>60</v>
      </c>
      <c r="D22" s="46">
        <v>103000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103000</v>
      </c>
      <c r="O22" s="47">
        <f t="shared" si="1"/>
        <v>18.28186013489528</v>
      </c>
      <c r="P22" s="9"/>
    </row>
    <row r="23" spans="1:16" ht="15">
      <c r="A23" s="12"/>
      <c r="B23" s="25">
        <v>335.12</v>
      </c>
      <c r="C23" s="20" t="s">
        <v>19</v>
      </c>
      <c r="D23" s="46">
        <v>113374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113374</v>
      </c>
      <c r="O23" s="47">
        <f t="shared" si="1"/>
        <v>20.123180688675895</v>
      </c>
      <c r="P23" s="9"/>
    </row>
    <row r="24" spans="1:16" ht="15">
      <c r="A24" s="12"/>
      <c r="B24" s="25">
        <v>335.15</v>
      </c>
      <c r="C24" s="20" t="s">
        <v>20</v>
      </c>
      <c r="D24" s="46">
        <v>1720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1720</v>
      </c>
      <c r="O24" s="47">
        <f t="shared" si="1"/>
        <v>0.3052893148739794</v>
      </c>
      <c r="P24" s="9"/>
    </row>
    <row r="25" spans="1:16" ht="15">
      <c r="A25" s="12"/>
      <c r="B25" s="25">
        <v>335.18</v>
      </c>
      <c r="C25" s="20" t="s">
        <v>21</v>
      </c>
      <c r="D25" s="46">
        <v>479616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479616</v>
      </c>
      <c r="O25" s="47">
        <f t="shared" si="1"/>
        <v>85.12886048988285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SUM(D27:D33)</f>
        <v>1513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9367145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9368658</v>
      </c>
      <c r="O26" s="45">
        <f t="shared" si="1"/>
        <v>1662.8785942492013</v>
      </c>
      <c r="P26" s="10"/>
    </row>
    <row r="27" spans="1:16" ht="15">
      <c r="A27" s="12"/>
      <c r="B27" s="25">
        <v>341.9</v>
      </c>
      <c r="C27" s="20" t="s">
        <v>30</v>
      </c>
      <c r="D27" s="46">
        <v>744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744</v>
      </c>
      <c r="O27" s="47">
        <f t="shared" si="1"/>
        <v>0.13205537806176784</v>
      </c>
      <c r="P27" s="9"/>
    </row>
    <row r="28" spans="1:16" ht="15">
      <c r="A28" s="12"/>
      <c r="B28" s="25">
        <v>343.3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1092097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1092097</v>
      </c>
      <c r="O28" s="47">
        <f t="shared" si="1"/>
        <v>193.84043308484203</v>
      </c>
      <c r="P28" s="9"/>
    </row>
    <row r="29" spans="1:16" ht="15">
      <c r="A29" s="12"/>
      <c r="B29" s="25">
        <v>343.4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694928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694928</v>
      </c>
      <c r="O29" s="47">
        <f t="shared" si="1"/>
        <v>123.34540291089812</v>
      </c>
      <c r="P29" s="9"/>
    </row>
    <row r="30" spans="1:16" ht="15">
      <c r="A30" s="12"/>
      <c r="B30" s="25">
        <v>343.5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1956258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1956258</v>
      </c>
      <c r="O30" s="47">
        <f t="shared" si="1"/>
        <v>347.22364217252397</v>
      </c>
      <c r="P30" s="9"/>
    </row>
    <row r="31" spans="1:16" ht="15">
      <c r="A31" s="12"/>
      <c r="B31" s="25">
        <v>344.5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389756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389756</v>
      </c>
      <c r="O31" s="47">
        <f t="shared" si="1"/>
        <v>69.17926872559461</v>
      </c>
      <c r="P31" s="9"/>
    </row>
    <row r="32" spans="1:16" ht="15">
      <c r="A32" s="12"/>
      <c r="B32" s="25">
        <v>344.6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5234106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5234106</v>
      </c>
      <c r="O32" s="47">
        <f t="shared" si="1"/>
        <v>929.0212992545261</v>
      </c>
      <c r="P32" s="9"/>
    </row>
    <row r="33" spans="1:16" ht="15">
      <c r="A33" s="12"/>
      <c r="B33" s="25">
        <v>347.2</v>
      </c>
      <c r="C33" s="20" t="s">
        <v>36</v>
      </c>
      <c r="D33" s="46">
        <v>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769</v>
      </c>
      <c r="O33" s="47">
        <f t="shared" si="1"/>
        <v>0.1364927227547036</v>
      </c>
      <c r="P33" s="9"/>
    </row>
    <row r="34" spans="1:16" ht="15.75">
      <c r="A34" s="29" t="s">
        <v>28</v>
      </c>
      <c r="B34" s="30"/>
      <c r="C34" s="31"/>
      <c r="D34" s="32">
        <f aca="true" t="shared" si="8" ref="D34:M34">SUM(D35:D36)</f>
        <v>143530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143530</v>
      </c>
      <c r="O34" s="45">
        <f t="shared" si="1"/>
        <v>25.47568335108271</v>
      </c>
      <c r="P34" s="10"/>
    </row>
    <row r="35" spans="1:16" ht="15">
      <c r="A35" s="13"/>
      <c r="B35" s="39">
        <v>354</v>
      </c>
      <c r="C35" s="21" t="s">
        <v>39</v>
      </c>
      <c r="D35" s="46">
        <v>84824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84824</v>
      </c>
      <c r="O35" s="47">
        <f t="shared" si="1"/>
        <v>15.055733049343273</v>
      </c>
      <c r="P35" s="9"/>
    </row>
    <row r="36" spans="1:16" ht="15">
      <c r="A36" s="13"/>
      <c r="B36" s="39">
        <v>359</v>
      </c>
      <c r="C36" s="21" t="s">
        <v>40</v>
      </c>
      <c r="D36" s="46">
        <v>58706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58706</v>
      </c>
      <c r="O36" s="47">
        <f t="shared" si="1"/>
        <v>10.419950301739439</v>
      </c>
      <c r="P36" s="9"/>
    </row>
    <row r="37" spans="1:16" ht="15.75">
      <c r="A37" s="29" t="s">
        <v>3</v>
      </c>
      <c r="B37" s="30"/>
      <c r="C37" s="31"/>
      <c r="D37" s="32">
        <f aca="true" t="shared" si="9" ref="D37:M37">SUM(D38:D44)</f>
        <v>58108</v>
      </c>
      <c r="E37" s="32">
        <f t="shared" si="9"/>
        <v>0</v>
      </c>
      <c r="F37" s="32">
        <f t="shared" si="9"/>
        <v>0</v>
      </c>
      <c r="G37" s="32">
        <f t="shared" si="9"/>
        <v>22452</v>
      </c>
      <c r="H37" s="32">
        <f t="shared" si="9"/>
        <v>0</v>
      </c>
      <c r="I37" s="32">
        <f t="shared" si="9"/>
        <v>180553</v>
      </c>
      <c r="J37" s="32">
        <f t="shared" si="9"/>
        <v>0</v>
      </c>
      <c r="K37" s="32">
        <f t="shared" si="9"/>
        <v>1632465</v>
      </c>
      <c r="L37" s="32">
        <f t="shared" si="9"/>
        <v>0</v>
      </c>
      <c r="M37" s="32">
        <f t="shared" si="9"/>
        <v>0</v>
      </c>
      <c r="N37" s="32">
        <f>SUM(D37:M37)</f>
        <v>1893578</v>
      </c>
      <c r="O37" s="45">
        <f t="shared" si="1"/>
        <v>336.09833155839544</v>
      </c>
      <c r="P37" s="10"/>
    </row>
    <row r="38" spans="1:16" ht="15">
      <c r="A38" s="12"/>
      <c r="B38" s="25">
        <v>361.1</v>
      </c>
      <c r="C38" s="20" t="s">
        <v>41</v>
      </c>
      <c r="D38" s="46">
        <v>63570</v>
      </c>
      <c r="E38" s="46">
        <v>0</v>
      </c>
      <c r="F38" s="46">
        <v>0</v>
      </c>
      <c r="G38" s="46">
        <v>18221</v>
      </c>
      <c r="H38" s="46">
        <v>0</v>
      </c>
      <c r="I38" s="46">
        <v>75349</v>
      </c>
      <c r="J38" s="46">
        <v>0</v>
      </c>
      <c r="K38" s="46">
        <v>312752</v>
      </c>
      <c r="L38" s="46">
        <v>0</v>
      </c>
      <c r="M38" s="46">
        <v>0</v>
      </c>
      <c r="N38" s="46">
        <f>SUM(D38:M38)</f>
        <v>469892</v>
      </c>
      <c r="O38" s="47">
        <f t="shared" si="1"/>
        <v>83.40291089811856</v>
      </c>
      <c r="P38" s="9"/>
    </row>
    <row r="39" spans="1:16" ht="15">
      <c r="A39" s="12"/>
      <c r="B39" s="25">
        <v>361.2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20601</v>
      </c>
      <c r="L39" s="46">
        <v>0</v>
      </c>
      <c r="M39" s="46">
        <v>0</v>
      </c>
      <c r="N39" s="46">
        <f aca="true" t="shared" si="10" ref="N39:N44">SUM(D39:M39)</f>
        <v>20601</v>
      </c>
      <c r="O39" s="47">
        <f t="shared" si="1"/>
        <v>3.6565495207667733</v>
      </c>
      <c r="P39" s="9"/>
    </row>
    <row r="40" spans="1:16" ht="15">
      <c r="A40" s="12"/>
      <c r="B40" s="25">
        <v>361.3</v>
      </c>
      <c r="C40" s="20" t="s">
        <v>43</v>
      </c>
      <c r="D40" s="46">
        <v>-37558</v>
      </c>
      <c r="E40" s="46">
        <v>0</v>
      </c>
      <c r="F40" s="46">
        <v>0</v>
      </c>
      <c r="G40" s="46">
        <v>0</v>
      </c>
      <c r="H40" s="46">
        <v>0</v>
      </c>
      <c r="I40" s="46">
        <v>-42896</v>
      </c>
      <c r="J40" s="46">
        <v>0</v>
      </c>
      <c r="K40" s="46">
        <v>-213271</v>
      </c>
      <c r="L40" s="46">
        <v>0</v>
      </c>
      <c r="M40" s="46">
        <v>0</v>
      </c>
      <c r="N40" s="46">
        <f t="shared" si="10"/>
        <v>-293725</v>
      </c>
      <c r="O40" s="47">
        <f t="shared" si="1"/>
        <v>-52.134362797302096</v>
      </c>
      <c r="P40" s="9"/>
    </row>
    <row r="41" spans="1:16" ht="15">
      <c r="A41" s="12"/>
      <c r="B41" s="25">
        <v>361.4</v>
      </c>
      <c r="C41" s="20" t="s">
        <v>44</v>
      </c>
      <c r="D41" s="46">
        <v>16913</v>
      </c>
      <c r="E41" s="46">
        <v>0</v>
      </c>
      <c r="F41" s="46">
        <v>0</v>
      </c>
      <c r="G41" s="46">
        <v>0</v>
      </c>
      <c r="H41" s="46">
        <v>0</v>
      </c>
      <c r="I41" s="46">
        <v>21244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38157</v>
      </c>
      <c r="O41" s="47">
        <f t="shared" si="1"/>
        <v>6.772630457933972</v>
      </c>
      <c r="P41" s="9"/>
    </row>
    <row r="42" spans="1:16" ht="15">
      <c r="A42" s="12"/>
      <c r="B42" s="25">
        <v>362</v>
      </c>
      <c r="C42" s="20" t="s">
        <v>45</v>
      </c>
      <c r="D42" s="46">
        <v>1250</v>
      </c>
      <c r="E42" s="46">
        <v>0</v>
      </c>
      <c r="F42" s="46">
        <v>0</v>
      </c>
      <c r="G42" s="46">
        <v>0</v>
      </c>
      <c r="H42" s="46">
        <v>0</v>
      </c>
      <c r="I42" s="46">
        <v>113779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115029</v>
      </c>
      <c r="O42" s="47">
        <f t="shared" si="1"/>
        <v>20.416932907348244</v>
      </c>
      <c r="P42" s="9"/>
    </row>
    <row r="43" spans="1:16" ht="15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1512115</v>
      </c>
      <c r="L43" s="46">
        <v>0</v>
      </c>
      <c r="M43" s="46">
        <v>0</v>
      </c>
      <c r="N43" s="46">
        <f t="shared" si="10"/>
        <v>1512115</v>
      </c>
      <c r="O43" s="47">
        <f t="shared" si="1"/>
        <v>268.3910188143415</v>
      </c>
      <c r="P43" s="9"/>
    </row>
    <row r="44" spans="1:16" ht="15">
      <c r="A44" s="12"/>
      <c r="B44" s="25">
        <v>369.9</v>
      </c>
      <c r="C44" s="20" t="s">
        <v>48</v>
      </c>
      <c r="D44" s="46">
        <v>13933</v>
      </c>
      <c r="E44" s="46">
        <v>0</v>
      </c>
      <c r="F44" s="46">
        <v>0</v>
      </c>
      <c r="G44" s="46">
        <v>4231</v>
      </c>
      <c r="H44" s="46">
        <v>0</v>
      </c>
      <c r="I44" s="46">
        <v>13077</v>
      </c>
      <c r="J44" s="46">
        <v>0</v>
      </c>
      <c r="K44" s="46">
        <v>268</v>
      </c>
      <c r="L44" s="46">
        <v>0</v>
      </c>
      <c r="M44" s="46">
        <v>0</v>
      </c>
      <c r="N44" s="46">
        <f t="shared" si="10"/>
        <v>31509</v>
      </c>
      <c r="O44" s="47">
        <f t="shared" si="1"/>
        <v>5.592651757188499</v>
      </c>
      <c r="P44" s="9"/>
    </row>
    <row r="45" spans="1:16" ht="15.75">
      <c r="A45" s="29" t="s">
        <v>29</v>
      </c>
      <c r="B45" s="30"/>
      <c r="C45" s="31"/>
      <c r="D45" s="32">
        <f aca="true" t="shared" si="11" ref="D45:M45">SUM(D46:D46)</f>
        <v>1626752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1626752</v>
      </c>
      <c r="O45" s="45">
        <f t="shared" si="1"/>
        <v>288.7383741569045</v>
      </c>
      <c r="P45" s="9"/>
    </row>
    <row r="46" spans="1:16" ht="15.75" thickBot="1">
      <c r="A46" s="12"/>
      <c r="B46" s="25">
        <v>381</v>
      </c>
      <c r="C46" s="20" t="s">
        <v>49</v>
      </c>
      <c r="D46" s="46">
        <v>1626752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1626752</v>
      </c>
      <c r="O46" s="47">
        <f t="shared" si="1"/>
        <v>288.7383741569045</v>
      </c>
      <c r="P46" s="9"/>
    </row>
    <row r="47" spans="1:119" ht="16.5" thickBot="1">
      <c r="A47" s="14" t="s">
        <v>37</v>
      </c>
      <c r="B47" s="23"/>
      <c r="C47" s="22"/>
      <c r="D47" s="15">
        <f aca="true" t="shared" si="12" ref="D47:M47">SUM(D5,D13,D18,D26,D34,D37,D45)</f>
        <v>6921701</v>
      </c>
      <c r="E47" s="15">
        <f t="shared" si="12"/>
        <v>0</v>
      </c>
      <c r="F47" s="15">
        <f t="shared" si="12"/>
        <v>0</v>
      </c>
      <c r="G47" s="15">
        <f t="shared" si="12"/>
        <v>22452</v>
      </c>
      <c r="H47" s="15">
        <f t="shared" si="12"/>
        <v>0</v>
      </c>
      <c r="I47" s="15">
        <f t="shared" si="12"/>
        <v>9863947</v>
      </c>
      <c r="J47" s="15">
        <f t="shared" si="12"/>
        <v>0</v>
      </c>
      <c r="K47" s="15">
        <f t="shared" si="12"/>
        <v>1632465</v>
      </c>
      <c r="L47" s="15">
        <f t="shared" si="12"/>
        <v>0</v>
      </c>
      <c r="M47" s="15">
        <f t="shared" si="12"/>
        <v>0</v>
      </c>
      <c r="N47" s="15">
        <f>SUM(D47:M47)</f>
        <v>18440565</v>
      </c>
      <c r="O47" s="38">
        <f t="shared" si="1"/>
        <v>3273.0857294994676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68</v>
      </c>
      <c r="M49" s="48"/>
      <c r="N49" s="48"/>
      <c r="O49" s="43">
        <v>5634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3881729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3881729</v>
      </c>
      <c r="O5" s="33">
        <f aca="true" t="shared" si="1" ref="O5:O46">(N5/O$48)</f>
        <v>689.7173063255153</v>
      </c>
      <c r="P5" s="6"/>
    </row>
    <row r="6" spans="1:16" ht="15">
      <c r="A6" s="12"/>
      <c r="B6" s="25">
        <v>311</v>
      </c>
      <c r="C6" s="20" t="s">
        <v>2</v>
      </c>
      <c r="D6" s="46">
        <v>3004968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3004968</v>
      </c>
      <c r="O6" s="47">
        <f t="shared" si="1"/>
        <v>533.9317697228145</v>
      </c>
      <c r="P6" s="9"/>
    </row>
    <row r="7" spans="1:16" ht="15">
      <c r="A7" s="12"/>
      <c r="B7" s="25">
        <v>312.41</v>
      </c>
      <c r="C7" s="20" t="s">
        <v>11</v>
      </c>
      <c r="D7" s="46">
        <v>65694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65694</v>
      </c>
      <c r="O7" s="47">
        <f t="shared" si="1"/>
        <v>11.6727078891258</v>
      </c>
      <c r="P7" s="9"/>
    </row>
    <row r="8" spans="1:16" ht="15">
      <c r="A8" s="12"/>
      <c r="B8" s="25">
        <v>312.42</v>
      </c>
      <c r="C8" s="20" t="s">
        <v>10</v>
      </c>
      <c r="D8" s="46">
        <v>25197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25197</v>
      </c>
      <c r="O8" s="47">
        <f t="shared" si="1"/>
        <v>4.477078891257996</v>
      </c>
      <c r="P8" s="9"/>
    </row>
    <row r="9" spans="1:16" ht="15">
      <c r="A9" s="12"/>
      <c r="B9" s="25">
        <v>312.52</v>
      </c>
      <c r="C9" s="20" t="s">
        <v>57</v>
      </c>
      <c r="D9" s="46">
        <v>33157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33157</v>
      </c>
      <c r="O9" s="47">
        <f t="shared" si="1"/>
        <v>5.891435678749112</v>
      </c>
      <c r="P9" s="9"/>
    </row>
    <row r="10" spans="1:16" ht="15">
      <c r="A10" s="12"/>
      <c r="B10" s="25">
        <v>314.1</v>
      </c>
      <c r="C10" s="20" t="s">
        <v>12</v>
      </c>
      <c r="D10" s="46">
        <v>366402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366402</v>
      </c>
      <c r="O10" s="47">
        <f t="shared" si="1"/>
        <v>65.10341151385927</v>
      </c>
      <c r="P10" s="9"/>
    </row>
    <row r="11" spans="1:16" ht="15">
      <c r="A11" s="12"/>
      <c r="B11" s="25">
        <v>314.4</v>
      </c>
      <c r="C11" s="20" t="s">
        <v>13</v>
      </c>
      <c r="D11" s="46">
        <v>20997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20997</v>
      </c>
      <c r="O11" s="47">
        <f t="shared" si="1"/>
        <v>3.7308102345415777</v>
      </c>
      <c r="P11" s="9"/>
    </row>
    <row r="12" spans="1:16" ht="15">
      <c r="A12" s="12"/>
      <c r="B12" s="25">
        <v>315</v>
      </c>
      <c r="C12" s="20" t="s">
        <v>14</v>
      </c>
      <c r="D12" s="46">
        <v>365314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365314</v>
      </c>
      <c r="O12" s="47">
        <f t="shared" si="1"/>
        <v>64.91009239516703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519440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519440</v>
      </c>
      <c r="O13" s="45">
        <f t="shared" si="1"/>
        <v>92.2956645344705</v>
      </c>
      <c r="P13" s="10"/>
    </row>
    <row r="14" spans="1:16" ht="15">
      <c r="A14" s="12"/>
      <c r="B14" s="25">
        <v>322</v>
      </c>
      <c r="C14" s="20" t="s">
        <v>0</v>
      </c>
      <c r="D14" s="46">
        <v>115321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115321</v>
      </c>
      <c r="O14" s="47">
        <f t="shared" si="1"/>
        <v>20.490582800284294</v>
      </c>
      <c r="P14" s="9"/>
    </row>
    <row r="15" spans="1:16" ht="15">
      <c r="A15" s="12"/>
      <c r="B15" s="25">
        <v>323.1</v>
      </c>
      <c r="C15" s="20" t="s">
        <v>16</v>
      </c>
      <c r="D15" s="46">
        <v>318734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318734</v>
      </c>
      <c r="O15" s="47">
        <f t="shared" si="1"/>
        <v>56.63361762615494</v>
      </c>
      <c r="P15" s="9"/>
    </row>
    <row r="16" spans="1:16" ht="15">
      <c r="A16" s="12"/>
      <c r="B16" s="25">
        <v>323.4</v>
      </c>
      <c r="C16" s="20" t="s">
        <v>17</v>
      </c>
      <c r="D16" s="46">
        <v>20846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20846</v>
      </c>
      <c r="O16" s="47">
        <f t="shared" si="1"/>
        <v>3.7039800995024876</v>
      </c>
      <c r="P16" s="9"/>
    </row>
    <row r="17" spans="1:16" ht="15">
      <c r="A17" s="12"/>
      <c r="B17" s="25">
        <v>367</v>
      </c>
      <c r="C17" s="20" t="s">
        <v>46</v>
      </c>
      <c r="D17" s="46">
        <v>64539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64539</v>
      </c>
      <c r="O17" s="47">
        <f t="shared" si="1"/>
        <v>11.467484008528785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SUM(D19:D23)</f>
        <v>965381</v>
      </c>
      <c r="E18" s="32">
        <f t="shared" si="5"/>
        <v>0</v>
      </c>
      <c r="F18" s="32">
        <f t="shared" si="5"/>
        <v>0</v>
      </c>
      <c r="G18" s="32">
        <f t="shared" si="5"/>
        <v>77433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1042814</v>
      </c>
      <c r="O18" s="45">
        <f t="shared" si="1"/>
        <v>185.2903340440654</v>
      </c>
      <c r="P18" s="10"/>
    </row>
    <row r="19" spans="1:16" ht="15">
      <c r="A19" s="12"/>
      <c r="B19" s="25">
        <v>334.7</v>
      </c>
      <c r="C19" s="20" t="s">
        <v>60</v>
      </c>
      <c r="D19" s="46">
        <v>400000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400000</v>
      </c>
      <c r="O19" s="47">
        <f t="shared" si="1"/>
        <v>71.07320540156361</v>
      </c>
      <c r="P19" s="9"/>
    </row>
    <row r="20" spans="1:16" ht="15">
      <c r="A20" s="12"/>
      <c r="B20" s="25">
        <v>335.12</v>
      </c>
      <c r="C20" s="20" t="s">
        <v>19</v>
      </c>
      <c r="D20" s="46">
        <v>108410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108410</v>
      </c>
      <c r="O20" s="47">
        <f t="shared" si="1"/>
        <v>19.262615493958776</v>
      </c>
      <c r="P20" s="9"/>
    </row>
    <row r="21" spans="1:16" ht="15">
      <c r="A21" s="12"/>
      <c r="B21" s="25">
        <v>335.15</v>
      </c>
      <c r="C21" s="20" t="s">
        <v>20</v>
      </c>
      <c r="D21" s="46">
        <v>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</v>
      </c>
      <c r="O21" s="47">
        <f t="shared" si="1"/>
        <v>0.0017768301350390902</v>
      </c>
      <c r="P21" s="9"/>
    </row>
    <row r="22" spans="1:16" ht="15">
      <c r="A22" s="12"/>
      <c r="B22" s="25">
        <v>335.18</v>
      </c>
      <c r="C22" s="20" t="s">
        <v>21</v>
      </c>
      <c r="D22" s="46">
        <v>456961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456961</v>
      </c>
      <c r="O22" s="47">
        <f t="shared" si="1"/>
        <v>81.19420753375977</v>
      </c>
      <c r="P22" s="9"/>
    </row>
    <row r="23" spans="1:16" ht="15">
      <c r="A23" s="12"/>
      <c r="B23" s="25">
        <v>337.4</v>
      </c>
      <c r="C23" s="20" t="s">
        <v>22</v>
      </c>
      <c r="D23" s="46">
        <v>0</v>
      </c>
      <c r="E23" s="46">
        <v>0</v>
      </c>
      <c r="F23" s="46">
        <v>0</v>
      </c>
      <c r="G23" s="46">
        <v>77433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77433</v>
      </c>
      <c r="O23" s="47">
        <f t="shared" si="1"/>
        <v>13.758528784648188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SUM(D25:D31)</f>
        <v>1452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8983250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8984702</v>
      </c>
      <c r="O24" s="45">
        <f t="shared" si="1"/>
        <v>1596.4289267945985</v>
      </c>
      <c r="P24" s="10"/>
    </row>
    <row r="25" spans="1:16" ht="15">
      <c r="A25" s="12"/>
      <c r="B25" s="25">
        <v>341.9</v>
      </c>
      <c r="C25" s="20" t="s">
        <v>30</v>
      </c>
      <c r="D25" s="46">
        <v>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1">SUM(D25:M25)</f>
        <v>689</v>
      </c>
      <c r="O25" s="47">
        <f t="shared" si="1"/>
        <v>0.12242359630419332</v>
      </c>
      <c r="P25" s="9"/>
    </row>
    <row r="26" spans="1:16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1082672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1082672</v>
      </c>
      <c r="O26" s="47">
        <f t="shared" si="1"/>
        <v>192.3724235963042</v>
      </c>
      <c r="P26" s="9"/>
    </row>
    <row r="27" spans="1:16" ht="15">
      <c r="A27" s="12"/>
      <c r="B27" s="25">
        <v>343.4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696642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696642</v>
      </c>
      <c r="O27" s="47">
        <f t="shared" si="1"/>
        <v>123.78144989339019</v>
      </c>
      <c r="P27" s="9"/>
    </row>
    <row r="28" spans="1:16" ht="15">
      <c r="A28" s="12"/>
      <c r="B28" s="25">
        <v>343.5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1934804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1934804</v>
      </c>
      <c r="O28" s="47">
        <f t="shared" si="1"/>
        <v>343.7818052594172</v>
      </c>
      <c r="P28" s="9"/>
    </row>
    <row r="29" spans="1:16" ht="15">
      <c r="A29" s="12"/>
      <c r="B29" s="25">
        <v>344.5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335354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335354</v>
      </c>
      <c r="O29" s="47">
        <f t="shared" si="1"/>
        <v>59.58670931058991</v>
      </c>
      <c r="P29" s="9"/>
    </row>
    <row r="30" spans="1:16" ht="15">
      <c r="A30" s="12"/>
      <c r="B30" s="25">
        <v>344.6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4933778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4933778</v>
      </c>
      <c r="O30" s="47">
        <f t="shared" si="1"/>
        <v>876.6485429992892</v>
      </c>
      <c r="P30" s="9"/>
    </row>
    <row r="31" spans="1:16" ht="15">
      <c r="A31" s="12"/>
      <c r="B31" s="25">
        <v>347.2</v>
      </c>
      <c r="C31" s="20" t="s">
        <v>36</v>
      </c>
      <c r="D31" s="46">
        <v>763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763</v>
      </c>
      <c r="O31" s="47">
        <f t="shared" si="1"/>
        <v>0.13557213930348258</v>
      </c>
      <c r="P31" s="9"/>
    </row>
    <row r="32" spans="1:16" ht="15.75">
      <c r="A32" s="29" t="s">
        <v>28</v>
      </c>
      <c r="B32" s="30"/>
      <c r="C32" s="31"/>
      <c r="D32" s="32">
        <f aca="true" t="shared" si="8" ref="D32:M32">SUM(D33:D34)</f>
        <v>162032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162032</v>
      </c>
      <c r="O32" s="45">
        <f t="shared" si="1"/>
        <v>28.790334044065386</v>
      </c>
      <c r="P32" s="10"/>
    </row>
    <row r="33" spans="1:16" ht="15">
      <c r="A33" s="13"/>
      <c r="B33" s="39">
        <v>354</v>
      </c>
      <c r="C33" s="21" t="s">
        <v>39</v>
      </c>
      <c r="D33" s="46">
        <v>78503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78503</v>
      </c>
      <c r="O33" s="47">
        <f t="shared" si="1"/>
        <v>13.94864960909737</v>
      </c>
      <c r="P33" s="9"/>
    </row>
    <row r="34" spans="1:16" ht="15">
      <c r="A34" s="13"/>
      <c r="B34" s="39">
        <v>359</v>
      </c>
      <c r="C34" s="21" t="s">
        <v>40</v>
      </c>
      <c r="D34" s="46">
        <v>83529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83529</v>
      </c>
      <c r="O34" s="47">
        <f t="shared" si="1"/>
        <v>14.841684434968018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SUM(D36:D43)</f>
        <v>134963</v>
      </c>
      <c r="E35" s="32">
        <f t="shared" si="9"/>
        <v>0</v>
      </c>
      <c r="F35" s="32">
        <f t="shared" si="9"/>
        <v>0</v>
      </c>
      <c r="G35" s="32">
        <f t="shared" si="9"/>
        <v>61043</v>
      </c>
      <c r="H35" s="32">
        <f t="shared" si="9"/>
        <v>0</v>
      </c>
      <c r="I35" s="32">
        <f t="shared" si="9"/>
        <v>227522</v>
      </c>
      <c r="J35" s="32">
        <f t="shared" si="9"/>
        <v>0</v>
      </c>
      <c r="K35" s="32">
        <f t="shared" si="9"/>
        <v>2340225</v>
      </c>
      <c r="L35" s="32">
        <f t="shared" si="9"/>
        <v>0</v>
      </c>
      <c r="M35" s="32">
        <f t="shared" si="9"/>
        <v>0</v>
      </c>
      <c r="N35" s="32">
        <f>SUM(D35:M35)</f>
        <v>2763753</v>
      </c>
      <c r="O35" s="45">
        <f t="shared" si="1"/>
        <v>491.0719616204691</v>
      </c>
      <c r="P35" s="10"/>
    </row>
    <row r="36" spans="1:16" ht="15">
      <c r="A36" s="12"/>
      <c r="B36" s="25">
        <v>361.1</v>
      </c>
      <c r="C36" s="20" t="s">
        <v>41</v>
      </c>
      <c r="D36" s="46">
        <v>69402</v>
      </c>
      <c r="E36" s="46">
        <v>0</v>
      </c>
      <c r="F36" s="46">
        <v>0</v>
      </c>
      <c r="G36" s="46">
        <v>61043</v>
      </c>
      <c r="H36" s="46">
        <v>0</v>
      </c>
      <c r="I36" s="46">
        <v>79106</v>
      </c>
      <c r="J36" s="46">
        <v>0</v>
      </c>
      <c r="K36" s="46">
        <v>286059</v>
      </c>
      <c r="L36" s="46">
        <v>0</v>
      </c>
      <c r="M36" s="46">
        <v>0</v>
      </c>
      <c r="N36" s="46">
        <f>SUM(D36:M36)</f>
        <v>495610</v>
      </c>
      <c r="O36" s="47">
        <f t="shared" si="1"/>
        <v>88.06147832267236</v>
      </c>
      <c r="P36" s="9"/>
    </row>
    <row r="37" spans="1:16" ht="15">
      <c r="A37" s="12"/>
      <c r="B37" s="25">
        <v>361.2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15783</v>
      </c>
      <c r="L37" s="46">
        <v>0</v>
      </c>
      <c r="M37" s="46">
        <v>0</v>
      </c>
      <c r="N37" s="46">
        <f aca="true" t="shared" si="10" ref="N37:N43">SUM(D37:M37)</f>
        <v>15783</v>
      </c>
      <c r="O37" s="47">
        <f t="shared" si="1"/>
        <v>2.8043710021321964</v>
      </c>
      <c r="P37" s="9"/>
    </row>
    <row r="38" spans="1:16" ht="15">
      <c r="A38" s="12"/>
      <c r="B38" s="25">
        <v>361.3</v>
      </c>
      <c r="C38" s="20" t="s">
        <v>43</v>
      </c>
      <c r="D38" s="46">
        <v>37690</v>
      </c>
      <c r="E38" s="46">
        <v>0</v>
      </c>
      <c r="F38" s="46">
        <v>0</v>
      </c>
      <c r="G38" s="46">
        <v>0</v>
      </c>
      <c r="H38" s="46">
        <v>0</v>
      </c>
      <c r="I38" s="46">
        <v>59006</v>
      </c>
      <c r="J38" s="46">
        <v>0</v>
      </c>
      <c r="K38" s="46">
        <v>654082</v>
      </c>
      <c r="L38" s="46">
        <v>0</v>
      </c>
      <c r="M38" s="46">
        <v>0</v>
      </c>
      <c r="N38" s="46">
        <f t="shared" si="10"/>
        <v>750778</v>
      </c>
      <c r="O38" s="47">
        <f t="shared" si="1"/>
        <v>133.40049751243782</v>
      </c>
      <c r="P38" s="9"/>
    </row>
    <row r="39" spans="1:16" ht="15">
      <c r="A39" s="12"/>
      <c r="B39" s="25">
        <v>361.4</v>
      </c>
      <c r="C39" s="20" t="s">
        <v>44</v>
      </c>
      <c r="D39" s="46">
        <v>16979</v>
      </c>
      <c r="E39" s="46">
        <v>0</v>
      </c>
      <c r="F39" s="46">
        <v>0</v>
      </c>
      <c r="G39" s="46">
        <v>0</v>
      </c>
      <c r="H39" s="46">
        <v>0</v>
      </c>
      <c r="I39" s="46">
        <v>6570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23549</v>
      </c>
      <c r="O39" s="47">
        <f t="shared" si="1"/>
        <v>4.184257285003554</v>
      </c>
      <c r="P39" s="9"/>
    </row>
    <row r="40" spans="1:16" ht="15">
      <c r="A40" s="12"/>
      <c r="B40" s="25">
        <v>362</v>
      </c>
      <c r="C40" s="20" t="s">
        <v>45</v>
      </c>
      <c r="D40" s="46">
        <v>950</v>
      </c>
      <c r="E40" s="46">
        <v>0</v>
      </c>
      <c r="F40" s="46">
        <v>0</v>
      </c>
      <c r="G40" s="46">
        <v>0</v>
      </c>
      <c r="H40" s="46">
        <v>0</v>
      </c>
      <c r="I40" s="46">
        <v>73646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74596</v>
      </c>
      <c r="O40" s="47">
        <f t="shared" si="1"/>
        <v>13.254442075337598</v>
      </c>
      <c r="P40" s="9"/>
    </row>
    <row r="41" spans="1:16" ht="15">
      <c r="A41" s="12"/>
      <c r="B41" s="25">
        <v>364</v>
      </c>
      <c r="C41" s="20" t="s">
        <v>61</v>
      </c>
      <c r="D41" s="46">
        <v>1901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1901</v>
      </c>
      <c r="O41" s="47">
        <f t="shared" si="1"/>
        <v>0.33777540867093103</v>
      </c>
      <c r="P41" s="9"/>
    </row>
    <row r="42" spans="1:16" ht="15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1372361</v>
      </c>
      <c r="L42" s="46">
        <v>0</v>
      </c>
      <c r="M42" s="46">
        <v>0</v>
      </c>
      <c r="N42" s="46">
        <f t="shared" si="10"/>
        <v>1372361</v>
      </c>
      <c r="O42" s="47">
        <f t="shared" si="1"/>
        <v>243.8452380952381</v>
      </c>
      <c r="P42" s="9"/>
    </row>
    <row r="43" spans="1:16" ht="15">
      <c r="A43" s="12"/>
      <c r="B43" s="25">
        <v>369.9</v>
      </c>
      <c r="C43" s="20" t="s">
        <v>48</v>
      </c>
      <c r="D43" s="46">
        <v>8041</v>
      </c>
      <c r="E43" s="46">
        <v>0</v>
      </c>
      <c r="F43" s="46">
        <v>0</v>
      </c>
      <c r="G43" s="46">
        <v>0</v>
      </c>
      <c r="H43" s="46">
        <v>0</v>
      </c>
      <c r="I43" s="46">
        <v>9194</v>
      </c>
      <c r="J43" s="46">
        <v>0</v>
      </c>
      <c r="K43" s="46">
        <v>11940</v>
      </c>
      <c r="L43" s="46">
        <v>0</v>
      </c>
      <c r="M43" s="46">
        <v>0</v>
      </c>
      <c r="N43" s="46">
        <f t="shared" si="10"/>
        <v>29175</v>
      </c>
      <c r="O43" s="47">
        <f t="shared" si="1"/>
        <v>5.183901918976546</v>
      </c>
      <c r="P43" s="9"/>
    </row>
    <row r="44" spans="1:16" ht="15.75">
      <c r="A44" s="29" t="s">
        <v>29</v>
      </c>
      <c r="B44" s="30"/>
      <c r="C44" s="31"/>
      <c r="D44" s="32">
        <f aca="true" t="shared" si="11" ref="D44:M44">SUM(D45:D45)</f>
        <v>1453352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2575000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4028352</v>
      </c>
      <c r="O44" s="45">
        <f t="shared" si="1"/>
        <v>715.7697228144989</v>
      </c>
      <c r="P44" s="9"/>
    </row>
    <row r="45" spans="1:16" ht="15.75" thickBot="1">
      <c r="A45" s="12"/>
      <c r="B45" s="25">
        <v>381</v>
      </c>
      <c r="C45" s="20" t="s">
        <v>49</v>
      </c>
      <c r="D45" s="46">
        <v>1453352</v>
      </c>
      <c r="E45" s="46">
        <v>0</v>
      </c>
      <c r="F45" s="46">
        <v>0</v>
      </c>
      <c r="G45" s="46">
        <v>0</v>
      </c>
      <c r="H45" s="46">
        <v>0</v>
      </c>
      <c r="I45" s="46">
        <v>2575000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4028352</v>
      </c>
      <c r="O45" s="47">
        <f t="shared" si="1"/>
        <v>715.7697228144989</v>
      </c>
      <c r="P45" s="9"/>
    </row>
    <row r="46" spans="1:119" ht="16.5" thickBot="1">
      <c r="A46" s="14" t="s">
        <v>37</v>
      </c>
      <c r="B46" s="23"/>
      <c r="C46" s="22"/>
      <c r="D46" s="15">
        <f aca="true" t="shared" si="12" ref="D46:M46">SUM(D5,D13,D18,D24,D32,D35,D44)</f>
        <v>7118349</v>
      </c>
      <c r="E46" s="15">
        <f t="shared" si="12"/>
        <v>0</v>
      </c>
      <c r="F46" s="15">
        <f t="shared" si="12"/>
        <v>0</v>
      </c>
      <c r="G46" s="15">
        <f t="shared" si="12"/>
        <v>138476</v>
      </c>
      <c r="H46" s="15">
        <f t="shared" si="12"/>
        <v>0</v>
      </c>
      <c r="I46" s="15">
        <f t="shared" si="12"/>
        <v>11785772</v>
      </c>
      <c r="J46" s="15">
        <f t="shared" si="12"/>
        <v>0</v>
      </c>
      <c r="K46" s="15">
        <f t="shared" si="12"/>
        <v>2340225</v>
      </c>
      <c r="L46" s="15">
        <f t="shared" si="12"/>
        <v>0</v>
      </c>
      <c r="M46" s="15">
        <f t="shared" si="12"/>
        <v>0</v>
      </c>
      <c r="N46" s="15">
        <f>SUM(D46:M46)</f>
        <v>21382822</v>
      </c>
      <c r="O46" s="38">
        <f t="shared" si="1"/>
        <v>3799.364250177683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62</v>
      </c>
      <c r="M48" s="48"/>
      <c r="N48" s="48"/>
      <c r="O48" s="43">
        <v>5628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4035402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4035402</v>
      </c>
      <c r="O5" s="33">
        <f aca="true" t="shared" si="1" ref="O5:O44">(N5/O$46)</f>
        <v>792.0317958783121</v>
      </c>
      <c r="P5" s="6"/>
    </row>
    <row r="6" spans="1:16" ht="15">
      <c r="A6" s="12"/>
      <c r="B6" s="25">
        <v>311</v>
      </c>
      <c r="C6" s="20" t="s">
        <v>2</v>
      </c>
      <c r="D6" s="46">
        <v>3150090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3150090</v>
      </c>
      <c r="O6" s="47">
        <f t="shared" si="1"/>
        <v>618.2708537782139</v>
      </c>
      <c r="P6" s="9"/>
    </row>
    <row r="7" spans="1:16" ht="15">
      <c r="A7" s="12"/>
      <c r="B7" s="25">
        <v>312.41</v>
      </c>
      <c r="C7" s="20" t="s">
        <v>11</v>
      </c>
      <c r="D7" s="46">
        <v>62464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62464</v>
      </c>
      <c r="O7" s="47">
        <f t="shared" si="1"/>
        <v>12.259862610402354</v>
      </c>
      <c r="P7" s="9"/>
    </row>
    <row r="8" spans="1:16" ht="15">
      <c r="A8" s="12"/>
      <c r="B8" s="25">
        <v>312.42</v>
      </c>
      <c r="C8" s="20" t="s">
        <v>10</v>
      </c>
      <c r="D8" s="46">
        <v>24196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24196</v>
      </c>
      <c r="O8" s="47">
        <f t="shared" si="1"/>
        <v>4.748969578017665</v>
      </c>
      <c r="P8" s="9"/>
    </row>
    <row r="9" spans="1:16" ht="15">
      <c r="A9" s="12"/>
      <c r="B9" s="25">
        <v>312.52</v>
      </c>
      <c r="C9" s="20" t="s">
        <v>57</v>
      </c>
      <c r="D9" s="46">
        <v>32083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32083</v>
      </c>
      <c r="O9" s="47">
        <f t="shared" si="1"/>
        <v>6.296957801766438</v>
      </c>
      <c r="P9" s="9"/>
    </row>
    <row r="10" spans="1:16" ht="15">
      <c r="A10" s="12"/>
      <c r="B10" s="25">
        <v>314.1</v>
      </c>
      <c r="C10" s="20" t="s">
        <v>12</v>
      </c>
      <c r="D10" s="46">
        <v>332240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332240</v>
      </c>
      <c r="O10" s="47">
        <f t="shared" si="1"/>
        <v>65.2090284592738</v>
      </c>
      <c r="P10" s="9"/>
    </row>
    <row r="11" spans="1:16" ht="15">
      <c r="A11" s="12"/>
      <c r="B11" s="25">
        <v>314.4</v>
      </c>
      <c r="C11" s="20" t="s">
        <v>13</v>
      </c>
      <c r="D11" s="46">
        <v>19118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19118</v>
      </c>
      <c r="O11" s="47">
        <f t="shared" si="1"/>
        <v>3.752306182531894</v>
      </c>
      <c r="P11" s="9"/>
    </row>
    <row r="12" spans="1:16" ht="15">
      <c r="A12" s="12"/>
      <c r="B12" s="25">
        <v>315</v>
      </c>
      <c r="C12" s="20" t="s">
        <v>14</v>
      </c>
      <c r="D12" s="46">
        <v>415211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415211</v>
      </c>
      <c r="O12" s="47">
        <f t="shared" si="1"/>
        <v>81.49381746810599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508078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508078</v>
      </c>
      <c r="O13" s="45">
        <f t="shared" si="1"/>
        <v>99.72090284592738</v>
      </c>
      <c r="P13" s="10"/>
    </row>
    <row r="14" spans="1:16" ht="15">
      <c r="A14" s="12"/>
      <c r="B14" s="25">
        <v>322</v>
      </c>
      <c r="C14" s="20" t="s">
        <v>0</v>
      </c>
      <c r="D14" s="46">
        <v>140899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140899</v>
      </c>
      <c r="O14" s="47">
        <f t="shared" si="1"/>
        <v>27.654367026496566</v>
      </c>
      <c r="P14" s="9"/>
    </row>
    <row r="15" spans="1:16" ht="15">
      <c r="A15" s="12"/>
      <c r="B15" s="25">
        <v>323.1</v>
      </c>
      <c r="C15" s="20" t="s">
        <v>16</v>
      </c>
      <c r="D15" s="46">
        <v>345739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345739</v>
      </c>
      <c r="O15" s="47">
        <f t="shared" si="1"/>
        <v>67.8584887144259</v>
      </c>
      <c r="P15" s="9"/>
    </row>
    <row r="16" spans="1:16" ht="15">
      <c r="A16" s="12"/>
      <c r="B16" s="25">
        <v>323.4</v>
      </c>
      <c r="C16" s="20" t="s">
        <v>17</v>
      </c>
      <c r="D16" s="46">
        <v>21440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21440</v>
      </c>
      <c r="O16" s="47">
        <f t="shared" si="1"/>
        <v>4.208047105004907</v>
      </c>
      <c r="P16" s="9"/>
    </row>
    <row r="17" spans="1:16" ht="15.75">
      <c r="A17" s="29" t="s">
        <v>18</v>
      </c>
      <c r="B17" s="30"/>
      <c r="C17" s="31"/>
      <c r="D17" s="32">
        <f aca="true" t="shared" si="5" ref="D17:M17">SUM(D18:D21)</f>
        <v>558018</v>
      </c>
      <c r="E17" s="32">
        <f t="shared" si="5"/>
        <v>0</v>
      </c>
      <c r="F17" s="32">
        <f t="shared" si="5"/>
        <v>0</v>
      </c>
      <c r="G17" s="32">
        <f t="shared" si="5"/>
        <v>583567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1141585</v>
      </c>
      <c r="O17" s="45">
        <f t="shared" si="1"/>
        <v>224.05986261040235</v>
      </c>
      <c r="P17" s="10"/>
    </row>
    <row r="18" spans="1:16" ht="15">
      <c r="A18" s="12"/>
      <c r="B18" s="25">
        <v>335.12</v>
      </c>
      <c r="C18" s="20" t="s">
        <v>19</v>
      </c>
      <c r="D18" s="46">
        <v>109633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109633</v>
      </c>
      <c r="O18" s="47">
        <f t="shared" si="1"/>
        <v>21.517762512266927</v>
      </c>
      <c r="P18" s="9"/>
    </row>
    <row r="19" spans="1:16" ht="15">
      <c r="A19" s="12"/>
      <c r="B19" s="25">
        <v>335.15</v>
      </c>
      <c r="C19" s="20" t="s">
        <v>20</v>
      </c>
      <c r="D19" s="46">
        <v>2608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2608</v>
      </c>
      <c r="O19" s="47">
        <f t="shared" si="1"/>
        <v>0.511874386653582</v>
      </c>
      <c r="P19" s="9"/>
    </row>
    <row r="20" spans="1:16" ht="15">
      <c r="A20" s="12"/>
      <c r="B20" s="25">
        <v>335.18</v>
      </c>
      <c r="C20" s="20" t="s">
        <v>21</v>
      </c>
      <c r="D20" s="46">
        <v>445777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445777</v>
      </c>
      <c r="O20" s="47">
        <f t="shared" si="1"/>
        <v>87.49303238469088</v>
      </c>
      <c r="P20" s="9"/>
    </row>
    <row r="21" spans="1:16" ht="15">
      <c r="A21" s="12"/>
      <c r="B21" s="25">
        <v>337.4</v>
      </c>
      <c r="C21" s="20" t="s">
        <v>22</v>
      </c>
      <c r="D21" s="46">
        <v>0</v>
      </c>
      <c r="E21" s="46">
        <v>0</v>
      </c>
      <c r="F21" s="46">
        <v>0</v>
      </c>
      <c r="G21" s="46">
        <v>583567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583567</v>
      </c>
      <c r="O21" s="47">
        <f t="shared" si="1"/>
        <v>114.53719332679097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SUM(D23:D29)</f>
        <v>3615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8693908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8697523</v>
      </c>
      <c r="O22" s="45">
        <f t="shared" si="1"/>
        <v>1707.0702649656525</v>
      </c>
      <c r="P22" s="10"/>
    </row>
    <row r="23" spans="1:16" ht="15">
      <c r="A23" s="12"/>
      <c r="B23" s="25">
        <v>341.9</v>
      </c>
      <c r="C23" s="20" t="s">
        <v>30</v>
      </c>
      <c r="D23" s="46">
        <v>2885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9">SUM(D23:M23)</f>
        <v>2885</v>
      </c>
      <c r="O23" s="47">
        <f t="shared" si="1"/>
        <v>0.5662414131501472</v>
      </c>
      <c r="P23" s="9"/>
    </row>
    <row r="24" spans="1:16" ht="15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927333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927333</v>
      </c>
      <c r="O24" s="47">
        <f t="shared" si="1"/>
        <v>182.00843964671247</v>
      </c>
      <c r="P24" s="9"/>
    </row>
    <row r="25" spans="1:16" ht="15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681769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681769</v>
      </c>
      <c r="O25" s="47">
        <f t="shared" si="1"/>
        <v>133.81138370951913</v>
      </c>
      <c r="P25" s="9"/>
    </row>
    <row r="26" spans="1:16" ht="15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1741136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1741136</v>
      </c>
      <c r="O26" s="47">
        <f t="shared" si="1"/>
        <v>341.7342492639843</v>
      </c>
      <c r="P26" s="9"/>
    </row>
    <row r="27" spans="1:16" ht="15">
      <c r="A27" s="12"/>
      <c r="B27" s="25">
        <v>344.5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297852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297852</v>
      </c>
      <c r="O27" s="47">
        <f t="shared" si="1"/>
        <v>58.459666339548576</v>
      </c>
      <c r="P27" s="9"/>
    </row>
    <row r="28" spans="1:16" ht="15">
      <c r="A28" s="12"/>
      <c r="B28" s="25">
        <v>344.6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5045818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5045818</v>
      </c>
      <c r="O28" s="47">
        <f t="shared" si="1"/>
        <v>990.3470068694799</v>
      </c>
      <c r="P28" s="9"/>
    </row>
    <row r="29" spans="1:16" ht="15">
      <c r="A29" s="12"/>
      <c r="B29" s="25">
        <v>347.2</v>
      </c>
      <c r="C29" s="20" t="s">
        <v>36</v>
      </c>
      <c r="D29" s="46">
        <v>730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730</v>
      </c>
      <c r="O29" s="47">
        <f t="shared" si="1"/>
        <v>0.14327772325809618</v>
      </c>
      <c r="P29" s="9"/>
    </row>
    <row r="30" spans="1:16" ht="15.75">
      <c r="A30" s="29" t="s">
        <v>28</v>
      </c>
      <c r="B30" s="30"/>
      <c r="C30" s="31"/>
      <c r="D30" s="32">
        <f aca="true" t="shared" si="8" ref="D30:M30">SUM(D31:D32)</f>
        <v>200756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>SUM(D30:M30)</f>
        <v>200756</v>
      </c>
      <c r="O30" s="45">
        <f t="shared" si="1"/>
        <v>39.40255152109912</v>
      </c>
      <c r="P30" s="10"/>
    </row>
    <row r="31" spans="1:16" ht="15">
      <c r="A31" s="13"/>
      <c r="B31" s="39">
        <v>354</v>
      </c>
      <c r="C31" s="21" t="s">
        <v>39</v>
      </c>
      <c r="D31" s="46">
        <v>81626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81626</v>
      </c>
      <c r="O31" s="47">
        <f t="shared" si="1"/>
        <v>16.020804710500492</v>
      </c>
      <c r="P31" s="9"/>
    </row>
    <row r="32" spans="1:16" ht="15">
      <c r="A32" s="13"/>
      <c r="B32" s="39">
        <v>359</v>
      </c>
      <c r="C32" s="21" t="s">
        <v>40</v>
      </c>
      <c r="D32" s="46">
        <v>119130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119130</v>
      </c>
      <c r="O32" s="47">
        <f t="shared" si="1"/>
        <v>23.381746810598624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SUM(D34:D41)</f>
        <v>358082</v>
      </c>
      <c r="E33" s="32">
        <f t="shared" si="9"/>
        <v>0</v>
      </c>
      <c r="F33" s="32">
        <f t="shared" si="9"/>
        <v>0</v>
      </c>
      <c r="G33" s="32">
        <f t="shared" si="9"/>
        <v>148923</v>
      </c>
      <c r="H33" s="32">
        <f t="shared" si="9"/>
        <v>0</v>
      </c>
      <c r="I33" s="32">
        <f t="shared" si="9"/>
        <v>430894</v>
      </c>
      <c r="J33" s="32">
        <f t="shared" si="9"/>
        <v>0</v>
      </c>
      <c r="K33" s="32">
        <f t="shared" si="9"/>
        <v>1921330</v>
      </c>
      <c r="L33" s="32">
        <f t="shared" si="9"/>
        <v>0</v>
      </c>
      <c r="M33" s="32">
        <f t="shared" si="9"/>
        <v>0</v>
      </c>
      <c r="N33" s="32">
        <f>SUM(D33:M33)</f>
        <v>2859229</v>
      </c>
      <c r="O33" s="45">
        <f t="shared" si="1"/>
        <v>561.1833169774288</v>
      </c>
      <c r="P33" s="10"/>
    </row>
    <row r="34" spans="1:16" ht="15">
      <c r="A34" s="12"/>
      <c r="B34" s="25">
        <v>361.1</v>
      </c>
      <c r="C34" s="20" t="s">
        <v>41</v>
      </c>
      <c r="D34" s="46">
        <v>101107</v>
      </c>
      <c r="E34" s="46">
        <v>0</v>
      </c>
      <c r="F34" s="46">
        <v>0</v>
      </c>
      <c r="G34" s="46">
        <v>148923</v>
      </c>
      <c r="H34" s="46">
        <v>0</v>
      </c>
      <c r="I34" s="46">
        <v>150776</v>
      </c>
      <c r="J34" s="46">
        <v>0</v>
      </c>
      <c r="K34" s="46">
        <v>270629</v>
      </c>
      <c r="L34" s="46">
        <v>0</v>
      </c>
      <c r="M34" s="46">
        <v>0</v>
      </c>
      <c r="N34" s="46">
        <f>SUM(D34:M34)</f>
        <v>671435</v>
      </c>
      <c r="O34" s="47">
        <f t="shared" si="1"/>
        <v>131.78312070657506</v>
      </c>
      <c r="P34" s="9"/>
    </row>
    <row r="35" spans="1:16" ht="15">
      <c r="A35" s="12"/>
      <c r="B35" s="25">
        <v>361.2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13410</v>
      </c>
      <c r="L35" s="46">
        <v>0</v>
      </c>
      <c r="M35" s="46">
        <v>0</v>
      </c>
      <c r="N35" s="46">
        <f aca="true" t="shared" si="10" ref="N35:N41">SUM(D35:M35)</f>
        <v>13410</v>
      </c>
      <c r="O35" s="47">
        <f t="shared" si="1"/>
        <v>2.631992149165849</v>
      </c>
      <c r="P35" s="9"/>
    </row>
    <row r="36" spans="1:16" ht="15">
      <c r="A36" s="12"/>
      <c r="B36" s="25">
        <v>361.3</v>
      </c>
      <c r="C36" s="20" t="s">
        <v>43</v>
      </c>
      <c r="D36" s="46">
        <v>125283</v>
      </c>
      <c r="E36" s="46">
        <v>0</v>
      </c>
      <c r="F36" s="46">
        <v>0</v>
      </c>
      <c r="G36" s="46">
        <v>0</v>
      </c>
      <c r="H36" s="46">
        <v>0</v>
      </c>
      <c r="I36" s="46">
        <v>196711</v>
      </c>
      <c r="J36" s="46">
        <v>0</v>
      </c>
      <c r="K36" s="46">
        <v>301121</v>
      </c>
      <c r="L36" s="46">
        <v>0</v>
      </c>
      <c r="M36" s="46">
        <v>0</v>
      </c>
      <c r="N36" s="46">
        <f t="shared" si="10"/>
        <v>623115</v>
      </c>
      <c r="O36" s="47">
        <f t="shared" si="1"/>
        <v>122.29931305201178</v>
      </c>
      <c r="P36" s="9"/>
    </row>
    <row r="37" spans="1:16" ht="15">
      <c r="A37" s="12"/>
      <c r="B37" s="25">
        <v>361.4</v>
      </c>
      <c r="C37" s="20" t="s">
        <v>44</v>
      </c>
      <c r="D37" s="46">
        <v>13261</v>
      </c>
      <c r="E37" s="46">
        <v>0</v>
      </c>
      <c r="F37" s="46">
        <v>0</v>
      </c>
      <c r="G37" s="46">
        <v>0</v>
      </c>
      <c r="H37" s="46">
        <v>0</v>
      </c>
      <c r="I37" s="46">
        <v>-4063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9198</v>
      </c>
      <c r="O37" s="47">
        <f t="shared" si="1"/>
        <v>1.8052993130520119</v>
      </c>
      <c r="P37" s="9"/>
    </row>
    <row r="38" spans="1:16" ht="15">
      <c r="A38" s="12"/>
      <c r="B38" s="25">
        <v>362</v>
      </c>
      <c r="C38" s="20" t="s">
        <v>45</v>
      </c>
      <c r="D38" s="46">
        <v>1250</v>
      </c>
      <c r="E38" s="46">
        <v>0</v>
      </c>
      <c r="F38" s="46">
        <v>0</v>
      </c>
      <c r="G38" s="46">
        <v>0</v>
      </c>
      <c r="H38" s="46">
        <v>0</v>
      </c>
      <c r="I38" s="46">
        <v>74125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75375</v>
      </c>
      <c r="O38" s="47">
        <f t="shared" si="1"/>
        <v>14.793915603532875</v>
      </c>
      <c r="P38" s="9"/>
    </row>
    <row r="39" spans="1:16" ht="15">
      <c r="A39" s="12"/>
      <c r="B39" s="25">
        <v>367</v>
      </c>
      <c r="C39" s="20" t="s">
        <v>46</v>
      </c>
      <c r="D39" s="46">
        <v>63291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63291</v>
      </c>
      <c r="O39" s="47">
        <f t="shared" si="1"/>
        <v>12.422178606476939</v>
      </c>
      <c r="P39" s="9"/>
    </row>
    <row r="40" spans="1:16" ht="15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1336170</v>
      </c>
      <c r="L40" s="46">
        <v>0</v>
      </c>
      <c r="M40" s="46">
        <v>0</v>
      </c>
      <c r="N40" s="46">
        <f t="shared" si="10"/>
        <v>1336170</v>
      </c>
      <c r="O40" s="47">
        <f t="shared" si="1"/>
        <v>262.2512266928361</v>
      </c>
      <c r="P40" s="9"/>
    </row>
    <row r="41" spans="1:16" ht="15">
      <c r="A41" s="12"/>
      <c r="B41" s="25">
        <v>369.9</v>
      </c>
      <c r="C41" s="20" t="s">
        <v>48</v>
      </c>
      <c r="D41" s="46">
        <v>53890</v>
      </c>
      <c r="E41" s="46">
        <v>0</v>
      </c>
      <c r="F41" s="46">
        <v>0</v>
      </c>
      <c r="G41" s="46">
        <v>0</v>
      </c>
      <c r="H41" s="46">
        <v>0</v>
      </c>
      <c r="I41" s="46">
        <v>13345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67235</v>
      </c>
      <c r="O41" s="47">
        <f t="shared" si="1"/>
        <v>13.196270853778215</v>
      </c>
      <c r="P41" s="9"/>
    </row>
    <row r="42" spans="1:16" ht="15.75">
      <c r="A42" s="29" t="s">
        <v>29</v>
      </c>
      <c r="B42" s="30"/>
      <c r="C42" s="31"/>
      <c r="D42" s="32">
        <f aca="true" t="shared" si="11" ref="D42:M42">SUM(D43:D43)</f>
        <v>1257210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1257210</v>
      </c>
      <c r="O42" s="45">
        <f t="shared" si="1"/>
        <v>246.75368007850835</v>
      </c>
      <c r="P42" s="9"/>
    </row>
    <row r="43" spans="1:16" ht="15.75" thickBot="1">
      <c r="A43" s="12"/>
      <c r="B43" s="25">
        <v>381</v>
      </c>
      <c r="C43" s="20" t="s">
        <v>49</v>
      </c>
      <c r="D43" s="46">
        <v>1257210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1257210</v>
      </c>
      <c r="O43" s="47">
        <f t="shared" si="1"/>
        <v>246.75368007850835</v>
      </c>
      <c r="P43" s="9"/>
    </row>
    <row r="44" spans="1:119" ht="16.5" thickBot="1">
      <c r="A44" s="14" t="s">
        <v>37</v>
      </c>
      <c r="B44" s="23"/>
      <c r="C44" s="22"/>
      <c r="D44" s="15">
        <f aca="true" t="shared" si="12" ref="D44:M44">SUM(D5,D13,D17,D22,D30,D33,D42)</f>
        <v>6921161</v>
      </c>
      <c r="E44" s="15">
        <f t="shared" si="12"/>
        <v>0</v>
      </c>
      <c r="F44" s="15">
        <f t="shared" si="12"/>
        <v>0</v>
      </c>
      <c r="G44" s="15">
        <f t="shared" si="12"/>
        <v>732490</v>
      </c>
      <c r="H44" s="15">
        <f t="shared" si="12"/>
        <v>0</v>
      </c>
      <c r="I44" s="15">
        <f t="shared" si="12"/>
        <v>9124802</v>
      </c>
      <c r="J44" s="15">
        <f t="shared" si="12"/>
        <v>0</v>
      </c>
      <c r="K44" s="15">
        <f t="shared" si="12"/>
        <v>1921330</v>
      </c>
      <c r="L44" s="15">
        <f t="shared" si="12"/>
        <v>0</v>
      </c>
      <c r="M44" s="15">
        <f t="shared" si="12"/>
        <v>0</v>
      </c>
      <c r="N44" s="15">
        <f>SUM(D44:M44)</f>
        <v>18699783</v>
      </c>
      <c r="O44" s="38">
        <f t="shared" si="1"/>
        <v>3670.222374877331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56</v>
      </c>
      <c r="M46" s="48"/>
      <c r="N46" s="48"/>
      <c r="O46" s="43">
        <v>5095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3945043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3945043</v>
      </c>
      <c r="O5" s="33">
        <f aca="true" t="shared" si="1" ref="O5:O46">(N5/O$48)</f>
        <v>768.2654333008763</v>
      </c>
      <c r="P5" s="6"/>
    </row>
    <row r="6" spans="1:16" ht="15">
      <c r="A6" s="12"/>
      <c r="B6" s="25">
        <v>311</v>
      </c>
      <c r="C6" s="20" t="s">
        <v>2</v>
      </c>
      <c r="D6" s="46">
        <v>3048334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3048334</v>
      </c>
      <c r="O6" s="47">
        <f t="shared" si="1"/>
        <v>593.638558909445</v>
      </c>
      <c r="P6" s="9"/>
    </row>
    <row r="7" spans="1:16" ht="15">
      <c r="A7" s="12"/>
      <c r="B7" s="25">
        <v>312.41</v>
      </c>
      <c r="C7" s="20" t="s">
        <v>11</v>
      </c>
      <c r="D7" s="46">
        <v>67107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67107</v>
      </c>
      <c r="O7" s="47">
        <f t="shared" si="1"/>
        <v>13.068549172346641</v>
      </c>
      <c r="P7" s="9"/>
    </row>
    <row r="8" spans="1:16" ht="15">
      <c r="A8" s="12"/>
      <c r="B8" s="25">
        <v>312.42</v>
      </c>
      <c r="C8" s="20" t="s">
        <v>10</v>
      </c>
      <c r="D8" s="46">
        <v>25989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25989</v>
      </c>
      <c r="O8" s="47">
        <f t="shared" si="1"/>
        <v>5.061148977604674</v>
      </c>
      <c r="P8" s="9"/>
    </row>
    <row r="9" spans="1:16" ht="15">
      <c r="A9" s="12"/>
      <c r="B9" s="25">
        <v>312.52</v>
      </c>
      <c r="C9" s="20" t="s">
        <v>57</v>
      </c>
      <c r="D9" s="46">
        <v>32589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32589</v>
      </c>
      <c r="O9" s="47">
        <f t="shared" si="1"/>
        <v>6.346445959104187</v>
      </c>
      <c r="P9" s="9"/>
    </row>
    <row r="10" spans="1:16" ht="15">
      <c r="A10" s="12"/>
      <c r="B10" s="25">
        <v>314.1</v>
      </c>
      <c r="C10" s="20" t="s">
        <v>12</v>
      </c>
      <c r="D10" s="46">
        <v>340978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340978</v>
      </c>
      <c r="O10" s="47">
        <f t="shared" si="1"/>
        <v>66.40272638753652</v>
      </c>
      <c r="P10" s="9"/>
    </row>
    <row r="11" spans="1:16" ht="15">
      <c r="A11" s="12"/>
      <c r="B11" s="25">
        <v>314.4</v>
      </c>
      <c r="C11" s="20" t="s">
        <v>13</v>
      </c>
      <c r="D11" s="46">
        <v>18087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18087</v>
      </c>
      <c r="O11" s="47">
        <f t="shared" si="1"/>
        <v>3.5222979552093476</v>
      </c>
      <c r="P11" s="9"/>
    </row>
    <row r="12" spans="1:16" ht="15">
      <c r="A12" s="12"/>
      <c r="B12" s="25">
        <v>315</v>
      </c>
      <c r="C12" s="20" t="s">
        <v>14</v>
      </c>
      <c r="D12" s="46">
        <v>346146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346146</v>
      </c>
      <c r="O12" s="47">
        <f t="shared" si="1"/>
        <v>67.40915287244401</v>
      </c>
      <c r="P12" s="9"/>
    </row>
    <row r="13" spans="1:16" ht="15">
      <c r="A13" s="12"/>
      <c r="B13" s="25">
        <v>316</v>
      </c>
      <c r="C13" s="20" t="s">
        <v>88</v>
      </c>
      <c r="D13" s="46">
        <v>65813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65813</v>
      </c>
      <c r="O13" s="47">
        <f t="shared" si="1"/>
        <v>12.816553067185978</v>
      </c>
      <c r="P13" s="9"/>
    </row>
    <row r="14" spans="1:16" ht="15.75">
      <c r="A14" s="29" t="s">
        <v>89</v>
      </c>
      <c r="B14" s="30"/>
      <c r="C14" s="31"/>
      <c r="D14" s="32">
        <f aca="true" t="shared" si="3" ref="D14:M14">SUM(D15:D17)</f>
        <v>587802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587802</v>
      </c>
      <c r="O14" s="45">
        <f t="shared" si="1"/>
        <v>114.469717624148</v>
      </c>
      <c r="P14" s="10"/>
    </row>
    <row r="15" spans="1:16" ht="15">
      <c r="A15" s="12"/>
      <c r="B15" s="25">
        <v>322</v>
      </c>
      <c r="C15" s="20" t="s">
        <v>0</v>
      </c>
      <c r="D15" s="46">
        <v>208538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208538</v>
      </c>
      <c r="O15" s="47">
        <f t="shared" si="1"/>
        <v>40.61110029211295</v>
      </c>
      <c r="P15" s="9"/>
    </row>
    <row r="16" spans="1:16" ht="15">
      <c r="A16" s="12"/>
      <c r="B16" s="25">
        <v>323.1</v>
      </c>
      <c r="C16" s="20" t="s">
        <v>16</v>
      </c>
      <c r="D16" s="46">
        <v>358628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358628</v>
      </c>
      <c r="O16" s="47">
        <f t="shared" si="1"/>
        <v>69.83992210321324</v>
      </c>
      <c r="P16" s="9"/>
    </row>
    <row r="17" spans="1:16" ht="15">
      <c r="A17" s="12"/>
      <c r="B17" s="25">
        <v>323.4</v>
      </c>
      <c r="C17" s="20" t="s">
        <v>17</v>
      </c>
      <c r="D17" s="46">
        <v>20636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20636</v>
      </c>
      <c r="O17" s="47">
        <f t="shared" si="1"/>
        <v>4.018695228821811</v>
      </c>
      <c r="P17" s="9"/>
    </row>
    <row r="18" spans="1:16" ht="15.75">
      <c r="A18" s="29" t="s">
        <v>18</v>
      </c>
      <c r="B18" s="30"/>
      <c r="C18" s="31"/>
      <c r="D18" s="32">
        <f aca="true" t="shared" si="4" ref="D18:M18">SUM(D19:D24)</f>
        <v>970378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970378</v>
      </c>
      <c r="O18" s="45">
        <f t="shared" si="1"/>
        <v>188.97332035053554</v>
      </c>
      <c r="P18" s="10"/>
    </row>
    <row r="19" spans="1:16" ht="15">
      <c r="A19" s="12"/>
      <c r="B19" s="25">
        <v>331.5</v>
      </c>
      <c r="C19" s="20" t="s">
        <v>90</v>
      </c>
      <c r="D19" s="46">
        <v>12715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12715</v>
      </c>
      <c r="O19" s="47">
        <f t="shared" si="1"/>
        <v>2.4761441090555016</v>
      </c>
      <c r="P19" s="9"/>
    </row>
    <row r="20" spans="1:16" ht="15">
      <c r="A20" s="12"/>
      <c r="B20" s="25">
        <v>331.7</v>
      </c>
      <c r="C20" s="20" t="s">
        <v>91</v>
      </c>
      <c r="D20" s="46">
        <v>200000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200000</v>
      </c>
      <c r="O20" s="47">
        <f t="shared" si="1"/>
        <v>38.948393378773126</v>
      </c>
      <c r="P20" s="9"/>
    </row>
    <row r="21" spans="1:16" ht="15">
      <c r="A21" s="12"/>
      <c r="B21" s="25">
        <v>334.7</v>
      </c>
      <c r="C21" s="20" t="s">
        <v>60</v>
      </c>
      <c r="D21" s="46">
        <v>135611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135611</v>
      </c>
      <c r="O21" s="47">
        <f t="shared" si="1"/>
        <v>26.40915287244401</v>
      </c>
      <c r="P21" s="9"/>
    </row>
    <row r="22" spans="1:16" ht="15">
      <c r="A22" s="12"/>
      <c r="B22" s="25">
        <v>335.12</v>
      </c>
      <c r="C22" s="20" t="s">
        <v>19</v>
      </c>
      <c r="D22" s="46">
        <v>121706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121706</v>
      </c>
      <c r="O22" s="47">
        <f t="shared" si="1"/>
        <v>23.70126582278481</v>
      </c>
      <c r="P22" s="9"/>
    </row>
    <row r="23" spans="1:16" ht="15">
      <c r="A23" s="12"/>
      <c r="B23" s="25">
        <v>335.15</v>
      </c>
      <c r="C23" s="20" t="s">
        <v>20</v>
      </c>
      <c r="D23" s="46">
        <v>1754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1754</v>
      </c>
      <c r="O23" s="47">
        <f t="shared" si="1"/>
        <v>0.3415774099318403</v>
      </c>
      <c r="P23" s="9"/>
    </row>
    <row r="24" spans="1:16" ht="15">
      <c r="A24" s="12"/>
      <c r="B24" s="25">
        <v>335.18</v>
      </c>
      <c r="C24" s="20" t="s">
        <v>21</v>
      </c>
      <c r="D24" s="46">
        <v>498592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498592</v>
      </c>
      <c r="O24" s="47">
        <f t="shared" si="1"/>
        <v>97.09678675754625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6994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8792845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8799839</v>
      </c>
      <c r="O25" s="45">
        <f t="shared" si="1"/>
        <v>1713.6979552093476</v>
      </c>
      <c r="P25" s="10"/>
    </row>
    <row r="26" spans="1:16" ht="15">
      <c r="A26" s="12"/>
      <c r="B26" s="25">
        <v>341.9</v>
      </c>
      <c r="C26" s="20" t="s">
        <v>30</v>
      </c>
      <c r="D26" s="46">
        <v>6283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6283</v>
      </c>
      <c r="O26" s="47">
        <f t="shared" si="1"/>
        <v>1.2235637779941577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769374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769374</v>
      </c>
      <c r="O27" s="47">
        <f t="shared" si="1"/>
        <v>149.82940603700098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684793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684793</v>
      </c>
      <c r="O28" s="47">
        <f t="shared" si="1"/>
        <v>133.35793573515093</v>
      </c>
      <c r="P28" s="9"/>
    </row>
    <row r="29" spans="1:16" ht="15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1629868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1629868</v>
      </c>
      <c r="O29" s="47">
        <f t="shared" si="1"/>
        <v>317.403700097371</v>
      </c>
      <c r="P29" s="9"/>
    </row>
    <row r="30" spans="1:16" ht="15">
      <c r="A30" s="12"/>
      <c r="B30" s="25">
        <v>344.5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290891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290891</v>
      </c>
      <c r="O30" s="47">
        <f t="shared" si="1"/>
        <v>56.64868549172347</v>
      </c>
      <c r="P30" s="9"/>
    </row>
    <row r="31" spans="1:16" ht="15">
      <c r="A31" s="12"/>
      <c r="B31" s="25">
        <v>344.6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5417919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5417919</v>
      </c>
      <c r="O31" s="47">
        <f t="shared" si="1"/>
        <v>1055.0962025316455</v>
      </c>
      <c r="P31" s="9"/>
    </row>
    <row r="32" spans="1:16" ht="15">
      <c r="A32" s="12"/>
      <c r="B32" s="25">
        <v>347.2</v>
      </c>
      <c r="C32" s="20" t="s">
        <v>36</v>
      </c>
      <c r="D32" s="46">
        <v>711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711</v>
      </c>
      <c r="O32" s="47">
        <f t="shared" si="1"/>
        <v>0.13846153846153847</v>
      </c>
      <c r="P32" s="9"/>
    </row>
    <row r="33" spans="1:16" ht="15.75">
      <c r="A33" s="29" t="s">
        <v>28</v>
      </c>
      <c r="B33" s="30"/>
      <c r="C33" s="31"/>
      <c r="D33" s="32">
        <f aca="true" t="shared" si="8" ref="D33:M33">SUM(D34:D35)</f>
        <v>181679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181679</v>
      </c>
      <c r="O33" s="45">
        <f t="shared" si="1"/>
        <v>35.38052580331061</v>
      </c>
      <c r="P33" s="10"/>
    </row>
    <row r="34" spans="1:16" ht="15">
      <c r="A34" s="13"/>
      <c r="B34" s="39">
        <v>354</v>
      </c>
      <c r="C34" s="21" t="s">
        <v>39</v>
      </c>
      <c r="D34" s="46">
        <v>93058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93058</v>
      </c>
      <c r="O34" s="47">
        <f t="shared" si="1"/>
        <v>18.122297955209348</v>
      </c>
      <c r="P34" s="9"/>
    </row>
    <row r="35" spans="1:16" ht="15">
      <c r="A35" s="13"/>
      <c r="B35" s="39">
        <v>359</v>
      </c>
      <c r="C35" s="21" t="s">
        <v>40</v>
      </c>
      <c r="D35" s="46">
        <v>88621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88621</v>
      </c>
      <c r="O35" s="47">
        <f t="shared" si="1"/>
        <v>17.258227848101267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SUM(D37:D43)</f>
        <v>168220</v>
      </c>
      <c r="E36" s="32">
        <f t="shared" si="9"/>
        <v>333877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326163</v>
      </c>
      <c r="J36" s="32">
        <f t="shared" si="9"/>
        <v>0</v>
      </c>
      <c r="K36" s="32">
        <f t="shared" si="9"/>
        <v>521999</v>
      </c>
      <c r="L36" s="32">
        <f t="shared" si="9"/>
        <v>0</v>
      </c>
      <c r="M36" s="32">
        <f t="shared" si="9"/>
        <v>0</v>
      </c>
      <c r="N36" s="32">
        <f>SUM(D36:M36)</f>
        <v>1350259</v>
      </c>
      <c r="O36" s="45">
        <f t="shared" si="1"/>
        <v>262.9520934761441</v>
      </c>
      <c r="P36" s="10"/>
    </row>
    <row r="37" spans="1:16" ht="15">
      <c r="A37" s="12"/>
      <c r="B37" s="25">
        <v>361.1</v>
      </c>
      <c r="C37" s="20" t="s">
        <v>41</v>
      </c>
      <c r="D37" s="46">
        <v>136766</v>
      </c>
      <c r="E37" s="46">
        <v>333877</v>
      </c>
      <c r="F37" s="46">
        <v>0</v>
      </c>
      <c r="G37" s="46">
        <v>0</v>
      </c>
      <c r="H37" s="46">
        <v>0</v>
      </c>
      <c r="I37" s="46">
        <v>306029</v>
      </c>
      <c r="J37" s="46">
        <v>0</v>
      </c>
      <c r="K37" s="46">
        <v>232064</v>
      </c>
      <c r="L37" s="46">
        <v>0</v>
      </c>
      <c r="M37" s="46">
        <v>0</v>
      </c>
      <c r="N37" s="46">
        <f>SUM(D37:M37)</f>
        <v>1008736</v>
      </c>
      <c r="O37" s="47">
        <f t="shared" si="1"/>
        <v>196.44323271665044</v>
      </c>
      <c r="P37" s="9"/>
    </row>
    <row r="38" spans="1:16" ht="15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19653</v>
      </c>
      <c r="L38" s="46">
        <v>0</v>
      </c>
      <c r="M38" s="46">
        <v>0</v>
      </c>
      <c r="N38" s="46">
        <f aca="true" t="shared" si="10" ref="N38:N43">SUM(D38:M38)</f>
        <v>19653</v>
      </c>
      <c r="O38" s="47">
        <f t="shared" si="1"/>
        <v>3.827263875365141</v>
      </c>
      <c r="P38" s="9"/>
    </row>
    <row r="39" spans="1:16" ht="15">
      <c r="A39" s="12"/>
      <c r="B39" s="25">
        <v>361.3</v>
      </c>
      <c r="C39" s="20" t="s">
        <v>43</v>
      </c>
      <c r="D39" s="46">
        <v>-40481</v>
      </c>
      <c r="E39" s="46">
        <v>0</v>
      </c>
      <c r="F39" s="46">
        <v>0</v>
      </c>
      <c r="G39" s="46">
        <v>0</v>
      </c>
      <c r="H39" s="46">
        <v>0</v>
      </c>
      <c r="I39" s="46">
        <v>-107714</v>
      </c>
      <c r="J39" s="46">
        <v>0</v>
      </c>
      <c r="K39" s="46">
        <v>-878459</v>
      </c>
      <c r="L39" s="46">
        <v>0</v>
      </c>
      <c r="M39" s="46">
        <v>0</v>
      </c>
      <c r="N39" s="46">
        <f t="shared" si="10"/>
        <v>-1026654</v>
      </c>
      <c r="O39" s="47">
        <f t="shared" si="1"/>
        <v>-199.9326192794547</v>
      </c>
      <c r="P39" s="9"/>
    </row>
    <row r="40" spans="1:16" ht="15">
      <c r="A40" s="12"/>
      <c r="B40" s="25">
        <v>361.4</v>
      </c>
      <c r="C40" s="20" t="s">
        <v>44</v>
      </c>
      <c r="D40" s="46">
        <v>19867</v>
      </c>
      <c r="E40" s="46">
        <v>0</v>
      </c>
      <c r="F40" s="46">
        <v>0</v>
      </c>
      <c r="G40" s="46">
        <v>0</v>
      </c>
      <c r="H40" s="46">
        <v>0</v>
      </c>
      <c r="I40" s="46">
        <v>39104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58971</v>
      </c>
      <c r="O40" s="47">
        <f t="shared" si="1"/>
        <v>11.48412852969815</v>
      </c>
      <c r="P40" s="9"/>
    </row>
    <row r="41" spans="1:16" ht="15">
      <c r="A41" s="12"/>
      <c r="B41" s="25">
        <v>362</v>
      </c>
      <c r="C41" s="20" t="s">
        <v>45</v>
      </c>
      <c r="D41" s="46">
        <v>1450</v>
      </c>
      <c r="E41" s="46">
        <v>0</v>
      </c>
      <c r="F41" s="46">
        <v>0</v>
      </c>
      <c r="G41" s="46">
        <v>0</v>
      </c>
      <c r="H41" s="46">
        <v>0</v>
      </c>
      <c r="I41" s="46">
        <v>70425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71875</v>
      </c>
      <c r="O41" s="47">
        <f t="shared" si="1"/>
        <v>13.997078870496592</v>
      </c>
      <c r="P41" s="9"/>
    </row>
    <row r="42" spans="1:16" ht="15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1148741</v>
      </c>
      <c r="L42" s="46">
        <v>0</v>
      </c>
      <c r="M42" s="46">
        <v>0</v>
      </c>
      <c r="N42" s="46">
        <f t="shared" si="10"/>
        <v>1148741</v>
      </c>
      <c r="O42" s="47">
        <f t="shared" si="1"/>
        <v>223.70808179162609</v>
      </c>
      <c r="P42" s="9"/>
    </row>
    <row r="43" spans="1:16" ht="15">
      <c r="A43" s="12"/>
      <c r="B43" s="25">
        <v>369.9</v>
      </c>
      <c r="C43" s="20" t="s">
        <v>48</v>
      </c>
      <c r="D43" s="46">
        <v>50618</v>
      </c>
      <c r="E43" s="46">
        <v>0</v>
      </c>
      <c r="F43" s="46">
        <v>0</v>
      </c>
      <c r="G43" s="46">
        <v>0</v>
      </c>
      <c r="H43" s="46">
        <v>0</v>
      </c>
      <c r="I43" s="46">
        <v>18319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68937</v>
      </c>
      <c r="O43" s="47">
        <f t="shared" si="1"/>
        <v>13.424926971762416</v>
      </c>
      <c r="P43" s="9"/>
    </row>
    <row r="44" spans="1:16" ht="15.75">
      <c r="A44" s="29" t="s">
        <v>29</v>
      </c>
      <c r="B44" s="30"/>
      <c r="C44" s="31"/>
      <c r="D44" s="32">
        <f aca="true" t="shared" si="11" ref="D44:M44">SUM(D45:D45)</f>
        <v>1326203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1326203</v>
      </c>
      <c r="O44" s="45">
        <f t="shared" si="1"/>
        <v>258.2673807205453</v>
      </c>
      <c r="P44" s="9"/>
    </row>
    <row r="45" spans="1:16" ht="15.75" thickBot="1">
      <c r="A45" s="12"/>
      <c r="B45" s="25">
        <v>381</v>
      </c>
      <c r="C45" s="20" t="s">
        <v>49</v>
      </c>
      <c r="D45" s="46">
        <v>1326203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1326203</v>
      </c>
      <c r="O45" s="47">
        <f t="shared" si="1"/>
        <v>258.2673807205453</v>
      </c>
      <c r="P45" s="9"/>
    </row>
    <row r="46" spans="1:119" ht="16.5" thickBot="1">
      <c r="A46" s="14" t="s">
        <v>37</v>
      </c>
      <c r="B46" s="23"/>
      <c r="C46" s="22"/>
      <c r="D46" s="15">
        <f aca="true" t="shared" si="12" ref="D46:M46">SUM(D5,D14,D18,D25,D33,D36,D44)</f>
        <v>7186319</v>
      </c>
      <c r="E46" s="15">
        <f t="shared" si="12"/>
        <v>333877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9119008</v>
      </c>
      <c r="J46" s="15">
        <f t="shared" si="12"/>
        <v>0</v>
      </c>
      <c r="K46" s="15">
        <f t="shared" si="12"/>
        <v>521999</v>
      </c>
      <c r="L46" s="15">
        <f t="shared" si="12"/>
        <v>0</v>
      </c>
      <c r="M46" s="15">
        <f t="shared" si="12"/>
        <v>0</v>
      </c>
      <c r="N46" s="15">
        <f>SUM(D46:M46)</f>
        <v>17161203</v>
      </c>
      <c r="O46" s="38">
        <f t="shared" si="1"/>
        <v>3342.0064264849075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92</v>
      </c>
      <c r="M48" s="48"/>
      <c r="N48" s="48"/>
      <c r="O48" s="43">
        <v>5135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5535106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5535106</v>
      </c>
      <c r="O5" s="33">
        <f aca="true" t="shared" si="1" ref="O5:O47">(N5/O$49)</f>
        <v>908.7351830569693</v>
      </c>
      <c r="P5" s="6"/>
    </row>
    <row r="6" spans="1:16" ht="15">
      <c r="A6" s="12"/>
      <c r="B6" s="25">
        <v>311</v>
      </c>
      <c r="C6" s="20" t="s">
        <v>2</v>
      </c>
      <c r="D6" s="46">
        <v>4648810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4648810</v>
      </c>
      <c r="O6" s="47">
        <f t="shared" si="1"/>
        <v>763.2260712526679</v>
      </c>
      <c r="P6" s="9"/>
    </row>
    <row r="7" spans="1:16" ht="15">
      <c r="A7" s="12"/>
      <c r="B7" s="25">
        <v>312.41</v>
      </c>
      <c r="C7" s="20" t="s">
        <v>11</v>
      </c>
      <c r="D7" s="46">
        <v>61584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61584</v>
      </c>
      <c r="O7" s="47">
        <f t="shared" si="1"/>
        <v>10.110655064849778</v>
      </c>
      <c r="P7" s="9"/>
    </row>
    <row r="8" spans="1:16" ht="15">
      <c r="A8" s="12"/>
      <c r="B8" s="25">
        <v>312.42</v>
      </c>
      <c r="C8" s="20" t="s">
        <v>10</v>
      </c>
      <c r="D8" s="46">
        <v>23084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23084</v>
      </c>
      <c r="O8" s="47">
        <f t="shared" si="1"/>
        <v>3.789853882777869</v>
      </c>
      <c r="P8" s="9"/>
    </row>
    <row r="9" spans="1:16" ht="15">
      <c r="A9" s="12"/>
      <c r="B9" s="25">
        <v>312.52</v>
      </c>
      <c r="C9" s="20" t="s">
        <v>74</v>
      </c>
      <c r="D9" s="46">
        <v>99613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99613</v>
      </c>
      <c r="O9" s="47">
        <f t="shared" si="1"/>
        <v>16.354129042850108</v>
      </c>
      <c r="P9" s="9"/>
    </row>
    <row r="10" spans="1:16" ht="15">
      <c r="A10" s="12"/>
      <c r="B10" s="25">
        <v>314.1</v>
      </c>
      <c r="C10" s="20" t="s">
        <v>12</v>
      </c>
      <c r="D10" s="46">
        <v>509725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509725</v>
      </c>
      <c r="O10" s="47">
        <f t="shared" si="1"/>
        <v>83.68494500082089</v>
      </c>
      <c r="P10" s="9"/>
    </row>
    <row r="11" spans="1:16" ht="15">
      <c r="A11" s="12"/>
      <c r="B11" s="25">
        <v>314.4</v>
      </c>
      <c r="C11" s="20" t="s">
        <v>13</v>
      </c>
      <c r="D11" s="46">
        <v>17690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17690</v>
      </c>
      <c r="O11" s="47">
        <f t="shared" si="1"/>
        <v>2.9042850106714826</v>
      </c>
      <c r="P11" s="9"/>
    </row>
    <row r="12" spans="1:16" ht="15">
      <c r="A12" s="12"/>
      <c r="B12" s="25">
        <v>315</v>
      </c>
      <c r="C12" s="20" t="s">
        <v>75</v>
      </c>
      <c r="D12" s="46">
        <v>174600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174600</v>
      </c>
      <c r="O12" s="47">
        <f t="shared" si="1"/>
        <v>28.665243802331307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1587435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1587435</v>
      </c>
      <c r="O13" s="45">
        <f t="shared" si="1"/>
        <v>260.6197668691512</v>
      </c>
      <c r="P13" s="10"/>
    </row>
    <row r="14" spans="1:16" ht="15">
      <c r="A14" s="12"/>
      <c r="B14" s="25">
        <v>322</v>
      </c>
      <c r="C14" s="20" t="s">
        <v>0</v>
      </c>
      <c r="D14" s="46">
        <v>1207344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1207344</v>
      </c>
      <c r="O14" s="47">
        <f t="shared" si="1"/>
        <v>198.2176982433098</v>
      </c>
      <c r="P14" s="9"/>
    </row>
    <row r="15" spans="1:16" ht="15">
      <c r="A15" s="12"/>
      <c r="B15" s="25">
        <v>323.1</v>
      </c>
      <c r="C15" s="20" t="s">
        <v>16</v>
      </c>
      <c r="D15" s="46">
        <v>357923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357923</v>
      </c>
      <c r="O15" s="47">
        <f t="shared" si="1"/>
        <v>58.762600558200624</v>
      </c>
      <c r="P15" s="9"/>
    </row>
    <row r="16" spans="1:16" ht="15">
      <c r="A16" s="12"/>
      <c r="B16" s="25">
        <v>323.4</v>
      </c>
      <c r="C16" s="20" t="s">
        <v>17</v>
      </c>
      <c r="D16" s="46">
        <v>22168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22168</v>
      </c>
      <c r="O16" s="47">
        <f t="shared" si="1"/>
        <v>3.6394680676407813</v>
      </c>
      <c r="P16" s="9"/>
    </row>
    <row r="17" spans="1:16" ht="15.75">
      <c r="A17" s="29" t="s">
        <v>18</v>
      </c>
      <c r="B17" s="30"/>
      <c r="C17" s="31"/>
      <c r="D17" s="32">
        <f aca="true" t="shared" si="5" ref="D17:M17">SUM(D18:D22)</f>
        <v>856886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918553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1775439</v>
      </c>
      <c r="O17" s="45">
        <f t="shared" si="1"/>
        <v>291.485634542768</v>
      </c>
      <c r="P17" s="10"/>
    </row>
    <row r="18" spans="1:16" ht="15">
      <c r="A18" s="12"/>
      <c r="B18" s="25">
        <v>331.1</v>
      </c>
      <c r="C18" s="20" t="s">
        <v>70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11.49236578558529</v>
      </c>
      <c r="P18" s="9"/>
    </row>
    <row r="19" spans="1:16" ht="15">
      <c r="A19" s="12"/>
      <c r="B19" s="25">
        <v>334.49</v>
      </c>
      <c r="C19" s="20" t="s">
        <v>99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918553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918553</v>
      </c>
      <c r="O19" s="47">
        <f t="shared" si="1"/>
        <v>150.8049581349532</v>
      </c>
      <c r="P19" s="9"/>
    </row>
    <row r="20" spans="1:16" ht="15">
      <c r="A20" s="12"/>
      <c r="B20" s="25">
        <v>335.12</v>
      </c>
      <c r="C20" s="20" t="s">
        <v>77</v>
      </c>
      <c r="D20" s="46">
        <v>160718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160718</v>
      </c>
      <c r="O20" s="47">
        <f t="shared" si="1"/>
        <v>26.386143490395664</v>
      </c>
      <c r="P20" s="9"/>
    </row>
    <row r="21" spans="1:16" ht="15">
      <c r="A21" s="12"/>
      <c r="B21" s="25">
        <v>335.15</v>
      </c>
      <c r="C21" s="20" t="s">
        <v>78</v>
      </c>
      <c r="D21" s="46">
        <v>3356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3356</v>
      </c>
      <c r="O21" s="47">
        <f t="shared" si="1"/>
        <v>0.5509768510917747</v>
      </c>
      <c r="P21" s="9"/>
    </row>
    <row r="22" spans="1:16" ht="15">
      <c r="A22" s="12"/>
      <c r="B22" s="25">
        <v>335.18</v>
      </c>
      <c r="C22" s="20" t="s">
        <v>79</v>
      </c>
      <c r="D22" s="46">
        <v>622812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622812</v>
      </c>
      <c r="O22" s="47">
        <f t="shared" si="1"/>
        <v>102.25119028074208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SUM(D24:D30)</f>
        <v>46154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13083337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13129491</v>
      </c>
      <c r="O23" s="45">
        <f t="shared" si="1"/>
        <v>2155.5559021507142</v>
      </c>
      <c r="P23" s="10"/>
    </row>
    <row r="24" spans="1:16" ht="15">
      <c r="A24" s="12"/>
      <c r="B24" s="25">
        <v>341.9</v>
      </c>
      <c r="C24" s="20" t="s">
        <v>80</v>
      </c>
      <c r="D24" s="46">
        <v>3468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0">SUM(D24:M24)</f>
        <v>3468</v>
      </c>
      <c r="O24" s="47">
        <f t="shared" si="1"/>
        <v>0.5693646363487113</v>
      </c>
      <c r="P24" s="9"/>
    </row>
    <row r="25" spans="1:16" ht="15">
      <c r="A25" s="12"/>
      <c r="B25" s="25">
        <v>343.3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1227971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1227971</v>
      </c>
      <c r="O25" s="47">
        <f t="shared" si="1"/>
        <v>201.6041700870136</v>
      </c>
      <c r="P25" s="9"/>
    </row>
    <row r="26" spans="1:16" ht="15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814680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814680</v>
      </c>
      <c r="O26" s="47">
        <f t="shared" si="1"/>
        <v>133.7514365457232</v>
      </c>
      <c r="P26" s="9"/>
    </row>
    <row r="27" spans="1:16" ht="15">
      <c r="A27" s="12"/>
      <c r="B27" s="25">
        <v>343.5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2540594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2540594</v>
      </c>
      <c r="O27" s="47">
        <f t="shared" si="1"/>
        <v>417.10622229518964</v>
      </c>
      <c r="P27" s="9"/>
    </row>
    <row r="28" spans="1:16" ht="15">
      <c r="A28" s="12"/>
      <c r="B28" s="25">
        <v>344.5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438110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438110</v>
      </c>
      <c r="O28" s="47">
        <f t="shared" si="1"/>
        <v>71.92743391889674</v>
      </c>
      <c r="P28" s="9"/>
    </row>
    <row r="29" spans="1:16" ht="15">
      <c r="A29" s="12"/>
      <c r="B29" s="25">
        <v>344.6</v>
      </c>
      <c r="C29" s="20" t="s">
        <v>82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8061982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8061982</v>
      </c>
      <c r="O29" s="47">
        <f t="shared" si="1"/>
        <v>1323.5892300114924</v>
      </c>
      <c r="P29" s="9"/>
    </row>
    <row r="30" spans="1:16" ht="15">
      <c r="A30" s="12"/>
      <c r="B30" s="25">
        <v>347.2</v>
      </c>
      <c r="C30" s="20" t="s">
        <v>36</v>
      </c>
      <c r="D30" s="46">
        <v>42686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42686</v>
      </c>
      <c r="O30" s="47">
        <f t="shared" si="1"/>
        <v>7.0080446560499094</v>
      </c>
      <c r="P30" s="9"/>
    </row>
    <row r="31" spans="1:16" ht="15.75">
      <c r="A31" s="29" t="s">
        <v>28</v>
      </c>
      <c r="B31" s="30"/>
      <c r="C31" s="31"/>
      <c r="D31" s="32">
        <f aca="true" t="shared" si="8" ref="D31:M31">SUM(D32:D33)</f>
        <v>123714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>SUM(D31:M31)</f>
        <v>123714</v>
      </c>
      <c r="O31" s="45">
        <f t="shared" si="1"/>
        <v>20.31095058282712</v>
      </c>
      <c r="P31" s="10"/>
    </row>
    <row r="32" spans="1:16" ht="15">
      <c r="A32" s="13"/>
      <c r="B32" s="39">
        <v>354</v>
      </c>
      <c r="C32" s="21" t="s">
        <v>39</v>
      </c>
      <c r="D32" s="46">
        <v>85265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85265</v>
      </c>
      <c r="O32" s="47">
        <f t="shared" si="1"/>
        <v>13.998522410113281</v>
      </c>
      <c r="P32" s="9"/>
    </row>
    <row r="33" spans="1:16" ht="15">
      <c r="A33" s="13"/>
      <c r="B33" s="39">
        <v>359</v>
      </c>
      <c r="C33" s="21" t="s">
        <v>40</v>
      </c>
      <c r="D33" s="46">
        <v>38449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38449</v>
      </c>
      <c r="O33" s="47">
        <f t="shared" si="1"/>
        <v>6.31242817271384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SUM(D35:D43)</f>
        <v>368922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437567</v>
      </c>
      <c r="J34" s="32">
        <f t="shared" si="9"/>
        <v>0</v>
      </c>
      <c r="K34" s="32">
        <f t="shared" si="9"/>
        <v>2991789</v>
      </c>
      <c r="L34" s="32">
        <f t="shared" si="9"/>
        <v>0</v>
      </c>
      <c r="M34" s="32">
        <f t="shared" si="9"/>
        <v>0</v>
      </c>
      <c r="N34" s="32">
        <f>SUM(D34:M34)</f>
        <v>3798278</v>
      </c>
      <c r="O34" s="45">
        <f t="shared" si="1"/>
        <v>623.588573304876</v>
      </c>
      <c r="P34" s="10"/>
    </row>
    <row r="35" spans="1:16" ht="15">
      <c r="A35" s="12"/>
      <c r="B35" s="25">
        <v>361.1</v>
      </c>
      <c r="C35" s="20" t="s">
        <v>41</v>
      </c>
      <c r="D35" s="46">
        <v>54200</v>
      </c>
      <c r="E35" s="46">
        <v>0</v>
      </c>
      <c r="F35" s="46">
        <v>0</v>
      </c>
      <c r="G35" s="46">
        <v>0</v>
      </c>
      <c r="H35" s="46">
        <v>0</v>
      </c>
      <c r="I35" s="46">
        <v>64113</v>
      </c>
      <c r="J35" s="46">
        <v>0</v>
      </c>
      <c r="K35" s="46">
        <v>185817</v>
      </c>
      <c r="L35" s="46">
        <v>0</v>
      </c>
      <c r="M35" s="46">
        <v>0</v>
      </c>
      <c r="N35" s="46">
        <f>SUM(D35:M35)</f>
        <v>304130</v>
      </c>
      <c r="O35" s="47">
        <f t="shared" si="1"/>
        <v>49.93104580528649</v>
      </c>
      <c r="P35" s="9"/>
    </row>
    <row r="36" spans="1:16" ht="15">
      <c r="A36" s="12"/>
      <c r="B36" s="25">
        <v>361.2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42828</v>
      </c>
      <c r="L36" s="46">
        <v>0</v>
      </c>
      <c r="M36" s="46">
        <v>0</v>
      </c>
      <c r="N36" s="46">
        <f aca="true" t="shared" si="10" ref="N36:N43">SUM(D36:M36)</f>
        <v>42828</v>
      </c>
      <c r="O36" s="47">
        <f t="shared" si="1"/>
        <v>7.03135774092924</v>
      </c>
      <c r="P36" s="9"/>
    </row>
    <row r="37" spans="1:16" ht="15">
      <c r="A37" s="12"/>
      <c r="B37" s="25">
        <v>361.3</v>
      </c>
      <c r="C37" s="20" t="s">
        <v>43</v>
      </c>
      <c r="D37" s="46">
        <v>114276</v>
      </c>
      <c r="E37" s="46">
        <v>0</v>
      </c>
      <c r="F37" s="46">
        <v>0</v>
      </c>
      <c r="G37" s="46">
        <v>0</v>
      </c>
      <c r="H37" s="46">
        <v>0</v>
      </c>
      <c r="I37" s="46">
        <v>129058</v>
      </c>
      <c r="J37" s="46">
        <v>0</v>
      </c>
      <c r="K37" s="46">
        <v>1158931</v>
      </c>
      <c r="L37" s="46">
        <v>0</v>
      </c>
      <c r="M37" s="46">
        <v>0</v>
      </c>
      <c r="N37" s="46">
        <f t="shared" si="10"/>
        <v>1402265</v>
      </c>
      <c r="O37" s="47">
        <f t="shared" si="1"/>
        <v>230.21917583319652</v>
      </c>
      <c r="P37" s="9"/>
    </row>
    <row r="38" spans="1:16" ht="15">
      <c r="A38" s="12"/>
      <c r="B38" s="25">
        <v>361.4</v>
      </c>
      <c r="C38" s="20" t="s">
        <v>83</v>
      </c>
      <c r="D38" s="46">
        <v>14208</v>
      </c>
      <c r="E38" s="46">
        <v>0</v>
      </c>
      <c r="F38" s="46">
        <v>0</v>
      </c>
      <c r="G38" s="46">
        <v>0</v>
      </c>
      <c r="H38" s="46">
        <v>0</v>
      </c>
      <c r="I38" s="46">
        <v>17696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31904</v>
      </c>
      <c r="O38" s="47">
        <f t="shared" si="1"/>
        <v>5.2378919717616155</v>
      </c>
      <c r="P38" s="9"/>
    </row>
    <row r="39" spans="1:16" ht="15">
      <c r="A39" s="12"/>
      <c r="B39" s="25">
        <v>362</v>
      </c>
      <c r="C39" s="20" t="s">
        <v>45</v>
      </c>
      <c r="D39" s="46">
        <v>850</v>
      </c>
      <c r="E39" s="46">
        <v>0</v>
      </c>
      <c r="F39" s="46">
        <v>0</v>
      </c>
      <c r="G39" s="46">
        <v>0</v>
      </c>
      <c r="H39" s="46">
        <v>0</v>
      </c>
      <c r="I39" s="46">
        <v>216428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217278</v>
      </c>
      <c r="O39" s="47">
        <f t="shared" si="1"/>
        <v>35.67197504514858</v>
      </c>
      <c r="P39" s="9"/>
    </row>
    <row r="40" spans="1:16" ht="15">
      <c r="A40" s="12"/>
      <c r="B40" s="25">
        <v>364</v>
      </c>
      <c r="C40" s="20" t="s">
        <v>96</v>
      </c>
      <c r="D40" s="46">
        <v>12451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12451</v>
      </c>
      <c r="O40" s="47">
        <f t="shared" si="1"/>
        <v>2.0441635199474635</v>
      </c>
      <c r="P40" s="9"/>
    </row>
    <row r="41" spans="1:16" ht="15">
      <c r="A41" s="12"/>
      <c r="B41" s="25">
        <v>367</v>
      </c>
      <c r="C41" s="20" t="s">
        <v>46</v>
      </c>
      <c r="D41" s="46">
        <v>111768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111768</v>
      </c>
      <c r="O41" s="47">
        <f t="shared" si="1"/>
        <v>18.349696273189952</v>
      </c>
      <c r="P41" s="9"/>
    </row>
    <row r="42" spans="1:16" ht="15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1601035</v>
      </c>
      <c r="L42" s="46">
        <v>0</v>
      </c>
      <c r="M42" s="46">
        <v>0</v>
      </c>
      <c r="N42" s="46">
        <f t="shared" si="10"/>
        <v>1601035</v>
      </c>
      <c r="O42" s="47">
        <f t="shared" si="1"/>
        <v>262.85256936463634</v>
      </c>
      <c r="P42" s="9"/>
    </row>
    <row r="43" spans="1:16" ht="15">
      <c r="A43" s="12"/>
      <c r="B43" s="25">
        <v>369.9</v>
      </c>
      <c r="C43" s="20" t="s">
        <v>48</v>
      </c>
      <c r="D43" s="46">
        <v>61169</v>
      </c>
      <c r="E43" s="46">
        <v>0</v>
      </c>
      <c r="F43" s="46">
        <v>0</v>
      </c>
      <c r="G43" s="46">
        <v>0</v>
      </c>
      <c r="H43" s="46">
        <v>0</v>
      </c>
      <c r="I43" s="46">
        <v>10272</v>
      </c>
      <c r="J43" s="46">
        <v>0</v>
      </c>
      <c r="K43" s="46">
        <v>3178</v>
      </c>
      <c r="L43" s="46">
        <v>0</v>
      </c>
      <c r="M43" s="46">
        <v>0</v>
      </c>
      <c r="N43" s="46">
        <f t="shared" si="10"/>
        <v>74619</v>
      </c>
      <c r="O43" s="47">
        <f t="shared" si="1"/>
        <v>12.250697750779839</v>
      </c>
      <c r="P43" s="9"/>
    </row>
    <row r="44" spans="1:16" ht="15.75">
      <c r="A44" s="29" t="s">
        <v>29</v>
      </c>
      <c r="B44" s="30"/>
      <c r="C44" s="31"/>
      <c r="D44" s="32">
        <f aca="true" t="shared" si="11" ref="D44:M44">SUM(D45:D46)</f>
        <v>1881842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1881842</v>
      </c>
      <c r="O44" s="45">
        <f t="shared" si="1"/>
        <v>308.9545230668199</v>
      </c>
      <c r="P44" s="9"/>
    </row>
    <row r="45" spans="1:16" ht="15">
      <c r="A45" s="12"/>
      <c r="B45" s="25">
        <v>381</v>
      </c>
      <c r="C45" s="20" t="s">
        <v>49</v>
      </c>
      <c r="D45" s="46">
        <v>1880842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1880842</v>
      </c>
      <c r="O45" s="47">
        <f t="shared" si="1"/>
        <v>308.7903464127401</v>
      </c>
      <c r="P45" s="9"/>
    </row>
    <row r="46" spans="1:16" ht="15.75" thickBot="1">
      <c r="A46" s="12"/>
      <c r="B46" s="25">
        <v>388.1</v>
      </c>
      <c r="C46" s="20" t="s">
        <v>85</v>
      </c>
      <c r="D46" s="46">
        <v>1000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1000</v>
      </c>
      <c r="O46" s="47">
        <f t="shared" si="1"/>
        <v>0.16417665407978985</v>
      </c>
      <c r="P46" s="9"/>
    </row>
    <row r="47" spans="1:119" ht="16.5" thickBot="1">
      <c r="A47" s="14" t="s">
        <v>37</v>
      </c>
      <c r="B47" s="23"/>
      <c r="C47" s="22"/>
      <c r="D47" s="15">
        <f aca="true" t="shared" si="12" ref="D47:M47">SUM(D5,D13,D17,D23,D31,D34,D44)</f>
        <v>10400059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14439457</v>
      </c>
      <c r="J47" s="15">
        <f t="shared" si="12"/>
        <v>0</v>
      </c>
      <c r="K47" s="15">
        <f t="shared" si="12"/>
        <v>2991789</v>
      </c>
      <c r="L47" s="15">
        <f t="shared" si="12"/>
        <v>0</v>
      </c>
      <c r="M47" s="15">
        <f t="shared" si="12"/>
        <v>0</v>
      </c>
      <c r="N47" s="15">
        <f>SUM(D47:M47)</f>
        <v>27831305</v>
      </c>
      <c r="O47" s="38">
        <f t="shared" si="1"/>
        <v>4569.250533574126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113</v>
      </c>
      <c r="M49" s="48"/>
      <c r="N49" s="48"/>
      <c r="O49" s="43">
        <v>6091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5210433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5210433</v>
      </c>
      <c r="O5" s="33">
        <f aca="true" t="shared" si="2" ref="O5:O44">(N5/O$46)</f>
        <v>862.7973174366617</v>
      </c>
      <c r="P5" s="6"/>
    </row>
    <row r="6" spans="1:16" ht="15">
      <c r="A6" s="12"/>
      <c r="B6" s="25">
        <v>311</v>
      </c>
      <c r="C6" s="20" t="s">
        <v>2</v>
      </c>
      <c r="D6" s="46">
        <v>4414128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4414128</v>
      </c>
      <c r="O6" s="47">
        <f t="shared" si="2"/>
        <v>730.936910084451</v>
      </c>
      <c r="P6" s="9"/>
    </row>
    <row r="7" spans="1:16" ht="15">
      <c r="A7" s="12"/>
      <c r="B7" s="25">
        <v>312.41</v>
      </c>
      <c r="C7" s="20" t="s">
        <v>11</v>
      </c>
      <c r="D7" s="46">
        <v>70131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70131</v>
      </c>
      <c r="O7" s="47">
        <f t="shared" si="2"/>
        <v>11.613015399900647</v>
      </c>
      <c r="P7" s="9"/>
    </row>
    <row r="8" spans="1:16" ht="15">
      <c r="A8" s="12"/>
      <c r="B8" s="25">
        <v>312.42</v>
      </c>
      <c r="C8" s="20" t="s">
        <v>10</v>
      </c>
      <c r="D8" s="46">
        <v>26845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26845</v>
      </c>
      <c r="O8" s="47">
        <f t="shared" si="2"/>
        <v>4.445272396092069</v>
      </c>
      <c r="P8" s="9"/>
    </row>
    <row r="9" spans="1:16" ht="15">
      <c r="A9" s="12"/>
      <c r="B9" s="25">
        <v>314.1</v>
      </c>
      <c r="C9" s="20" t="s">
        <v>12</v>
      </c>
      <c r="D9" s="46">
        <v>496241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496241</v>
      </c>
      <c r="O9" s="47">
        <f t="shared" si="2"/>
        <v>82.17271071369431</v>
      </c>
      <c r="P9" s="9"/>
    </row>
    <row r="10" spans="1:16" ht="15">
      <c r="A10" s="12"/>
      <c r="B10" s="25">
        <v>314.4</v>
      </c>
      <c r="C10" s="20" t="s">
        <v>13</v>
      </c>
      <c r="D10" s="46">
        <v>16634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16634</v>
      </c>
      <c r="O10" s="47">
        <f t="shared" si="2"/>
        <v>2.7544295413147872</v>
      </c>
      <c r="P10" s="9"/>
    </row>
    <row r="11" spans="1:16" ht="15">
      <c r="A11" s="12"/>
      <c r="B11" s="25">
        <v>315</v>
      </c>
      <c r="C11" s="20" t="s">
        <v>75</v>
      </c>
      <c r="D11" s="46">
        <v>186454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186454</v>
      </c>
      <c r="O11" s="47">
        <f t="shared" si="2"/>
        <v>30.87497930120881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1354989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1354989</v>
      </c>
      <c r="O12" s="45">
        <f t="shared" si="2"/>
        <v>224.37307501241926</v>
      </c>
      <c r="P12" s="10"/>
    </row>
    <row r="13" spans="1:16" ht="15">
      <c r="A13" s="12"/>
      <c r="B13" s="25">
        <v>322</v>
      </c>
      <c r="C13" s="20" t="s">
        <v>0</v>
      </c>
      <c r="D13" s="46">
        <v>831194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831194</v>
      </c>
      <c r="O13" s="47">
        <f t="shared" si="2"/>
        <v>137.63768835899984</v>
      </c>
      <c r="P13" s="9"/>
    </row>
    <row r="14" spans="1:16" ht="15">
      <c r="A14" s="12"/>
      <c r="B14" s="25">
        <v>323.1</v>
      </c>
      <c r="C14" s="20" t="s">
        <v>16</v>
      </c>
      <c r="D14" s="46">
        <v>365078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365078</v>
      </c>
      <c r="O14" s="47">
        <f t="shared" si="2"/>
        <v>60.45338632223878</v>
      </c>
      <c r="P14" s="9"/>
    </row>
    <row r="15" spans="1:16" ht="15">
      <c r="A15" s="12"/>
      <c r="B15" s="25">
        <v>323.4</v>
      </c>
      <c r="C15" s="20" t="s">
        <v>17</v>
      </c>
      <c r="D15" s="46">
        <v>22239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22239</v>
      </c>
      <c r="O15" s="47">
        <f t="shared" si="2"/>
        <v>3.682563338301043</v>
      </c>
      <c r="P15" s="9"/>
    </row>
    <row r="16" spans="1:16" ht="15">
      <c r="A16" s="12"/>
      <c r="B16" s="25">
        <v>324.61</v>
      </c>
      <c r="C16" s="20" t="s">
        <v>76</v>
      </c>
      <c r="D16" s="46">
        <v>30882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30882</v>
      </c>
      <c r="O16" s="47">
        <f t="shared" si="2"/>
        <v>5.113760556383507</v>
      </c>
      <c r="P16" s="9"/>
    </row>
    <row r="17" spans="1:16" ht="15">
      <c r="A17" s="12"/>
      <c r="B17" s="25">
        <v>367</v>
      </c>
      <c r="C17" s="20" t="s">
        <v>46</v>
      </c>
      <c r="D17" s="46">
        <v>105596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105596</v>
      </c>
      <c r="O17" s="47">
        <f t="shared" si="2"/>
        <v>17.48567643649611</v>
      </c>
      <c r="P17" s="9"/>
    </row>
    <row r="18" spans="1:16" ht="15.75">
      <c r="A18" s="29" t="s">
        <v>18</v>
      </c>
      <c r="B18" s="30"/>
      <c r="C18" s="31"/>
      <c r="D18" s="32">
        <f aca="true" t="shared" si="4" ref="D18:M18">SUM(D19:D21)</f>
        <v>907314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907314</v>
      </c>
      <c r="O18" s="45">
        <f t="shared" si="2"/>
        <v>150.24242424242425</v>
      </c>
      <c r="P18" s="10"/>
    </row>
    <row r="19" spans="1:16" ht="15">
      <c r="A19" s="12"/>
      <c r="B19" s="25">
        <v>335.12</v>
      </c>
      <c r="C19" s="20" t="s">
        <v>77</v>
      </c>
      <c r="D19" s="46">
        <v>174533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174533</v>
      </c>
      <c r="O19" s="47">
        <f t="shared" si="2"/>
        <v>28.900976982944197</v>
      </c>
      <c r="P19" s="9"/>
    </row>
    <row r="20" spans="1:16" ht="15">
      <c r="A20" s="12"/>
      <c r="B20" s="25">
        <v>335.15</v>
      </c>
      <c r="C20" s="20" t="s">
        <v>78</v>
      </c>
      <c r="D20" s="46">
        <v>4948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4948</v>
      </c>
      <c r="O20" s="47">
        <f t="shared" si="2"/>
        <v>0.8193409504884914</v>
      </c>
      <c r="P20" s="9"/>
    </row>
    <row r="21" spans="1:16" ht="15">
      <c r="A21" s="12"/>
      <c r="B21" s="25">
        <v>335.18</v>
      </c>
      <c r="C21" s="20" t="s">
        <v>79</v>
      </c>
      <c r="D21" s="46">
        <v>727833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727833</v>
      </c>
      <c r="O21" s="47">
        <f t="shared" si="2"/>
        <v>120.52210630899155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SUM(D23:D29)</f>
        <v>283522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15002777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15286299</v>
      </c>
      <c r="O22" s="45">
        <f t="shared" si="2"/>
        <v>2531.2632886239444</v>
      </c>
      <c r="P22" s="10"/>
    </row>
    <row r="23" spans="1:16" ht="15">
      <c r="A23" s="12"/>
      <c r="B23" s="25">
        <v>341.9</v>
      </c>
      <c r="C23" s="20" t="s">
        <v>80</v>
      </c>
      <c r="D23" s="46">
        <v>4668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4668</v>
      </c>
      <c r="O23" s="47">
        <f t="shared" si="2"/>
        <v>0.7729756582215599</v>
      </c>
      <c r="P23" s="9"/>
    </row>
    <row r="24" spans="1:16" ht="15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1281424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1281424</v>
      </c>
      <c r="O24" s="47">
        <f t="shared" si="2"/>
        <v>212.19142242093062</v>
      </c>
      <c r="P24" s="9"/>
    </row>
    <row r="25" spans="1:16" ht="15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815242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815242</v>
      </c>
      <c r="O25" s="47">
        <f t="shared" si="2"/>
        <v>134.99619142242094</v>
      </c>
      <c r="P25" s="9"/>
    </row>
    <row r="26" spans="1:16" ht="15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2594741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2594741</v>
      </c>
      <c r="O26" s="47">
        <f t="shared" si="2"/>
        <v>429.66401722139426</v>
      </c>
      <c r="P26" s="9"/>
    </row>
    <row r="27" spans="1:16" ht="15">
      <c r="A27" s="12"/>
      <c r="B27" s="25">
        <v>344.5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688309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688309</v>
      </c>
      <c r="O27" s="47">
        <f t="shared" si="2"/>
        <v>113.97731412485511</v>
      </c>
      <c r="P27" s="9"/>
    </row>
    <row r="28" spans="1:16" ht="15">
      <c r="A28" s="12"/>
      <c r="B28" s="25">
        <v>344.6</v>
      </c>
      <c r="C28" s="20" t="s">
        <v>82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9623061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9623061</v>
      </c>
      <c r="O28" s="47">
        <f t="shared" si="2"/>
        <v>1593.4858420268256</v>
      </c>
      <c r="P28" s="9"/>
    </row>
    <row r="29" spans="1:16" ht="15">
      <c r="A29" s="12"/>
      <c r="B29" s="25">
        <v>347.2</v>
      </c>
      <c r="C29" s="20" t="s">
        <v>36</v>
      </c>
      <c r="D29" s="46">
        <v>278854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278854</v>
      </c>
      <c r="O29" s="47">
        <f t="shared" si="2"/>
        <v>46.17552574929624</v>
      </c>
      <c r="P29" s="9"/>
    </row>
    <row r="30" spans="1:16" ht="15.75">
      <c r="A30" s="29" t="s">
        <v>28</v>
      </c>
      <c r="B30" s="30"/>
      <c r="C30" s="31"/>
      <c r="D30" s="32">
        <f aca="true" t="shared" si="7" ref="D30:M30">SUM(D31:D32)</f>
        <v>155060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155060</v>
      </c>
      <c r="O30" s="45">
        <f t="shared" si="2"/>
        <v>25.67643649610863</v>
      </c>
      <c r="P30" s="10"/>
    </row>
    <row r="31" spans="1:16" ht="15">
      <c r="A31" s="13"/>
      <c r="B31" s="39">
        <v>354</v>
      </c>
      <c r="C31" s="21" t="s">
        <v>39</v>
      </c>
      <c r="D31" s="46">
        <v>106706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106706</v>
      </c>
      <c r="O31" s="47">
        <f t="shared" si="2"/>
        <v>17.669481702268587</v>
      </c>
      <c r="P31" s="9"/>
    </row>
    <row r="32" spans="1:16" ht="15">
      <c r="A32" s="13"/>
      <c r="B32" s="39">
        <v>359</v>
      </c>
      <c r="C32" s="21" t="s">
        <v>40</v>
      </c>
      <c r="D32" s="46">
        <v>48354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48354</v>
      </c>
      <c r="O32" s="47">
        <f t="shared" si="2"/>
        <v>8.00695479384004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SUM(D34:D41)</f>
        <v>303899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525196</v>
      </c>
      <c r="J33" s="32">
        <f t="shared" si="8"/>
        <v>0</v>
      </c>
      <c r="K33" s="32">
        <f t="shared" si="8"/>
        <v>2155182</v>
      </c>
      <c r="L33" s="32">
        <f t="shared" si="8"/>
        <v>0</v>
      </c>
      <c r="M33" s="32">
        <f t="shared" si="8"/>
        <v>0</v>
      </c>
      <c r="N33" s="32">
        <f>SUM(D33:M33)</f>
        <v>2984277</v>
      </c>
      <c r="O33" s="45">
        <f t="shared" si="2"/>
        <v>494.1674118231495</v>
      </c>
      <c r="P33" s="10"/>
    </row>
    <row r="34" spans="1:16" ht="15">
      <c r="A34" s="12"/>
      <c r="B34" s="25">
        <v>361.1</v>
      </c>
      <c r="C34" s="20" t="s">
        <v>41</v>
      </c>
      <c r="D34" s="46">
        <v>56651</v>
      </c>
      <c r="E34" s="46">
        <v>0</v>
      </c>
      <c r="F34" s="46">
        <v>0</v>
      </c>
      <c r="G34" s="46">
        <v>0</v>
      </c>
      <c r="H34" s="46">
        <v>0</v>
      </c>
      <c r="I34" s="46">
        <v>82656</v>
      </c>
      <c r="J34" s="46">
        <v>0</v>
      </c>
      <c r="K34" s="46">
        <v>238961</v>
      </c>
      <c r="L34" s="46">
        <v>0</v>
      </c>
      <c r="M34" s="46">
        <v>0</v>
      </c>
      <c r="N34" s="46">
        <f>SUM(D34:M34)</f>
        <v>378268</v>
      </c>
      <c r="O34" s="47">
        <f t="shared" si="2"/>
        <v>62.63752276867031</v>
      </c>
      <c r="P34" s="9"/>
    </row>
    <row r="35" spans="1:16" ht="15">
      <c r="A35" s="12"/>
      <c r="B35" s="25">
        <v>361.2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47351</v>
      </c>
      <c r="L35" s="46">
        <v>0</v>
      </c>
      <c r="M35" s="46">
        <v>0</v>
      </c>
      <c r="N35" s="46">
        <f aca="true" t="shared" si="9" ref="N35:N41">SUM(D35:M35)</f>
        <v>47351</v>
      </c>
      <c r="O35" s="47">
        <f t="shared" si="2"/>
        <v>7.84086769332671</v>
      </c>
      <c r="P35" s="9"/>
    </row>
    <row r="36" spans="1:16" ht="15">
      <c r="A36" s="12"/>
      <c r="B36" s="25">
        <v>361.3</v>
      </c>
      <c r="C36" s="20" t="s">
        <v>43</v>
      </c>
      <c r="D36" s="46">
        <v>149441</v>
      </c>
      <c r="E36" s="46">
        <v>0</v>
      </c>
      <c r="F36" s="46">
        <v>0</v>
      </c>
      <c r="G36" s="46">
        <v>0</v>
      </c>
      <c r="H36" s="46">
        <v>0</v>
      </c>
      <c r="I36" s="46">
        <v>175262</v>
      </c>
      <c r="J36" s="46">
        <v>0</v>
      </c>
      <c r="K36" s="46">
        <v>416161</v>
      </c>
      <c r="L36" s="46">
        <v>0</v>
      </c>
      <c r="M36" s="46">
        <v>0</v>
      </c>
      <c r="N36" s="46">
        <f t="shared" si="9"/>
        <v>740864</v>
      </c>
      <c r="O36" s="47">
        <f t="shared" si="2"/>
        <v>122.67991389302864</v>
      </c>
      <c r="P36" s="9"/>
    </row>
    <row r="37" spans="1:16" ht="15">
      <c r="A37" s="12"/>
      <c r="B37" s="25">
        <v>361.4</v>
      </c>
      <c r="C37" s="20" t="s">
        <v>83</v>
      </c>
      <c r="D37" s="46">
        <v>-3731</v>
      </c>
      <c r="E37" s="46">
        <v>0</v>
      </c>
      <c r="F37" s="46">
        <v>0</v>
      </c>
      <c r="G37" s="46">
        <v>0</v>
      </c>
      <c r="H37" s="46">
        <v>0</v>
      </c>
      <c r="I37" s="46">
        <v>-6574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-10305</v>
      </c>
      <c r="O37" s="47">
        <f t="shared" si="2"/>
        <v>-1.706408345752608</v>
      </c>
      <c r="P37" s="9"/>
    </row>
    <row r="38" spans="1:16" ht="15">
      <c r="A38" s="12"/>
      <c r="B38" s="25">
        <v>362</v>
      </c>
      <c r="C38" s="20" t="s">
        <v>45</v>
      </c>
      <c r="D38" s="46">
        <v>7025</v>
      </c>
      <c r="E38" s="46">
        <v>0</v>
      </c>
      <c r="F38" s="46">
        <v>0</v>
      </c>
      <c r="G38" s="46">
        <v>0</v>
      </c>
      <c r="H38" s="46">
        <v>0</v>
      </c>
      <c r="I38" s="46">
        <v>214005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221030</v>
      </c>
      <c r="O38" s="47">
        <f t="shared" si="2"/>
        <v>36.60043053485676</v>
      </c>
      <c r="P38" s="9"/>
    </row>
    <row r="39" spans="1:16" ht="15">
      <c r="A39" s="12"/>
      <c r="B39" s="25">
        <v>364</v>
      </c>
      <c r="C39" s="20" t="s">
        <v>96</v>
      </c>
      <c r="D39" s="46">
        <v>10100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10100</v>
      </c>
      <c r="O39" s="47">
        <f t="shared" si="2"/>
        <v>1.672462328200033</v>
      </c>
      <c r="P39" s="9"/>
    </row>
    <row r="40" spans="1:16" ht="15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1452709</v>
      </c>
      <c r="L40" s="46">
        <v>0</v>
      </c>
      <c r="M40" s="46">
        <v>0</v>
      </c>
      <c r="N40" s="46">
        <f t="shared" si="9"/>
        <v>1452709</v>
      </c>
      <c r="O40" s="47">
        <f t="shared" si="2"/>
        <v>240.55456201357842</v>
      </c>
      <c r="P40" s="9"/>
    </row>
    <row r="41" spans="1:16" ht="15">
      <c r="A41" s="12"/>
      <c r="B41" s="25">
        <v>369.9</v>
      </c>
      <c r="C41" s="20" t="s">
        <v>48</v>
      </c>
      <c r="D41" s="46">
        <v>84413</v>
      </c>
      <c r="E41" s="46">
        <v>0</v>
      </c>
      <c r="F41" s="46">
        <v>0</v>
      </c>
      <c r="G41" s="46">
        <v>0</v>
      </c>
      <c r="H41" s="46">
        <v>0</v>
      </c>
      <c r="I41" s="46">
        <v>59847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144260</v>
      </c>
      <c r="O41" s="47">
        <f t="shared" si="2"/>
        <v>23.888060937241264</v>
      </c>
      <c r="P41" s="9"/>
    </row>
    <row r="42" spans="1:16" ht="15.75">
      <c r="A42" s="29" t="s">
        <v>29</v>
      </c>
      <c r="B42" s="30"/>
      <c r="C42" s="31"/>
      <c r="D42" s="32">
        <f aca="true" t="shared" si="10" ref="D42:M42">SUM(D43:D43)</f>
        <v>1997630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1997630</v>
      </c>
      <c r="O42" s="45">
        <f t="shared" si="2"/>
        <v>330.78820996853784</v>
      </c>
      <c r="P42" s="9"/>
    </row>
    <row r="43" spans="1:16" ht="15.75" thickBot="1">
      <c r="A43" s="12"/>
      <c r="B43" s="25">
        <v>381</v>
      </c>
      <c r="C43" s="20" t="s">
        <v>49</v>
      </c>
      <c r="D43" s="46">
        <v>1997630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1997630</v>
      </c>
      <c r="O43" s="47">
        <f t="shared" si="2"/>
        <v>330.78820996853784</v>
      </c>
      <c r="P43" s="9"/>
    </row>
    <row r="44" spans="1:119" ht="16.5" thickBot="1">
      <c r="A44" s="14" t="s">
        <v>37</v>
      </c>
      <c r="B44" s="23"/>
      <c r="C44" s="22"/>
      <c r="D44" s="15">
        <f aca="true" t="shared" si="11" ref="D44:M44">SUM(D5,D12,D18,D22,D30,D33,D42)</f>
        <v>10212847</v>
      </c>
      <c r="E44" s="15">
        <f t="shared" si="11"/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15527973</v>
      </c>
      <c r="J44" s="15">
        <f t="shared" si="11"/>
        <v>0</v>
      </c>
      <c r="K44" s="15">
        <f t="shared" si="11"/>
        <v>2155182</v>
      </c>
      <c r="L44" s="15">
        <f t="shared" si="11"/>
        <v>0</v>
      </c>
      <c r="M44" s="15">
        <f t="shared" si="11"/>
        <v>0</v>
      </c>
      <c r="N44" s="15">
        <f>SUM(D44:M44)</f>
        <v>27896002</v>
      </c>
      <c r="O44" s="38">
        <f t="shared" si="2"/>
        <v>4619.308163603246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111</v>
      </c>
      <c r="M46" s="48"/>
      <c r="N46" s="48"/>
      <c r="O46" s="43">
        <v>6039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4802825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4802825</v>
      </c>
      <c r="O5" s="33">
        <f aca="true" t="shared" si="1" ref="O5:O49">(N5/O$51)</f>
        <v>812.9358496953283</v>
      </c>
      <c r="P5" s="6"/>
    </row>
    <row r="6" spans="1:16" ht="15">
      <c r="A6" s="12"/>
      <c r="B6" s="25">
        <v>311</v>
      </c>
      <c r="C6" s="20" t="s">
        <v>2</v>
      </c>
      <c r="D6" s="46">
        <v>3963786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3963786</v>
      </c>
      <c r="O6" s="47">
        <f t="shared" si="1"/>
        <v>670.9184157075152</v>
      </c>
      <c r="P6" s="9"/>
    </row>
    <row r="7" spans="1:16" ht="15">
      <c r="A7" s="12"/>
      <c r="B7" s="25">
        <v>312.41</v>
      </c>
      <c r="C7" s="20" t="s">
        <v>11</v>
      </c>
      <c r="D7" s="46">
        <v>68397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68397</v>
      </c>
      <c r="O7" s="47">
        <f t="shared" si="1"/>
        <v>11.577014218009479</v>
      </c>
      <c r="P7" s="9"/>
    </row>
    <row r="8" spans="1:16" ht="15">
      <c r="A8" s="12"/>
      <c r="B8" s="25">
        <v>312.42</v>
      </c>
      <c r="C8" s="20" t="s">
        <v>10</v>
      </c>
      <c r="D8" s="46">
        <v>25901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25901</v>
      </c>
      <c r="O8" s="47">
        <f t="shared" si="1"/>
        <v>4.384055517941774</v>
      </c>
      <c r="P8" s="9"/>
    </row>
    <row r="9" spans="1:16" ht="15">
      <c r="A9" s="12"/>
      <c r="B9" s="25">
        <v>312.52</v>
      </c>
      <c r="C9" s="20" t="s">
        <v>74</v>
      </c>
      <c r="D9" s="46">
        <v>44963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44963</v>
      </c>
      <c r="O9" s="47">
        <f t="shared" si="1"/>
        <v>7.610528097494922</v>
      </c>
      <c r="P9" s="9"/>
    </row>
    <row r="10" spans="1:16" ht="15">
      <c r="A10" s="12"/>
      <c r="B10" s="25">
        <v>314.1</v>
      </c>
      <c r="C10" s="20" t="s">
        <v>12</v>
      </c>
      <c r="D10" s="46">
        <v>478866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478866</v>
      </c>
      <c r="O10" s="47">
        <f t="shared" si="1"/>
        <v>81.05382532159783</v>
      </c>
      <c r="P10" s="9"/>
    </row>
    <row r="11" spans="1:16" ht="15">
      <c r="A11" s="12"/>
      <c r="B11" s="25">
        <v>314.4</v>
      </c>
      <c r="C11" s="20" t="s">
        <v>13</v>
      </c>
      <c r="D11" s="46">
        <v>17567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17567</v>
      </c>
      <c r="O11" s="47">
        <f t="shared" si="1"/>
        <v>2.9734258632362898</v>
      </c>
      <c r="P11" s="9"/>
    </row>
    <row r="12" spans="1:16" ht="15">
      <c r="A12" s="12"/>
      <c r="B12" s="25">
        <v>315</v>
      </c>
      <c r="C12" s="20" t="s">
        <v>75</v>
      </c>
      <c r="D12" s="46">
        <v>203345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203345</v>
      </c>
      <c r="O12" s="47">
        <f t="shared" si="1"/>
        <v>34.41858496953284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1132856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1132856</v>
      </c>
      <c r="O13" s="45">
        <f t="shared" si="1"/>
        <v>191.74949221394718</v>
      </c>
      <c r="P13" s="10"/>
    </row>
    <row r="14" spans="1:16" ht="15">
      <c r="A14" s="12"/>
      <c r="B14" s="25">
        <v>322</v>
      </c>
      <c r="C14" s="20" t="s">
        <v>0</v>
      </c>
      <c r="D14" s="46">
        <v>661086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661086</v>
      </c>
      <c r="O14" s="47">
        <f t="shared" si="1"/>
        <v>111.89675016926202</v>
      </c>
      <c r="P14" s="9"/>
    </row>
    <row r="15" spans="1:16" ht="15">
      <c r="A15" s="12"/>
      <c r="B15" s="25">
        <v>323.1</v>
      </c>
      <c r="C15" s="20" t="s">
        <v>16</v>
      </c>
      <c r="D15" s="46">
        <v>348635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348635</v>
      </c>
      <c r="O15" s="47">
        <f t="shared" si="1"/>
        <v>59.01066350710901</v>
      </c>
      <c r="P15" s="9"/>
    </row>
    <row r="16" spans="1:16" ht="15">
      <c r="A16" s="12"/>
      <c r="B16" s="25">
        <v>323.4</v>
      </c>
      <c r="C16" s="20" t="s">
        <v>17</v>
      </c>
      <c r="D16" s="46">
        <v>22406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22406</v>
      </c>
      <c r="O16" s="47">
        <f t="shared" si="1"/>
        <v>3.792484766418416</v>
      </c>
      <c r="P16" s="9"/>
    </row>
    <row r="17" spans="1:16" ht="15">
      <c r="A17" s="12"/>
      <c r="B17" s="25">
        <v>324.61</v>
      </c>
      <c r="C17" s="20" t="s">
        <v>76</v>
      </c>
      <c r="D17" s="46">
        <v>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3431</v>
      </c>
      <c r="O17" s="47">
        <f t="shared" si="1"/>
        <v>0.5807379823967501</v>
      </c>
      <c r="P17" s="9"/>
    </row>
    <row r="18" spans="1:16" ht="15">
      <c r="A18" s="12"/>
      <c r="B18" s="25">
        <v>367</v>
      </c>
      <c r="C18" s="20" t="s">
        <v>46</v>
      </c>
      <c r="D18" s="46">
        <v>97298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97298</v>
      </c>
      <c r="O18" s="47">
        <f t="shared" si="1"/>
        <v>16.468855788761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SUM(D20:D24)</f>
        <v>1138329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1138329</v>
      </c>
      <c r="O19" s="45">
        <f t="shared" si="1"/>
        <v>192.67586323628979</v>
      </c>
      <c r="P19" s="10"/>
    </row>
    <row r="20" spans="1:16" ht="15">
      <c r="A20" s="12"/>
      <c r="B20" s="25">
        <v>331.9</v>
      </c>
      <c r="C20" s="20" t="s">
        <v>107</v>
      </c>
      <c r="D20" s="46">
        <v>268088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268088</v>
      </c>
      <c r="O20" s="47">
        <f t="shared" si="1"/>
        <v>45.37711577522004</v>
      </c>
      <c r="P20" s="9"/>
    </row>
    <row r="21" spans="1:16" ht="15">
      <c r="A21" s="12"/>
      <c r="B21" s="25">
        <v>335.12</v>
      </c>
      <c r="C21" s="20" t="s">
        <v>77</v>
      </c>
      <c r="D21" s="46">
        <v>165824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165824</v>
      </c>
      <c r="O21" s="47">
        <f t="shared" si="1"/>
        <v>28.0677048070413</v>
      </c>
      <c r="P21" s="9"/>
    </row>
    <row r="22" spans="1:16" ht="15">
      <c r="A22" s="12"/>
      <c r="B22" s="25">
        <v>335.15</v>
      </c>
      <c r="C22" s="20" t="s">
        <v>78</v>
      </c>
      <c r="D22" s="46">
        <v>8082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8082</v>
      </c>
      <c r="O22" s="47">
        <f t="shared" si="1"/>
        <v>1.3679756262694651</v>
      </c>
      <c r="P22" s="9"/>
    </row>
    <row r="23" spans="1:16" ht="15">
      <c r="A23" s="12"/>
      <c r="B23" s="25">
        <v>335.18</v>
      </c>
      <c r="C23" s="20" t="s">
        <v>79</v>
      </c>
      <c r="D23" s="46">
        <v>676335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676335</v>
      </c>
      <c r="O23" s="47">
        <f t="shared" si="1"/>
        <v>114.47782667569398</v>
      </c>
      <c r="P23" s="9"/>
    </row>
    <row r="24" spans="1:16" ht="15">
      <c r="A24" s="12"/>
      <c r="B24" s="25">
        <v>337.7</v>
      </c>
      <c r="C24" s="20" t="s">
        <v>108</v>
      </c>
      <c r="D24" s="46">
        <v>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</v>
      </c>
      <c r="O24" s="47">
        <f t="shared" si="1"/>
        <v>3.3852403520649967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268403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14939679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15208082</v>
      </c>
      <c r="O25" s="45">
        <f t="shared" si="1"/>
        <v>2574.150643195667</v>
      </c>
      <c r="P25" s="10"/>
    </row>
    <row r="26" spans="1:16" ht="15">
      <c r="A26" s="12"/>
      <c r="B26" s="25">
        <v>341.9</v>
      </c>
      <c r="C26" s="20" t="s">
        <v>80</v>
      </c>
      <c r="D26" s="46">
        <v>4184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4184</v>
      </c>
      <c r="O26" s="47">
        <f t="shared" si="1"/>
        <v>0.7081922816519973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1278795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1278795</v>
      </c>
      <c r="O27" s="47">
        <f t="shared" si="1"/>
        <v>216.45142180094786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795676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795676</v>
      </c>
      <c r="O28" s="47">
        <f t="shared" si="1"/>
        <v>134.6777251184834</v>
      </c>
      <c r="P28" s="9"/>
    </row>
    <row r="29" spans="1:16" ht="15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2599270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2599270</v>
      </c>
      <c r="O29" s="47">
        <f t="shared" si="1"/>
        <v>439.9576844955992</v>
      </c>
      <c r="P29" s="9"/>
    </row>
    <row r="30" spans="1:16" ht="15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716872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716872</v>
      </c>
      <c r="O30" s="47">
        <f t="shared" si="1"/>
        <v>121.33920108327692</v>
      </c>
      <c r="P30" s="9"/>
    </row>
    <row r="31" spans="1:16" ht="15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9549066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9549066</v>
      </c>
      <c r="O31" s="47">
        <f t="shared" si="1"/>
        <v>1616.2941773865944</v>
      </c>
      <c r="P31" s="9"/>
    </row>
    <row r="32" spans="1:16" ht="15">
      <c r="A32" s="12"/>
      <c r="B32" s="25">
        <v>347.2</v>
      </c>
      <c r="C32" s="20" t="s">
        <v>36</v>
      </c>
      <c r="D32" s="46">
        <v>264219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264219</v>
      </c>
      <c r="O32" s="47">
        <f t="shared" si="1"/>
        <v>44.722241029113064</v>
      </c>
      <c r="P32" s="9"/>
    </row>
    <row r="33" spans="1:16" ht="15.75">
      <c r="A33" s="29" t="s">
        <v>28</v>
      </c>
      <c r="B33" s="30"/>
      <c r="C33" s="31"/>
      <c r="D33" s="32">
        <f aca="true" t="shared" si="8" ref="D33:M33">SUM(D34:D36)</f>
        <v>164723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38">SUM(D33:M33)</f>
        <v>164723</v>
      </c>
      <c r="O33" s="45">
        <f t="shared" si="1"/>
        <v>27.881347325660123</v>
      </c>
      <c r="P33" s="10"/>
    </row>
    <row r="34" spans="1:16" ht="15">
      <c r="A34" s="13"/>
      <c r="B34" s="39">
        <v>354</v>
      </c>
      <c r="C34" s="21" t="s">
        <v>39</v>
      </c>
      <c r="D34" s="46">
        <v>80342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80342</v>
      </c>
      <c r="O34" s="47">
        <f t="shared" si="1"/>
        <v>13.598849018280298</v>
      </c>
      <c r="P34" s="9"/>
    </row>
    <row r="35" spans="1:16" ht="15">
      <c r="A35" s="13"/>
      <c r="B35" s="39">
        <v>355</v>
      </c>
      <c r="C35" s="21" t="s">
        <v>95</v>
      </c>
      <c r="D35" s="46">
        <v>42454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42454</v>
      </c>
      <c r="O35" s="47">
        <f t="shared" si="1"/>
        <v>7.185849695328368</v>
      </c>
      <c r="P35" s="9"/>
    </row>
    <row r="36" spans="1:16" ht="15">
      <c r="A36" s="13"/>
      <c r="B36" s="39">
        <v>359</v>
      </c>
      <c r="C36" s="21" t="s">
        <v>40</v>
      </c>
      <c r="D36" s="46">
        <v>41927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41927</v>
      </c>
      <c r="O36" s="47">
        <f t="shared" si="1"/>
        <v>7.096648612051456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SUM(D38:D45)</f>
        <v>30352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229671</v>
      </c>
      <c r="J37" s="32">
        <f t="shared" si="10"/>
        <v>0</v>
      </c>
      <c r="K37" s="32">
        <f t="shared" si="10"/>
        <v>3086105</v>
      </c>
      <c r="L37" s="32">
        <f t="shared" si="10"/>
        <v>0</v>
      </c>
      <c r="M37" s="32">
        <f t="shared" si="10"/>
        <v>0</v>
      </c>
      <c r="N37" s="32">
        <f t="shared" si="9"/>
        <v>3346128</v>
      </c>
      <c r="O37" s="45">
        <f t="shared" si="1"/>
        <v>566.3723764387272</v>
      </c>
      <c r="P37" s="10"/>
    </row>
    <row r="38" spans="1:16" ht="15">
      <c r="A38" s="12"/>
      <c r="B38" s="25">
        <v>361.1</v>
      </c>
      <c r="C38" s="20" t="s">
        <v>41</v>
      </c>
      <c r="D38" s="46">
        <v>52557</v>
      </c>
      <c r="E38" s="46">
        <v>0</v>
      </c>
      <c r="F38" s="46">
        <v>0</v>
      </c>
      <c r="G38" s="46">
        <v>0</v>
      </c>
      <c r="H38" s="46">
        <v>0</v>
      </c>
      <c r="I38" s="46">
        <v>61642</v>
      </c>
      <c r="J38" s="46">
        <v>0</v>
      </c>
      <c r="K38" s="46">
        <v>170892</v>
      </c>
      <c r="L38" s="46">
        <v>0</v>
      </c>
      <c r="M38" s="46">
        <v>0</v>
      </c>
      <c r="N38" s="46">
        <f t="shared" si="9"/>
        <v>285091</v>
      </c>
      <c r="O38" s="47">
        <f t="shared" si="1"/>
        <v>48.2550778605281</v>
      </c>
      <c r="P38" s="9"/>
    </row>
    <row r="39" spans="1:16" ht="15">
      <c r="A39" s="12"/>
      <c r="B39" s="25">
        <v>361.2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44027</v>
      </c>
      <c r="L39" s="46">
        <v>0</v>
      </c>
      <c r="M39" s="46">
        <v>0</v>
      </c>
      <c r="N39" s="46">
        <f aca="true" t="shared" si="11" ref="N39:N45">SUM(D39:M39)</f>
        <v>44027</v>
      </c>
      <c r="O39" s="47">
        <f t="shared" si="1"/>
        <v>7.45209884901828</v>
      </c>
      <c r="P39" s="9"/>
    </row>
    <row r="40" spans="1:16" ht="15">
      <c r="A40" s="12"/>
      <c r="B40" s="25">
        <v>361.3</v>
      </c>
      <c r="C40" s="20" t="s">
        <v>43</v>
      </c>
      <c r="D40" s="46">
        <v>-67403</v>
      </c>
      <c r="E40" s="46">
        <v>0</v>
      </c>
      <c r="F40" s="46">
        <v>0</v>
      </c>
      <c r="G40" s="46">
        <v>0</v>
      </c>
      <c r="H40" s="46">
        <v>0</v>
      </c>
      <c r="I40" s="46">
        <v>-80407</v>
      </c>
      <c r="J40" s="46">
        <v>0</v>
      </c>
      <c r="K40" s="46">
        <v>1388600</v>
      </c>
      <c r="L40" s="46">
        <v>0</v>
      </c>
      <c r="M40" s="46">
        <v>0</v>
      </c>
      <c r="N40" s="46">
        <f t="shared" si="11"/>
        <v>1240790</v>
      </c>
      <c r="O40" s="47">
        <f t="shared" si="1"/>
        <v>210.01861882193637</v>
      </c>
      <c r="P40" s="9"/>
    </row>
    <row r="41" spans="1:16" ht="15">
      <c r="A41" s="12"/>
      <c r="B41" s="25">
        <v>361.4</v>
      </c>
      <c r="C41" s="20" t="s">
        <v>83</v>
      </c>
      <c r="D41" s="46">
        <v>-13462</v>
      </c>
      <c r="E41" s="46">
        <v>0</v>
      </c>
      <c r="F41" s="46">
        <v>0</v>
      </c>
      <c r="G41" s="46">
        <v>0</v>
      </c>
      <c r="H41" s="46">
        <v>0</v>
      </c>
      <c r="I41" s="46">
        <v>-14449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-27911</v>
      </c>
      <c r="O41" s="47">
        <f t="shared" si="1"/>
        <v>-4.724272173324306</v>
      </c>
      <c r="P41" s="9"/>
    </row>
    <row r="42" spans="1:16" ht="15">
      <c r="A42" s="12"/>
      <c r="B42" s="25">
        <v>362</v>
      </c>
      <c r="C42" s="20" t="s">
        <v>45</v>
      </c>
      <c r="D42" s="46">
        <v>5425</v>
      </c>
      <c r="E42" s="46">
        <v>0</v>
      </c>
      <c r="F42" s="46">
        <v>0</v>
      </c>
      <c r="G42" s="46">
        <v>0</v>
      </c>
      <c r="H42" s="46">
        <v>0</v>
      </c>
      <c r="I42" s="46">
        <v>222218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227643</v>
      </c>
      <c r="O42" s="47">
        <f t="shared" si="1"/>
        <v>38.5313134732566</v>
      </c>
      <c r="P42" s="9"/>
    </row>
    <row r="43" spans="1:16" ht="15">
      <c r="A43" s="12"/>
      <c r="B43" s="25">
        <v>364</v>
      </c>
      <c r="C43" s="20" t="s">
        <v>96</v>
      </c>
      <c r="D43" s="46">
        <v>1307</v>
      </c>
      <c r="E43" s="46">
        <v>0</v>
      </c>
      <c r="F43" s="46">
        <v>0</v>
      </c>
      <c r="G43" s="46">
        <v>0</v>
      </c>
      <c r="H43" s="46">
        <v>0</v>
      </c>
      <c r="I43" s="46">
        <v>-23940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-22633</v>
      </c>
      <c r="O43" s="47">
        <f t="shared" si="1"/>
        <v>-3.8309072444143535</v>
      </c>
      <c r="P43" s="9"/>
    </row>
    <row r="44" spans="1:16" ht="15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1482586</v>
      </c>
      <c r="L44" s="46">
        <v>0</v>
      </c>
      <c r="M44" s="46">
        <v>0</v>
      </c>
      <c r="N44" s="46">
        <f t="shared" si="11"/>
        <v>1482586</v>
      </c>
      <c r="O44" s="47">
        <f t="shared" si="1"/>
        <v>250.94549763033174</v>
      </c>
      <c r="P44" s="9"/>
    </row>
    <row r="45" spans="1:16" ht="15">
      <c r="A45" s="12"/>
      <c r="B45" s="25">
        <v>369.9</v>
      </c>
      <c r="C45" s="20" t="s">
        <v>48</v>
      </c>
      <c r="D45" s="46">
        <v>51928</v>
      </c>
      <c r="E45" s="46">
        <v>0</v>
      </c>
      <c r="F45" s="46">
        <v>0</v>
      </c>
      <c r="G45" s="46">
        <v>0</v>
      </c>
      <c r="H45" s="46">
        <v>0</v>
      </c>
      <c r="I45" s="46">
        <v>64607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116535</v>
      </c>
      <c r="O45" s="47">
        <f t="shared" si="1"/>
        <v>19.72494922139472</v>
      </c>
      <c r="P45" s="9"/>
    </row>
    <row r="46" spans="1:16" ht="15.75">
      <c r="A46" s="29" t="s">
        <v>29</v>
      </c>
      <c r="B46" s="30"/>
      <c r="C46" s="31"/>
      <c r="D46" s="32">
        <f aca="true" t="shared" si="12" ref="D46:M46">SUM(D47:D48)</f>
        <v>1931674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1931674</v>
      </c>
      <c r="O46" s="45">
        <f t="shared" si="1"/>
        <v>326.95903859174</v>
      </c>
      <c r="P46" s="9"/>
    </row>
    <row r="47" spans="1:16" ht="15">
      <c r="A47" s="12"/>
      <c r="B47" s="25">
        <v>381</v>
      </c>
      <c r="C47" s="20" t="s">
        <v>49</v>
      </c>
      <c r="D47" s="46">
        <v>1926674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1926674</v>
      </c>
      <c r="O47" s="47">
        <f t="shared" si="1"/>
        <v>326.11272850372376</v>
      </c>
      <c r="P47" s="9"/>
    </row>
    <row r="48" spans="1:16" ht="15.75" thickBot="1">
      <c r="A48" s="12"/>
      <c r="B48" s="25">
        <v>388.1</v>
      </c>
      <c r="C48" s="20" t="s">
        <v>85</v>
      </c>
      <c r="D48" s="46">
        <v>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5000</v>
      </c>
      <c r="O48" s="47">
        <f t="shared" si="1"/>
        <v>0.8463100880162492</v>
      </c>
      <c r="P48" s="9"/>
    </row>
    <row r="49" spans="1:119" ht="16.5" thickBot="1">
      <c r="A49" s="14" t="s">
        <v>37</v>
      </c>
      <c r="B49" s="23"/>
      <c r="C49" s="22"/>
      <c r="D49" s="15">
        <f aca="true" t="shared" si="13" ref="D49:M49">SUM(D5,D13,D19,D25,D33,D37,D46)</f>
        <v>9469162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15169350</v>
      </c>
      <c r="J49" s="15">
        <f t="shared" si="13"/>
        <v>0</v>
      </c>
      <c r="K49" s="15">
        <f t="shared" si="13"/>
        <v>3086105</v>
      </c>
      <c r="L49" s="15">
        <f t="shared" si="13"/>
        <v>0</v>
      </c>
      <c r="M49" s="15">
        <f t="shared" si="13"/>
        <v>0</v>
      </c>
      <c r="N49" s="15">
        <f>SUM(D49:M49)</f>
        <v>27724617</v>
      </c>
      <c r="O49" s="38">
        <f t="shared" si="1"/>
        <v>4692.72461069736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5908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4573610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4573610</v>
      </c>
      <c r="O5" s="33">
        <f aca="true" t="shared" si="1" ref="O5:O46">(N5/O$48)</f>
        <v>785.0343288705801</v>
      </c>
      <c r="P5" s="6"/>
    </row>
    <row r="6" spans="1:16" ht="15">
      <c r="A6" s="12"/>
      <c r="B6" s="25">
        <v>311</v>
      </c>
      <c r="C6" s="20" t="s">
        <v>2</v>
      </c>
      <c r="D6" s="46">
        <v>3760854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3760854</v>
      </c>
      <c r="O6" s="47">
        <f t="shared" si="1"/>
        <v>645.5293511843461</v>
      </c>
      <c r="P6" s="9"/>
    </row>
    <row r="7" spans="1:16" ht="15">
      <c r="A7" s="12"/>
      <c r="B7" s="25">
        <v>312.41</v>
      </c>
      <c r="C7" s="20" t="s">
        <v>11</v>
      </c>
      <c r="D7" s="46">
        <v>73024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73024</v>
      </c>
      <c r="O7" s="47">
        <f t="shared" si="1"/>
        <v>12.534157226227258</v>
      </c>
      <c r="P7" s="9"/>
    </row>
    <row r="8" spans="1:16" ht="15">
      <c r="A8" s="12"/>
      <c r="B8" s="25">
        <v>312.42</v>
      </c>
      <c r="C8" s="20" t="s">
        <v>10</v>
      </c>
      <c r="D8" s="46">
        <v>28190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28190</v>
      </c>
      <c r="O8" s="47">
        <f t="shared" si="1"/>
        <v>4.838654308273258</v>
      </c>
      <c r="P8" s="9"/>
    </row>
    <row r="9" spans="1:16" ht="15">
      <c r="A9" s="12"/>
      <c r="B9" s="25">
        <v>312.52</v>
      </c>
      <c r="C9" s="20" t="s">
        <v>74</v>
      </c>
      <c r="D9" s="46">
        <v>42825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42825</v>
      </c>
      <c r="O9" s="47">
        <f t="shared" si="1"/>
        <v>7.3506694129763135</v>
      </c>
      <c r="P9" s="9"/>
    </row>
    <row r="10" spans="1:16" ht="15">
      <c r="A10" s="12"/>
      <c r="B10" s="25">
        <v>314.1</v>
      </c>
      <c r="C10" s="20" t="s">
        <v>12</v>
      </c>
      <c r="D10" s="46">
        <v>449754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449754</v>
      </c>
      <c r="O10" s="47">
        <f t="shared" si="1"/>
        <v>77.1977342945417</v>
      </c>
      <c r="P10" s="9"/>
    </row>
    <row r="11" spans="1:16" ht="15">
      <c r="A11" s="12"/>
      <c r="B11" s="25">
        <v>314.4</v>
      </c>
      <c r="C11" s="20" t="s">
        <v>13</v>
      </c>
      <c r="D11" s="46">
        <v>15811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15811</v>
      </c>
      <c r="O11" s="47">
        <f t="shared" si="1"/>
        <v>2.7138688637143837</v>
      </c>
      <c r="P11" s="9"/>
    </row>
    <row r="12" spans="1:16" ht="15">
      <c r="A12" s="12"/>
      <c r="B12" s="25">
        <v>315</v>
      </c>
      <c r="C12" s="20" t="s">
        <v>75</v>
      </c>
      <c r="D12" s="46">
        <v>203152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203152</v>
      </c>
      <c r="O12" s="47">
        <f t="shared" si="1"/>
        <v>34.8698935805012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987964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987964</v>
      </c>
      <c r="O13" s="45">
        <f t="shared" si="1"/>
        <v>169.57844146927567</v>
      </c>
      <c r="P13" s="10"/>
    </row>
    <row r="14" spans="1:16" ht="15">
      <c r="A14" s="12"/>
      <c r="B14" s="25">
        <v>322</v>
      </c>
      <c r="C14" s="20" t="s">
        <v>0</v>
      </c>
      <c r="D14" s="46">
        <v>524451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524451</v>
      </c>
      <c r="O14" s="47">
        <f t="shared" si="1"/>
        <v>90.019052523172</v>
      </c>
      <c r="P14" s="9"/>
    </row>
    <row r="15" spans="1:16" ht="15">
      <c r="A15" s="12"/>
      <c r="B15" s="25">
        <v>323.1</v>
      </c>
      <c r="C15" s="20" t="s">
        <v>16</v>
      </c>
      <c r="D15" s="46">
        <v>337858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337858</v>
      </c>
      <c r="O15" s="47">
        <f t="shared" si="1"/>
        <v>57.99141778235496</v>
      </c>
      <c r="P15" s="9"/>
    </row>
    <row r="16" spans="1:16" ht="15">
      <c r="A16" s="12"/>
      <c r="B16" s="25">
        <v>323.4</v>
      </c>
      <c r="C16" s="20" t="s">
        <v>17</v>
      </c>
      <c r="D16" s="46">
        <v>20873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20873</v>
      </c>
      <c r="O16" s="47">
        <f t="shared" si="1"/>
        <v>3.5827325780981805</v>
      </c>
      <c r="P16" s="9"/>
    </row>
    <row r="17" spans="1:16" ht="15">
      <c r="A17" s="12"/>
      <c r="B17" s="25">
        <v>324.61</v>
      </c>
      <c r="C17" s="20" t="s">
        <v>76</v>
      </c>
      <c r="D17" s="46">
        <v>45107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45107</v>
      </c>
      <c r="O17" s="47">
        <f t="shared" si="1"/>
        <v>7.742361826295915</v>
      </c>
      <c r="P17" s="9"/>
    </row>
    <row r="18" spans="1:16" ht="15">
      <c r="A18" s="12"/>
      <c r="B18" s="25">
        <v>367</v>
      </c>
      <c r="C18" s="20" t="s">
        <v>46</v>
      </c>
      <c r="D18" s="46">
        <v>59675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59675</v>
      </c>
      <c r="O18" s="47">
        <f t="shared" si="1"/>
        <v>10.242876759354617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SUM(D20:D22)</f>
        <v>778726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778726</v>
      </c>
      <c r="O19" s="45">
        <f t="shared" si="1"/>
        <v>133.66392035702026</v>
      </c>
      <c r="P19" s="10"/>
    </row>
    <row r="20" spans="1:16" ht="15">
      <c r="A20" s="12"/>
      <c r="B20" s="25">
        <v>335.12</v>
      </c>
      <c r="C20" s="20" t="s">
        <v>77</v>
      </c>
      <c r="D20" s="46">
        <v>163084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163084</v>
      </c>
      <c r="O20" s="47">
        <f t="shared" si="1"/>
        <v>27.992447648472364</v>
      </c>
      <c r="P20" s="9"/>
    </row>
    <row r="21" spans="1:16" ht="15">
      <c r="A21" s="12"/>
      <c r="B21" s="25">
        <v>335.15</v>
      </c>
      <c r="C21" s="20" t="s">
        <v>78</v>
      </c>
      <c r="D21" s="46">
        <v>3201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3201</v>
      </c>
      <c r="O21" s="47">
        <f t="shared" si="1"/>
        <v>0.5494335736354274</v>
      </c>
      <c r="P21" s="9"/>
    </row>
    <row r="22" spans="1:16" ht="15">
      <c r="A22" s="12"/>
      <c r="B22" s="25">
        <v>335.18</v>
      </c>
      <c r="C22" s="20" t="s">
        <v>79</v>
      </c>
      <c r="D22" s="46">
        <v>612441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612441</v>
      </c>
      <c r="O22" s="47">
        <f t="shared" si="1"/>
        <v>105.12203913491246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SUM(D24:D30)</f>
        <v>221073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13803295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14024368</v>
      </c>
      <c r="O23" s="45">
        <f t="shared" si="1"/>
        <v>2407.2035702025405</v>
      </c>
      <c r="P23" s="10"/>
    </row>
    <row r="24" spans="1:16" ht="15">
      <c r="A24" s="12"/>
      <c r="B24" s="25">
        <v>341.9</v>
      </c>
      <c r="C24" s="20" t="s">
        <v>80</v>
      </c>
      <c r="D24" s="46">
        <v>4581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0">SUM(D24:M24)</f>
        <v>4581</v>
      </c>
      <c r="O24" s="47">
        <f t="shared" si="1"/>
        <v>0.786302780638517</v>
      </c>
      <c r="P24" s="9"/>
    </row>
    <row r="25" spans="1:16" ht="15">
      <c r="A25" s="12"/>
      <c r="B25" s="25">
        <v>343.3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1219765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1219765</v>
      </c>
      <c r="O25" s="47">
        <f t="shared" si="1"/>
        <v>209.3657741160316</v>
      </c>
      <c r="P25" s="9"/>
    </row>
    <row r="26" spans="1:16" ht="15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755226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755226</v>
      </c>
      <c r="O26" s="47">
        <f t="shared" si="1"/>
        <v>129.6302780638517</v>
      </c>
      <c r="P26" s="9"/>
    </row>
    <row r="27" spans="1:16" ht="15">
      <c r="A27" s="12"/>
      <c r="B27" s="25">
        <v>343.5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2462507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2462507</v>
      </c>
      <c r="O27" s="47">
        <f t="shared" si="1"/>
        <v>422.67542052866463</v>
      </c>
      <c r="P27" s="9"/>
    </row>
    <row r="28" spans="1:16" ht="15">
      <c r="A28" s="12"/>
      <c r="B28" s="25">
        <v>344.5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738302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738302</v>
      </c>
      <c r="O28" s="47">
        <f t="shared" si="1"/>
        <v>126.72536903535874</v>
      </c>
      <c r="P28" s="9"/>
    </row>
    <row r="29" spans="1:16" ht="15">
      <c r="A29" s="12"/>
      <c r="B29" s="25">
        <v>344.6</v>
      </c>
      <c r="C29" s="20" t="s">
        <v>82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8627495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8627495</v>
      </c>
      <c r="O29" s="47">
        <f t="shared" si="1"/>
        <v>1480.8607964297973</v>
      </c>
      <c r="P29" s="9"/>
    </row>
    <row r="30" spans="1:16" ht="15">
      <c r="A30" s="12"/>
      <c r="B30" s="25">
        <v>347.2</v>
      </c>
      <c r="C30" s="20" t="s">
        <v>36</v>
      </c>
      <c r="D30" s="46">
        <v>216492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216492</v>
      </c>
      <c r="O30" s="47">
        <f t="shared" si="1"/>
        <v>37.15962924819773</v>
      </c>
      <c r="P30" s="9"/>
    </row>
    <row r="31" spans="1:16" ht="15.75">
      <c r="A31" s="29" t="s">
        <v>28</v>
      </c>
      <c r="B31" s="30"/>
      <c r="C31" s="31"/>
      <c r="D31" s="32">
        <f aca="true" t="shared" si="8" ref="D31:M31">SUM(D32:D33)</f>
        <v>110992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>SUM(D31:M31)</f>
        <v>110992</v>
      </c>
      <c r="O31" s="45">
        <f t="shared" si="1"/>
        <v>19.051150017164435</v>
      </c>
      <c r="P31" s="10"/>
    </row>
    <row r="32" spans="1:16" ht="15">
      <c r="A32" s="13"/>
      <c r="B32" s="39">
        <v>354</v>
      </c>
      <c r="C32" s="21" t="s">
        <v>39</v>
      </c>
      <c r="D32" s="46">
        <v>82913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82913</v>
      </c>
      <c r="O32" s="47">
        <f t="shared" si="1"/>
        <v>14.231548232063165</v>
      </c>
      <c r="P32" s="9"/>
    </row>
    <row r="33" spans="1:16" ht="15">
      <c r="A33" s="13"/>
      <c r="B33" s="39">
        <v>359</v>
      </c>
      <c r="C33" s="21" t="s">
        <v>40</v>
      </c>
      <c r="D33" s="46">
        <v>28079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28079</v>
      </c>
      <c r="O33" s="47">
        <f t="shared" si="1"/>
        <v>4.81960178510127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SUM(D35:D42)</f>
        <v>53918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310146</v>
      </c>
      <c r="J34" s="32">
        <f t="shared" si="9"/>
        <v>0</v>
      </c>
      <c r="K34" s="32">
        <f t="shared" si="9"/>
        <v>2965966</v>
      </c>
      <c r="L34" s="32">
        <f t="shared" si="9"/>
        <v>0</v>
      </c>
      <c r="M34" s="32">
        <f t="shared" si="9"/>
        <v>0</v>
      </c>
      <c r="N34" s="32">
        <f>SUM(D34:M34)</f>
        <v>3330030</v>
      </c>
      <c r="O34" s="45">
        <f t="shared" si="1"/>
        <v>571.5808444902162</v>
      </c>
      <c r="P34" s="10"/>
    </row>
    <row r="35" spans="1:16" ht="15">
      <c r="A35" s="12"/>
      <c r="B35" s="25">
        <v>361.1</v>
      </c>
      <c r="C35" s="20" t="s">
        <v>41</v>
      </c>
      <c r="D35" s="46">
        <v>53600</v>
      </c>
      <c r="E35" s="46">
        <v>0</v>
      </c>
      <c r="F35" s="46">
        <v>0</v>
      </c>
      <c r="G35" s="46">
        <v>0</v>
      </c>
      <c r="H35" s="46">
        <v>0</v>
      </c>
      <c r="I35" s="46">
        <v>62642</v>
      </c>
      <c r="J35" s="46">
        <v>0</v>
      </c>
      <c r="K35" s="46">
        <v>162963</v>
      </c>
      <c r="L35" s="46">
        <v>0</v>
      </c>
      <c r="M35" s="46">
        <v>0</v>
      </c>
      <c r="N35" s="46">
        <f>SUM(D35:M35)</f>
        <v>279205</v>
      </c>
      <c r="O35" s="47">
        <f t="shared" si="1"/>
        <v>47.92396155166495</v>
      </c>
      <c r="P35" s="9"/>
    </row>
    <row r="36" spans="1:16" ht="15">
      <c r="A36" s="12"/>
      <c r="B36" s="25">
        <v>361.2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41173</v>
      </c>
      <c r="L36" s="46">
        <v>0</v>
      </c>
      <c r="M36" s="46">
        <v>0</v>
      </c>
      <c r="N36" s="46">
        <f aca="true" t="shared" si="10" ref="N36:N42">SUM(D36:M36)</f>
        <v>41173</v>
      </c>
      <c r="O36" s="47">
        <f t="shared" si="1"/>
        <v>7.067112941984209</v>
      </c>
      <c r="P36" s="9"/>
    </row>
    <row r="37" spans="1:16" ht="15">
      <c r="A37" s="12"/>
      <c r="B37" s="25">
        <v>361.3</v>
      </c>
      <c r="C37" s="20" t="s">
        <v>43</v>
      </c>
      <c r="D37" s="46">
        <v>-54628</v>
      </c>
      <c r="E37" s="46">
        <v>0</v>
      </c>
      <c r="F37" s="46">
        <v>0</v>
      </c>
      <c r="G37" s="46">
        <v>0</v>
      </c>
      <c r="H37" s="46">
        <v>0</v>
      </c>
      <c r="I37" s="46">
        <v>-63348</v>
      </c>
      <c r="J37" s="46">
        <v>0</v>
      </c>
      <c r="K37" s="46">
        <v>1554590</v>
      </c>
      <c r="L37" s="46">
        <v>0</v>
      </c>
      <c r="M37" s="46">
        <v>0</v>
      </c>
      <c r="N37" s="46">
        <f t="shared" si="10"/>
        <v>1436614</v>
      </c>
      <c r="O37" s="47">
        <f t="shared" si="1"/>
        <v>246.5866803982149</v>
      </c>
      <c r="P37" s="9"/>
    </row>
    <row r="38" spans="1:16" ht="15">
      <c r="A38" s="12"/>
      <c r="B38" s="25">
        <v>361.4</v>
      </c>
      <c r="C38" s="20" t="s">
        <v>83</v>
      </c>
      <c r="D38" s="46">
        <v>-6691</v>
      </c>
      <c r="E38" s="46">
        <v>0</v>
      </c>
      <c r="F38" s="46">
        <v>0</v>
      </c>
      <c r="G38" s="46">
        <v>0</v>
      </c>
      <c r="H38" s="46">
        <v>0</v>
      </c>
      <c r="I38" s="46">
        <v>-8139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-14830</v>
      </c>
      <c r="O38" s="47">
        <f t="shared" si="1"/>
        <v>-2.5454857535187094</v>
      </c>
      <c r="P38" s="9"/>
    </row>
    <row r="39" spans="1:16" ht="15">
      <c r="A39" s="12"/>
      <c r="B39" s="25">
        <v>362</v>
      </c>
      <c r="C39" s="20" t="s">
        <v>45</v>
      </c>
      <c r="D39" s="46">
        <v>3650</v>
      </c>
      <c r="E39" s="46">
        <v>0</v>
      </c>
      <c r="F39" s="46">
        <v>0</v>
      </c>
      <c r="G39" s="46">
        <v>0</v>
      </c>
      <c r="H39" s="46">
        <v>0</v>
      </c>
      <c r="I39" s="46">
        <v>241124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244774</v>
      </c>
      <c r="O39" s="47">
        <f t="shared" si="1"/>
        <v>42.014074836937866</v>
      </c>
      <c r="P39" s="9"/>
    </row>
    <row r="40" spans="1:16" ht="15">
      <c r="A40" s="12"/>
      <c r="B40" s="25">
        <v>364</v>
      </c>
      <c r="C40" s="20" t="s">
        <v>96</v>
      </c>
      <c r="D40" s="46">
        <v>4750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4750</v>
      </c>
      <c r="O40" s="47">
        <f t="shared" si="1"/>
        <v>0.8153106762787504</v>
      </c>
      <c r="P40" s="9"/>
    </row>
    <row r="41" spans="1:16" ht="15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1207240</v>
      </c>
      <c r="L41" s="46">
        <v>0</v>
      </c>
      <c r="M41" s="46">
        <v>0</v>
      </c>
      <c r="N41" s="46">
        <f t="shared" si="10"/>
        <v>1207240</v>
      </c>
      <c r="O41" s="47">
        <f t="shared" si="1"/>
        <v>207.21592859594918</v>
      </c>
      <c r="P41" s="9"/>
    </row>
    <row r="42" spans="1:16" ht="15">
      <c r="A42" s="12"/>
      <c r="B42" s="25">
        <v>369.9</v>
      </c>
      <c r="C42" s="20" t="s">
        <v>48</v>
      </c>
      <c r="D42" s="46">
        <v>53237</v>
      </c>
      <c r="E42" s="46">
        <v>0</v>
      </c>
      <c r="F42" s="46">
        <v>0</v>
      </c>
      <c r="G42" s="46">
        <v>0</v>
      </c>
      <c r="H42" s="46">
        <v>0</v>
      </c>
      <c r="I42" s="46">
        <v>77867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131104</v>
      </c>
      <c r="O42" s="47">
        <f t="shared" si="1"/>
        <v>22.503261242705115</v>
      </c>
      <c r="P42" s="9"/>
    </row>
    <row r="43" spans="1:16" ht="15.75">
      <c r="A43" s="29" t="s">
        <v>29</v>
      </c>
      <c r="B43" s="30"/>
      <c r="C43" s="31"/>
      <c r="D43" s="32">
        <f aca="true" t="shared" si="11" ref="D43:M43">SUM(D44:D45)</f>
        <v>3041363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3041363</v>
      </c>
      <c r="O43" s="45">
        <f t="shared" si="1"/>
        <v>522.0327840714041</v>
      </c>
      <c r="P43" s="9"/>
    </row>
    <row r="44" spans="1:16" ht="15">
      <c r="A44" s="12"/>
      <c r="B44" s="25">
        <v>381</v>
      </c>
      <c r="C44" s="20" t="s">
        <v>49</v>
      </c>
      <c r="D44" s="46">
        <v>1787613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1787613</v>
      </c>
      <c r="O44" s="47">
        <f t="shared" si="1"/>
        <v>306.83367662203915</v>
      </c>
      <c r="P44" s="9"/>
    </row>
    <row r="45" spans="1:16" ht="15.75" thickBot="1">
      <c r="A45" s="12"/>
      <c r="B45" s="25">
        <v>388.1</v>
      </c>
      <c r="C45" s="20" t="s">
        <v>85</v>
      </c>
      <c r="D45" s="46">
        <v>1253750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1253750</v>
      </c>
      <c r="O45" s="47">
        <f t="shared" si="1"/>
        <v>215.1991074493649</v>
      </c>
      <c r="P45" s="9"/>
    </row>
    <row r="46" spans="1:119" ht="16.5" thickBot="1">
      <c r="A46" s="14" t="s">
        <v>37</v>
      </c>
      <c r="B46" s="23"/>
      <c r="C46" s="22"/>
      <c r="D46" s="15">
        <f aca="true" t="shared" si="12" ref="D46:M46">SUM(D5,D13,D19,D23,D31,D34,D43)</f>
        <v>9767646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14113441</v>
      </c>
      <c r="J46" s="15">
        <f t="shared" si="12"/>
        <v>0</v>
      </c>
      <c r="K46" s="15">
        <f t="shared" si="12"/>
        <v>2965966</v>
      </c>
      <c r="L46" s="15">
        <f t="shared" si="12"/>
        <v>0</v>
      </c>
      <c r="M46" s="15">
        <f t="shared" si="12"/>
        <v>0</v>
      </c>
      <c r="N46" s="15">
        <f>SUM(D46:M46)</f>
        <v>26847053</v>
      </c>
      <c r="O46" s="38">
        <f t="shared" si="1"/>
        <v>4608.145039478201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105</v>
      </c>
      <c r="M48" s="48"/>
      <c r="N48" s="48"/>
      <c r="O48" s="43">
        <v>5826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4245817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4245817</v>
      </c>
      <c r="O5" s="33">
        <f aca="true" t="shared" si="1" ref="O5:O49">(N5/O$51)</f>
        <v>766.2546471756001</v>
      </c>
      <c r="P5" s="6"/>
    </row>
    <row r="6" spans="1:16" ht="15">
      <c r="A6" s="12"/>
      <c r="B6" s="25">
        <v>311</v>
      </c>
      <c r="C6" s="20" t="s">
        <v>2</v>
      </c>
      <c r="D6" s="46">
        <v>3429753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3429753</v>
      </c>
      <c r="O6" s="47">
        <f t="shared" si="1"/>
        <v>618.9772604223065</v>
      </c>
      <c r="P6" s="9"/>
    </row>
    <row r="7" spans="1:16" ht="15">
      <c r="A7" s="12"/>
      <c r="B7" s="25">
        <v>312.41</v>
      </c>
      <c r="C7" s="20" t="s">
        <v>11</v>
      </c>
      <c r="D7" s="46">
        <v>70457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70457</v>
      </c>
      <c r="O7" s="47">
        <f t="shared" si="1"/>
        <v>12.715574805991698</v>
      </c>
      <c r="P7" s="9"/>
    </row>
    <row r="8" spans="1:16" ht="15">
      <c r="A8" s="12"/>
      <c r="B8" s="25">
        <v>312.42</v>
      </c>
      <c r="C8" s="20" t="s">
        <v>10</v>
      </c>
      <c r="D8" s="46">
        <v>27119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27119</v>
      </c>
      <c r="O8" s="47">
        <f t="shared" si="1"/>
        <v>4.894242916441075</v>
      </c>
      <c r="P8" s="9"/>
    </row>
    <row r="9" spans="1:16" ht="15">
      <c r="A9" s="12"/>
      <c r="B9" s="25">
        <v>312.52</v>
      </c>
      <c r="C9" s="20" t="s">
        <v>74</v>
      </c>
      <c r="D9" s="46">
        <v>41440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41440</v>
      </c>
      <c r="O9" s="47">
        <f t="shared" si="1"/>
        <v>7.4787944414365635</v>
      </c>
      <c r="P9" s="9"/>
    </row>
    <row r="10" spans="1:16" ht="15">
      <c r="A10" s="12"/>
      <c r="B10" s="25">
        <v>314.1</v>
      </c>
      <c r="C10" s="20" t="s">
        <v>12</v>
      </c>
      <c r="D10" s="46">
        <v>437085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437085</v>
      </c>
      <c r="O10" s="47">
        <f t="shared" si="1"/>
        <v>78.8819707634001</v>
      </c>
      <c r="P10" s="9"/>
    </row>
    <row r="11" spans="1:16" ht="15">
      <c r="A11" s="12"/>
      <c r="B11" s="25">
        <v>314.4</v>
      </c>
      <c r="C11" s="20" t="s">
        <v>13</v>
      </c>
      <c r="D11" s="46">
        <v>18521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18521</v>
      </c>
      <c r="O11" s="47">
        <f t="shared" si="1"/>
        <v>3.342537448114059</v>
      </c>
      <c r="P11" s="9"/>
    </row>
    <row r="12" spans="1:16" ht="15">
      <c r="A12" s="12"/>
      <c r="B12" s="25">
        <v>315</v>
      </c>
      <c r="C12" s="20" t="s">
        <v>75</v>
      </c>
      <c r="D12" s="46">
        <v>221442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221442</v>
      </c>
      <c r="O12" s="47">
        <f t="shared" si="1"/>
        <v>39.96426637791012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1402013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1402013</v>
      </c>
      <c r="O13" s="45">
        <f t="shared" si="1"/>
        <v>253.02526619743728</v>
      </c>
      <c r="P13" s="10"/>
    </row>
    <row r="14" spans="1:16" ht="15">
      <c r="A14" s="12"/>
      <c r="B14" s="25">
        <v>322</v>
      </c>
      <c r="C14" s="20" t="s">
        <v>0</v>
      </c>
      <c r="D14" s="46">
        <v>828312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828312</v>
      </c>
      <c r="O14" s="47">
        <f t="shared" si="1"/>
        <v>149.48781808337844</v>
      </c>
      <c r="P14" s="9"/>
    </row>
    <row r="15" spans="1:16" ht="15">
      <c r="A15" s="12"/>
      <c r="B15" s="25">
        <v>323.1</v>
      </c>
      <c r="C15" s="20" t="s">
        <v>16</v>
      </c>
      <c r="D15" s="46">
        <v>328791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328791</v>
      </c>
      <c r="O15" s="47">
        <f t="shared" si="1"/>
        <v>59.337845154304276</v>
      </c>
      <c r="P15" s="9"/>
    </row>
    <row r="16" spans="1:16" ht="15">
      <c r="A16" s="12"/>
      <c r="B16" s="25">
        <v>323.4</v>
      </c>
      <c r="C16" s="20" t="s">
        <v>17</v>
      </c>
      <c r="D16" s="46">
        <v>21883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21883</v>
      </c>
      <c r="O16" s="47">
        <f t="shared" si="1"/>
        <v>3.949287132286591</v>
      </c>
      <c r="P16" s="9"/>
    </row>
    <row r="17" spans="1:16" ht="15">
      <c r="A17" s="12"/>
      <c r="B17" s="25">
        <v>324.61</v>
      </c>
      <c r="C17" s="20" t="s">
        <v>76</v>
      </c>
      <c r="D17" s="46">
        <v>163486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163486</v>
      </c>
      <c r="O17" s="47">
        <f t="shared" si="1"/>
        <v>29.5047825302292</v>
      </c>
      <c r="P17" s="9"/>
    </row>
    <row r="18" spans="1:16" ht="15">
      <c r="A18" s="12"/>
      <c r="B18" s="25">
        <v>367</v>
      </c>
      <c r="C18" s="20" t="s">
        <v>46</v>
      </c>
      <c r="D18" s="46">
        <v>59541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59541</v>
      </c>
      <c r="O18" s="47">
        <f t="shared" si="1"/>
        <v>10.745533297238765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SUM(D20:D24)</f>
        <v>1332111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514988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1847099</v>
      </c>
      <c r="O19" s="45">
        <f t="shared" si="1"/>
        <v>333.35120014437825</v>
      </c>
      <c r="P19" s="10"/>
    </row>
    <row r="20" spans="1:16" ht="15">
      <c r="A20" s="12"/>
      <c r="B20" s="25">
        <v>331.7</v>
      </c>
      <c r="C20" s="20" t="s">
        <v>91</v>
      </c>
      <c r="D20" s="46">
        <v>500000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500000</v>
      </c>
      <c r="O20" s="47">
        <f t="shared" si="1"/>
        <v>90.23641941887746</v>
      </c>
      <c r="P20" s="9"/>
    </row>
    <row r="21" spans="1:16" ht="15">
      <c r="A21" s="12"/>
      <c r="B21" s="25">
        <v>334.49</v>
      </c>
      <c r="C21" s="20" t="s">
        <v>99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514988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514988</v>
      </c>
      <c r="O21" s="47">
        <f t="shared" si="1"/>
        <v>92.94134632737773</v>
      </c>
      <c r="P21" s="9"/>
    </row>
    <row r="22" spans="1:16" ht="15">
      <c r="A22" s="12"/>
      <c r="B22" s="25">
        <v>335.12</v>
      </c>
      <c r="C22" s="20" t="s">
        <v>77</v>
      </c>
      <c r="D22" s="46">
        <v>160535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160535</v>
      </c>
      <c r="O22" s="47">
        <f t="shared" si="1"/>
        <v>28.972207182818984</v>
      </c>
      <c r="P22" s="9"/>
    </row>
    <row r="23" spans="1:16" ht="15">
      <c r="A23" s="12"/>
      <c r="B23" s="25">
        <v>335.15</v>
      </c>
      <c r="C23" s="20" t="s">
        <v>78</v>
      </c>
      <c r="D23" s="46">
        <v>3077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3077</v>
      </c>
      <c r="O23" s="47">
        <f t="shared" si="1"/>
        <v>0.5553149251037719</v>
      </c>
      <c r="P23" s="9"/>
    </row>
    <row r="24" spans="1:16" ht="15">
      <c r="A24" s="12"/>
      <c r="B24" s="25">
        <v>335.18</v>
      </c>
      <c r="C24" s="20" t="s">
        <v>79</v>
      </c>
      <c r="D24" s="46">
        <v>668499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668499</v>
      </c>
      <c r="O24" s="47">
        <f t="shared" si="1"/>
        <v>120.64591229020033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189229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11081217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11270446</v>
      </c>
      <c r="O25" s="45">
        <f t="shared" si="1"/>
        <v>2034.0093845876195</v>
      </c>
      <c r="P25" s="10"/>
    </row>
    <row r="26" spans="1:16" ht="15">
      <c r="A26" s="12"/>
      <c r="B26" s="25">
        <v>341.9</v>
      </c>
      <c r="C26" s="20" t="s">
        <v>80</v>
      </c>
      <c r="D26" s="46">
        <v>2994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2994</v>
      </c>
      <c r="O26" s="47">
        <f t="shared" si="1"/>
        <v>0.5403356794802382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1154818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1154818</v>
      </c>
      <c r="O27" s="47">
        <f t="shared" si="1"/>
        <v>208.41328280093845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698570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698570</v>
      </c>
      <c r="O28" s="47">
        <f t="shared" si="1"/>
        <v>126.07291102689045</v>
      </c>
      <c r="P28" s="9"/>
    </row>
    <row r="29" spans="1:16" ht="15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2211182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2211182</v>
      </c>
      <c r="O29" s="47">
        <f t="shared" si="1"/>
        <v>399.0582927269446</v>
      </c>
      <c r="P29" s="9"/>
    </row>
    <row r="30" spans="1:16" ht="15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673472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673472</v>
      </c>
      <c r="O30" s="47">
        <f t="shared" si="1"/>
        <v>121.54340371774047</v>
      </c>
      <c r="P30" s="9"/>
    </row>
    <row r="31" spans="1:16" ht="15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6343175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6343175</v>
      </c>
      <c r="O31" s="47">
        <f t="shared" si="1"/>
        <v>1144.770799494676</v>
      </c>
      <c r="P31" s="9"/>
    </row>
    <row r="32" spans="1:16" ht="15">
      <c r="A32" s="12"/>
      <c r="B32" s="25">
        <v>347.2</v>
      </c>
      <c r="C32" s="20" t="s">
        <v>36</v>
      </c>
      <c r="D32" s="46">
        <v>186235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186235</v>
      </c>
      <c r="O32" s="47">
        <f t="shared" si="1"/>
        <v>33.610359140949285</v>
      </c>
      <c r="P32" s="9"/>
    </row>
    <row r="33" spans="1:16" ht="15.75">
      <c r="A33" s="29" t="s">
        <v>28</v>
      </c>
      <c r="B33" s="30"/>
      <c r="C33" s="31"/>
      <c r="D33" s="32">
        <f aca="true" t="shared" si="8" ref="D33:M33">SUM(D34:D35)</f>
        <v>109148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109148</v>
      </c>
      <c r="O33" s="45">
        <f t="shared" si="1"/>
        <v>19.698249413463273</v>
      </c>
      <c r="P33" s="10"/>
    </row>
    <row r="34" spans="1:16" ht="15">
      <c r="A34" s="13"/>
      <c r="B34" s="39">
        <v>354</v>
      </c>
      <c r="C34" s="21" t="s">
        <v>39</v>
      </c>
      <c r="D34" s="46">
        <v>74251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74251</v>
      </c>
      <c r="O34" s="47">
        <f t="shared" si="1"/>
        <v>13.40028875654214</v>
      </c>
      <c r="P34" s="9"/>
    </row>
    <row r="35" spans="1:16" ht="15">
      <c r="A35" s="13"/>
      <c r="B35" s="39">
        <v>359</v>
      </c>
      <c r="C35" s="21" t="s">
        <v>40</v>
      </c>
      <c r="D35" s="46">
        <v>34897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34897</v>
      </c>
      <c r="O35" s="47">
        <f t="shared" si="1"/>
        <v>6.297960656921133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SUM(D37:D44)</f>
        <v>146208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462715</v>
      </c>
      <c r="J36" s="32">
        <f t="shared" si="9"/>
        <v>0</v>
      </c>
      <c r="K36" s="32">
        <f t="shared" si="9"/>
        <v>2834205</v>
      </c>
      <c r="L36" s="32">
        <f t="shared" si="9"/>
        <v>0</v>
      </c>
      <c r="M36" s="32">
        <f t="shared" si="9"/>
        <v>0</v>
      </c>
      <c r="N36" s="32">
        <f>SUM(D36:M36)</f>
        <v>3443128</v>
      </c>
      <c r="O36" s="45">
        <f t="shared" si="1"/>
        <v>621.3910846417614</v>
      </c>
      <c r="P36" s="10"/>
    </row>
    <row r="37" spans="1:16" ht="15">
      <c r="A37" s="12"/>
      <c r="B37" s="25">
        <v>361.1</v>
      </c>
      <c r="C37" s="20" t="s">
        <v>41</v>
      </c>
      <c r="D37" s="46">
        <v>48532</v>
      </c>
      <c r="E37" s="46">
        <v>0</v>
      </c>
      <c r="F37" s="46">
        <v>0</v>
      </c>
      <c r="G37" s="46">
        <v>0</v>
      </c>
      <c r="H37" s="46">
        <v>0</v>
      </c>
      <c r="I37" s="46">
        <v>71214</v>
      </c>
      <c r="J37" s="46">
        <v>0</v>
      </c>
      <c r="K37" s="46">
        <v>193911</v>
      </c>
      <c r="L37" s="46">
        <v>0</v>
      </c>
      <c r="M37" s="46">
        <v>0</v>
      </c>
      <c r="N37" s="46">
        <f>SUM(D37:M37)</f>
        <v>313657</v>
      </c>
      <c r="O37" s="47">
        <f t="shared" si="1"/>
        <v>56.60656921133369</v>
      </c>
      <c r="P37" s="9"/>
    </row>
    <row r="38" spans="1:16" ht="15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47697</v>
      </c>
      <c r="L38" s="46">
        <v>0</v>
      </c>
      <c r="M38" s="46">
        <v>0</v>
      </c>
      <c r="N38" s="46">
        <f aca="true" t="shared" si="10" ref="N38:N44">SUM(D38:M38)</f>
        <v>47697</v>
      </c>
      <c r="O38" s="47">
        <f t="shared" si="1"/>
        <v>8.608012994044396</v>
      </c>
      <c r="P38" s="9"/>
    </row>
    <row r="39" spans="1:16" ht="15">
      <c r="A39" s="12"/>
      <c r="B39" s="25">
        <v>361.3</v>
      </c>
      <c r="C39" s="20" t="s">
        <v>43</v>
      </c>
      <c r="D39" s="46">
        <v>16523</v>
      </c>
      <c r="E39" s="46">
        <v>0</v>
      </c>
      <c r="F39" s="46">
        <v>0</v>
      </c>
      <c r="G39" s="46">
        <v>0</v>
      </c>
      <c r="H39" s="46">
        <v>0</v>
      </c>
      <c r="I39" s="46">
        <v>23138</v>
      </c>
      <c r="J39" s="46">
        <v>0</v>
      </c>
      <c r="K39" s="46">
        <v>1319837</v>
      </c>
      <c r="L39" s="46">
        <v>0</v>
      </c>
      <c r="M39" s="46">
        <v>0</v>
      </c>
      <c r="N39" s="46">
        <f t="shared" si="10"/>
        <v>1359498</v>
      </c>
      <c r="O39" s="47">
        <f t="shared" si="1"/>
        <v>245.35246345425014</v>
      </c>
      <c r="P39" s="9"/>
    </row>
    <row r="40" spans="1:16" ht="15">
      <c r="A40" s="12"/>
      <c r="B40" s="25">
        <v>361.4</v>
      </c>
      <c r="C40" s="20" t="s">
        <v>83</v>
      </c>
      <c r="D40" s="46">
        <v>2955</v>
      </c>
      <c r="E40" s="46">
        <v>0</v>
      </c>
      <c r="F40" s="46">
        <v>0</v>
      </c>
      <c r="G40" s="46">
        <v>0</v>
      </c>
      <c r="H40" s="46">
        <v>0</v>
      </c>
      <c r="I40" s="46">
        <v>-268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2687</v>
      </c>
      <c r="O40" s="47">
        <f t="shared" si="1"/>
        <v>0.48493051795704745</v>
      </c>
      <c r="P40" s="9"/>
    </row>
    <row r="41" spans="1:16" ht="15">
      <c r="A41" s="12"/>
      <c r="B41" s="25">
        <v>362</v>
      </c>
      <c r="C41" s="20" t="s">
        <v>45</v>
      </c>
      <c r="D41" s="46">
        <v>2700</v>
      </c>
      <c r="E41" s="46">
        <v>0</v>
      </c>
      <c r="F41" s="46">
        <v>0</v>
      </c>
      <c r="G41" s="46">
        <v>0</v>
      </c>
      <c r="H41" s="46">
        <v>0</v>
      </c>
      <c r="I41" s="46">
        <v>235072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237772</v>
      </c>
      <c r="O41" s="47">
        <f t="shared" si="1"/>
        <v>42.911387836130665</v>
      </c>
      <c r="P41" s="9"/>
    </row>
    <row r="42" spans="1:16" ht="15">
      <c r="A42" s="12"/>
      <c r="B42" s="25">
        <v>364</v>
      </c>
      <c r="C42" s="20" t="s">
        <v>96</v>
      </c>
      <c r="D42" s="46">
        <v>1145</v>
      </c>
      <c r="E42" s="46">
        <v>0</v>
      </c>
      <c r="F42" s="46">
        <v>0</v>
      </c>
      <c r="G42" s="46">
        <v>0</v>
      </c>
      <c r="H42" s="46">
        <v>0</v>
      </c>
      <c r="I42" s="46">
        <v>13300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14445</v>
      </c>
      <c r="O42" s="47">
        <f t="shared" si="1"/>
        <v>2.60693015701137</v>
      </c>
      <c r="P42" s="9"/>
    </row>
    <row r="43" spans="1:16" ht="15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1272760</v>
      </c>
      <c r="L43" s="46">
        <v>0</v>
      </c>
      <c r="M43" s="46">
        <v>0</v>
      </c>
      <c r="N43" s="46">
        <f t="shared" si="10"/>
        <v>1272760</v>
      </c>
      <c r="O43" s="47">
        <f t="shared" si="1"/>
        <v>229.69861035914096</v>
      </c>
      <c r="P43" s="9"/>
    </row>
    <row r="44" spans="1:16" ht="15">
      <c r="A44" s="12"/>
      <c r="B44" s="25">
        <v>369.9</v>
      </c>
      <c r="C44" s="20" t="s">
        <v>48</v>
      </c>
      <c r="D44" s="46">
        <v>74353</v>
      </c>
      <c r="E44" s="46">
        <v>0</v>
      </c>
      <c r="F44" s="46">
        <v>0</v>
      </c>
      <c r="G44" s="46">
        <v>0</v>
      </c>
      <c r="H44" s="46">
        <v>0</v>
      </c>
      <c r="I44" s="46">
        <v>120259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194612</v>
      </c>
      <c r="O44" s="47">
        <f t="shared" si="1"/>
        <v>35.12218011189316</v>
      </c>
      <c r="P44" s="9"/>
    </row>
    <row r="45" spans="1:16" ht="15.75">
      <c r="A45" s="29" t="s">
        <v>29</v>
      </c>
      <c r="B45" s="30"/>
      <c r="C45" s="31"/>
      <c r="D45" s="32">
        <f aca="true" t="shared" si="11" ref="D45:M45">SUM(D46:D48)</f>
        <v>6357181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6357181</v>
      </c>
      <c r="O45" s="45">
        <f t="shared" si="1"/>
        <v>1147.2985020754377</v>
      </c>
      <c r="P45" s="9"/>
    </row>
    <row r="46" spans="1:16" ht="15">
      <c r="A46" s="12"/>
      <c r="B46" s="25">
        <v>381</v>
      </c>
      <c r="C46" s="20" t="s">
        <v>49</v>
      </c>
      <c r="D46" s="46">
        <v>1654850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1654850</v>
      </c>
      <c r="O46" s="47">
        <f t="shared" si="1"/>
        <v>298.6554773506587</v>
      </c>
      <c r="P46" s="9"/>
    </row>
    <row r="47" spans="1:16" ht="15">
      <c r="A47" s="12"/>
      <c r="B47" s="25">
        <v>384</v>
      </c>
      <c r="C47" s="20" t="s">
        <v>102</v>
      </c>
      <c r="D47" s="46">
        <v>3218081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3218081</v>
      </c>
      <c r="O47" s="47">
        <f t="shared" si="1"/>
        <v>580.7762136798411</v>
      </c>
      <c r="P47" s="9"/>
    </row>
    <row r="48" spans="1:16" ht="15.75" thickBot="1">
      <c r="A48" s="12"/>
      <c r="B48" s="25">
        <v>388.1</v>
      </c>
      <c r="C48" s="20" t="s">
        <v>85</v>
      </c>
      <c r="D48" s="46">
        <v>1484250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1484250</v>
      </c>
      <c r="O48" s="47">
        <f t="shared" si="1"/>
        <v>267.8668110449377</v>
      </c>
      <c r="P48" s="9"/>
    </row>
    <row r="49" spans="1:119" ht="16.5" thickBot="1">
      <c r="A49" s="14" t="s">
        <v>37</v>
      </c>
      <c r="B49" s="23"/>
      <c r="C49" s="22"/>
      <c r="D49" s="15">
        <f aca="true" t="shared" si="12" ref="D49:M49">SUM(D5,D13,D19,D25,D33,D36,D45)</f>
        <v>13781707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12058920</v>
      </c>
      <c r="J49" s="15">
        <f t="shared" si="12"/>
        <v>0</v>
      </c>
      <c r="K49" s="15">
        <f t="shared" si="12"/>
        <v>2834205</v>
      </c>
      <c r="L49" s="15">
        <f t="shared" si="12"/>
        <v>0</v>
      </c>
      <c r="M49" s="15">
        <f t="shared" si="12"/>
        <v>0</v>
      </c>
      <c r="N49" s="15">
        <f>SUM(D49:M49)</f>
        <v>28674832</v>
      </c>
      <c r="O49" s="38">
        <f t="shared" si="1"/>
        <v>5175.028334235698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103</v>
      </c>
      <c r="M51" s="48"/>
      <c r="N51" s="48"/>
      <c r="O51" s="43">
        <v>5541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4174529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4174529</v>
      </c>
      <c r="O5" s="33">
        <f aca="true" t="shared" si="1" ref="O5:O48">(N5/O$50)</f>
        <v>751.8964337175793</v>
      </c>
      <c r="P5" s="6"/>
    </row>
    <row r="6" spans="1:16" ht="15">
      <c r="A6" s="12"/>
      <c r="B6" s="25">
        <v>311</v>
      </c>
      <c r="C6" s="20" t="s">
        <v>2</v>
      </c>
      <c r="D6" s="46">
        <v>3332606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3332606</v>
      </c>
      <c r="O6" s="47">
        <f t="shared" si="1"/>
        <v>600.2532420749279</v>
      </c>
      <c r="P6" s="9"/>
    </row>
    <row r="7" spans="1:16" ht="15">
      <c r="A7" s="12"/>
      <c r="B7" s="25">
        <v>312.41</v>
      </c>
      <c r="C7" s="20" t="s">
        <v>11</v>
      </c>
      <c r="D7" s="46">
        <v>71160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71160</v>
      </c>
      <c r="O7" s="47">
        <f t="shared" si="1"/>
        <v>12.817002881844381</v>
      </c>
      <c r="P7" s="9"/>
    </row>
    <row r="8" spans="1:16" ht="15">
      <c r="A8" s="12"/>
      <c r="B8" s="25">
        <v>312.42</v>
      </c>
      <c r="C8" s="20" t="s">
        <v>10</v>
      </c>
      <c r="D8" s="46">
        <v>27216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27216</v>
      </c>
      <c r="O8" s="47">
        <f t="shared" si="1"/>
        <v>4.902017291066282</v>
      </c>
      <c r="P8" s="9"/>
    </row>
    <row r="9" spans="1:16" ht="15">
      <c r="A9" s="12"/>
      <c r="B9" s="25">
        <v>312.52</v>
      </c>
      <c r="C9" s="20" t="s">
        <v>74</v>
      </c>
      <c r="D9" s="46">
        <v>41859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41859</v>
      </c>
      <c r="O9" s="47">
        <f t="shared" si="1"/>
        <v>7.539445244956772</v>
      </c>
      <c r="P9" s="9"/>
    </row>
    <row r="10" spans="1:16" ht="15">
      <c r="A10" s="12"/>
      <c r="B10" s="25">
        <v>314.1</v>
      </c>
      <c r="C10" s="20" t="s">
        <v>12</v>
      </c>
      <c r="D10" s="46">
        <v>431791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431791</v>
      </c>
      <c r="O10" s="47">
        <f t="shared" si="1"/>
        <v>77.77215417867436</v>
      </c>
      <c r="P10" s="9"/>
    </row>
    <row r="11" spans="1:16" ht="15">
      <c r="A11" s="12"/>
      <c r="B11" s="25">
        <v>314.4</v>
      </c>
      <c r="C11" s="20" t="s">
        <v>13</v>
      </c>
      <c r="D11" s="46">
        <v>20564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20564</v>
      </c>
      <c r="O11" s="47">
        <f t="shared" si="1"/>
        <v>3.7038904899135447</v>
      </c>
      <c r="P11" s="9"/>
    </row>
    <row r="12" spans="1:16" ht="15">
      <c r="A12" s="12"/>
      <c r="B12" s="25">
        <v>315</v>
      </c>
      <c r="C12" s="20" t="s">
        <v>75</v>
      </c>
      <c r="D12" s="46">
        <v>249333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249333</v>
      </c>
      <c r="O12" s="47">
        <f t="shared" si="1"/>
        <v>44.908681556195965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1543844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1543844</v>
      </c>
      <c r="O13" s="45">
        <f t="shared" si="1"/>
        <v>278.06988472622476</v>
      </c>
      <c r="P13" s="10"/>
    </row>
    <row r="14" spans="1:16" ht="15">
      <c r="A14" s="12"/>
      <c r="B14" s="25">
        <v>322</v>
      </c>
      <c r="C14" s="20" t="s">
        <v>0</v>
      </c>
      <c r="D14" s="46">
        <v>863162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863162</v>
      </c>
      <c r="O14" s="47">
        <f t="shared" si="1"/>
        <v>155.4686599423631</v>
      </c>
      <c r="P14" s="9"/>
    </row>
    <row r="15" spans="1:16" ht="15">
      <c r="A15" s="12"/>
      <c r="B15" s="25">
        <v>323.1</v>
      </c>
      <c r="C15" s="20" t="s">
        <v>16</v>
      </c>
      <c r="D15" s="46">
        <v>340093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340093</v>
      </c>
      <c r="O15" s="47">
        <f t="shared" si="1"/>
        <v>61.25594380403458</v>
      </c>
      <c r="P15" s="9"/>
    </row>
    <row r="16" spans="1:16" ht="15">
      <c r="A16" s="12"/>
      <c r="B16" s="25">
        <v>323.4</v>
      </c>
      <c r="C16" s="20" t="s">
        <v>17</v>
      </c>
      <c r="D16" s="46">
        <v>23494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23494</v>
      </c>
      <c r="O16" s="47">
        <f t="shared" si="1"/>
        <v>4.231628242074928</v>
      </c>
      <c r="P16" s="9"/>
    </row>
    <row r="17" spans="1:16" ht="15">
      <c r="A17" s="12"/>
      <c r="B17" s="25">
        <v>324.61</v>
      </c>
      <c r="C17" s="20" t="s">
        <v>76</v>
      </c>
      <c r="D17" s="46">
        <v>253949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253949</v>
      </c>
      <c r="O17" s="47">
        <f t="shared" si="1"/>
        <v>45.74009365994236</v>
      </c>
      <c r="P17" s="9"/>
    </row>
    <row r="18" spans="1:16" ht="15">
      <c r="A18" s="12"/>
      <c r="B18" s="25">
        <v>367</v>
      </c>
      <c r="C18" s="20" t="s">
        <v>46</v>
      </c>
      <c r="D18" s="46">
        <v>63146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63146</v>
      </c>
      <c r="O18" s="47">
        <f t="shared" si="1"/>
        <v>11.373559077809798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SUM(D20:D24)</f>
        <v>833921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485012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1318933</v>
      </c>
      <c r="O19" s="45">
        <f t="shared" si="1"/>
        <v>237.55997838616716</v>
      </c>
      <c r="P19" s="10"/>
    </row>
    <row r="20" spans="1:16" ht="15">
      <c r="A20" s="12"/>
      <c r="B20" s="25">
        <v>331.2</v>
      </c>
      <c r="C20" s="20" t="s">
        <v>65</v>
      </c>
      <c r="D20" s="46">
        <v>3693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3693</v>
      </c>
      <c r="O20" s="47">
        <f t="shared" si="1"/>
        <v>0.6651657060518732</v>
      </c>
      <c r="P20" s="9"/>
    </row>
    <row r="21" spans="1:16" ht="15">
      <c r="A21" s="12"/>
      <c r="B21" s="25">
        <v>334.49</v>
      </c>
      <c r="C21" s="20" t="s">
        <v>99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485012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485012</v>
      </c>
      <c r="O21" s="47">
        <f t="shared" si="1"/>
        <v>87.35806916426513</v>
      </c>
      <c r="P21" s="9"/>
    </row>
    <row r="22" spans="1:16" ht="15">
      <c r="A22" s="12"/>
      <c r="B22" s="25">
        <v>335.12</v>
      </c>
      <c r="C22" s="20" t="s">
        <v>77</v>
      </c>
      <c r="D22" s="46">
        <v>158950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158950</v>
      </c>
      <c r="O22" s="47">
        <f t="shared" si="1"/>
        <v>28.629322766570606</v>
      </c>
      <c r="P22" s="9"/>
    </row>
    <row r="23" spans="1:16" ht="15">
      <c r="A23" s="12"/>
      <c r="B23" s="25">
        <v>335.15</v>
      </c>
      <c r="C23" s="20" t="s">
        <v>78</v>
      </c>
      <c r="D23" s="46">
        <v>4920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4920</v>
      </c>
      <c r="O23" s="47">
        <f t="shared" si="1"/>
        <v>0.8861671469740634</v>
      </c>
      <c r="P23" s="9"/>
    </row>
    <row r="24" spans="1:16" ht="15">
      <c r="A24" s="12"/>
      <c r="B24" s="25">
        <v>335.18</v>
      </c>
      <c r="C24" s="20" t="s">
        <v>79</v>
      </c>
      <c r="D24" s="46">
        <v>666358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666358</v>
      </c>
      <c r="O24" s="47">
        <f t="shared" si="1"/>
        <v>120.02125360230548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186594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10350538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10537132</v>
      </c>
      <c r="O25" s="45">
        <f t="shared" si="1"/>
        <v>1897.8984149855908</v>
      </c>
      <c r="P25" s="10"/>
    </row>
    <row r="26" spans="1:16" ht="15">
      <c r="A26" s="12"/>
      <c r="B26" s="25">
        <v>341.9</v>
      </c>
      <c r="C26" s="20" t="s">
        <v>80</v>
      </c>
      <c r="D26" s="46">
        <v>3408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3408</v>
      </c>
      <c r="O26" s="47">
        <f t="shared" si="1"/>
        <v>0.6138328530259366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1226305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1226305</v>
      </c>
      <c r="O27" s="47">
        <f t="shared" si="1"/>
        <v>220.87626080691643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711977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711977</v>
      </c>
      <c r="O28" s="47">
        <f t="shared" si="1"/>
        <v>128.23793227665706</v>
      </c>
      <c r="P28" s="9"/>
    </row>
    <row r="29" spans="1:16" ht="15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2186243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2186243</v>
      </c>
      <c r="O29" s="47">
        <f t="shared" si="1"/>
        <v>393.77575648414984</v>
      </c>
      <c r="P29" s="9"/>
    </row>
    <row r="30" spans="1:16" ht="15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586972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586972</v>
      </c>
      <c r="O30" s="47">
        <f t="shared" si="1"/>
        <v>105.72262247838617</v>
      </c>
      <c r="P30" s="9"/>
    </row>
    <row r="31" spans="1:16" ht="15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5639041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5639041</v>
      </c>
      <c r="O31" s="47">
        <f t="shared" si="1"/>
        <v>1015.6774135446686</v>
      </c>
      <c r="P31" s="9"/>
    </row>
    <row r="32" spans="1:16" ht="15">
      <c r="A32" s="12"/>
      <c r="B32" s="25">
        <v>347.2</v>
      </c>
      <c r="C32" s="20" t="s">
        <v>36</v>
      </c>
      <c r="D32" s="46">
        <v>183186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183186</v>
      </c>
      <c r="O32" s="47">
        <f t="shared" si="1"/>
        <v>32.99459654178674</v>
      </c>
      <c r="P32" s="9"/>
    </row>
    <row r="33" spans="1:16" ht="15.75">
      <c r="A33" s="29" t="s">
        <v>28</v>
      </c>
      <c r="B33" s="30"/>
      <c r="C33" s="31"/>
      <c r="D33" s="32">
        <f aca="true" t="shared" si="8" ref="D33:M33">SUM(D34:D35)</f>
        <v>119988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119988</v>
      </c>
      <c r="O33" s="45">
        <f t="shared" si="1"/>
        <v>21.611671469740635</v>
      </c>
      <c r="P33" s="10"/>
    </row>
    <row r="34" spans="1:16" ht="15">
      <c r="A34" s="13"/>
      <c r="B34" s="39">
        <v>354</v>
      </c>
      <c r="C34" s="21" t="s">
        <v>39</v>
      </c>
      <c r="D34" s="46">
        <v>89750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89750</v>
      </c>
      <c r="O34" s="47">
        <f t="shared" si="1"/>
        <v>16.165345821325648</v>
      </c>
      <c r="P34" s="9"/>
    </row>
    <row r="35" spans="1:16" ht="15">
      <c r="A35" s="13"/>
      <c r="B35" s="39">
        <v>359</v>
      </c>
      <c r="C35" s="21" t="s">
        <v>40</v>
      </c>
      <c r="D35" s="46">
        <v>30238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30238</v>
      </c>
      <c r="O35" s="47">
        <f t="shared" si="1"/>
        <v>5.446325648414986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SUM(D37:D44)</f>
        <v>93714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447692</v>
      </c>
      <c r="J36" s="32">
        <f t="shared" si="9"/>
        <v>0</v>
      </c>
      <c r="K36" s="32">
        <f t="shared" si="9"/>
        <v>776285</v>
      </c>
      <c r="L36" s="32">
        <f t="shared" si="9"/>
        <v>0</v>
      </c>
      <c r="M36" s="32">
        <f t="shared" si="9"/>
        <v>0</v>
      </c>
      <c r="N36" s="32">
        <f>SUM(D36:M36)</f>
        <v>1317691</v>
      </c>
      <c r="O36" s="45">
        <f t="shared" si="1"/>
        <v>237.33627521613832</v>
      </c>
      <c r="P36" s="10"/>
    </row>
    <row r="37" spans="1:16" ht="15">
      <c r="A37" s="12"/>
      <c r="B37" s="25">
        <v>361.1</v>
      </c>
      <c r="C37" s="20" t="s">
        <v>41</v>
      </c>
      <c r="D37" s="46">
        <v>37215</v>
      </c>
      <c r="E37" s="46">
        <v>0</v>
      </c>
      <c r="F37" s="46">
        <v>0</v>
      </c>
      <c r="G37" s="46">
        <v>0</v>
      </c>
      <c r="H37" s="46">
        <v>0</v>
      </c>
      <c r="I37" s="46">
        <v>43333</v>
      </c>
      <c r="J37" s="46">
        <v>0</v>
      </c>
      <c r="K37" s="46">
        <v>223193</v>
      </c>
      <c r="L37" s="46">
        <v>0</v>
      </c>
      <c r="M37" s="46">
        <v>0</v>
      </c>
      <c r="N37" s="46">
        <f>SUM(D37:M37)</f>
        <v>303741</v>
      </c>
      <c r="O37" s="47">
        <f t="shared" si="1"/>
        <v>54.70839337175793</v>
      </c>
      <c r="P37" s="9"/>
    </row>
    <row r="38" spans="1:16" ht="15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104420</v>
      </c>
      <c r="L38" s="46">
        <v>0</v>
      </c>
      <c r="M38" s="46">
        <v>0</v>
      </c>
      <c r="N38" s="46">
        <f aca="true" t="shared" si="10" ref="N38:N44">SUM(D38:M38)</f>
        <v>104420</v>
      </c>
      <c r="O38" s="47">
        <f t="shared" si="1"/>
        <v>18.80763688760807</v>
      </c>
      <c r="P38" s="9"/>
    </row>
    <row r="39" spans="1:16" ht="15">
      <c r="A39" s="12"/>
      <c r="B39" s="25">
        <v>361.3</v>
      </c>
      <c r="C39" s="20" t="s">
        <v>43</v>
      </c>
      <c r="D39" s="46">
        <v>-995</v>
      </c>
      <c r="E39" s="46">
        <v>0</v>
      </c>
      <c r="F39" s="46">
        <v>0</v>
      </c>
      <c r="G39" s="46">
        <v>0</v>
      </c>
      <c r="H39" s="46">
        <v>0</v>
      </c>
      <c r="I39" s="46">
        <v>-459</v>
      </c>
      <c r="J39" s="46">
        <v>0</v>
      </c>
      <c r="K39" s="46">
        <v>-522961</v>
      </c>
      <c r="L39" s="46">
        <v>0</v>
      </c>
      <c r="M39" s="46">
        <v>0</v>
      </c>
      <c r="N39" s="46">
        <f t="shared" si="10"/>
        <v>-524415</v>
      </c>
      <c r="O39" s="47">
        <f t="shared" si="1"/>
        <v>-94.45515129682997</v>
      </c>
      <c r="P39" s="9"/>
    </row>
    <row r="40" spans="1:16" ht="15">
      <c r="A40" s="12"/>
      <c r="B40" s="25">
        <v>361.4</v>
      </c>
      <c r="C40" s="20" t="s">
        <v>83</v>
      </c>
      <c r="D40" s="46">
        <v>2844</v>
      </c>
      <c r="E40" s="46">
        <v>0</v>
      </c>
      <c r="F40" s="46">
        <v>0</v>
      </c>
      <c r="G40" s="46">
        <v>0</v>
      </c>
      <c r="H40" s="46">
        <v>0</v>
      </c>
      <c r="I40" s="46">
        <v>2633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5477</v>
      </c>
      <c r="O40" s="47">
        <f t="shared" si="1"/>
        <v>0.9864913544668588</v>
      </c>
      <c r="P40" s="9"/>
    </row>
    <row r="41" spans="1:16" ht="15">
      <c r="A41" s="12"/>
      <c r="B41" s="25">
        <v>362</v>
      </c>
      <c r="C41" s="20" t="s">
        <v>45</v>
      </c>
      <c r="D41" s="46">
        <v>1930</v>
      </c>
      <c r="E41" s="46">
        <v>0</v>
      </c>
      <c r="F41" s="46">
        <v>0</v>
      </c>
      <c r="G41" s="46">
        <v>0</v>
      </c>
      <c r="H41" s="46">
        <v>0</v>
      </c>
      <c r="I41" s="46">
        <v>240793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242723</v>
      </c>
      <c r="O41" s="47">
        <f t="shared" si="1"/>
        <v>43.71811959654179</v>
      </c>
      <c r="P41" s="9"/>
    </row>
    <row r="42" spans="1:16" ht="15">
      <c r="A42" s="12"/>
      <c r="B42" s="25">
        <v>364</v>
      </c>
      <c r="C42" s="20" t="s">
        <v>96</v>
      </c>
      <c r="D42" s="46">
        <v>1890</v>
      </c>
      <c r="E42" s="46">
        <v>0</v>
      </c>
      <c r="F42" s="46">
        <v>0</v>
      </c>
      <c r="G42" s="46">
        <v>0</v>
      </c>
      <c r="H42" s="46">
        <v>0</v>
      </c>
      <c r="I42" s="46">
        <v>1575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3465</v>
      </c>
      <c r="O42" s="47">
        <f t="shared" si="1"/>
        <v>0.6240994236311239</v>
      </c>
      <c r="P42" s="9"/>
    </row>
    <row r="43" spans="1:16" ht="15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971633</v>
      </c>
      <c r="L43" s="46">
        <v>0</v>
      </c>
      <c r="M43" s="46">
        <v>0</v>
      </c>
      <c r="N43" s="46">
        <f t="shared" si="10"/>
        <v>971633</v>
      </c>
      <c r="O43" s="47">
        <f t="shared" si="1"/>
        <v>175.0059438040346</v>
      </c>
      <c r="P43" s="9"/>
    </row>
    <row r="44" spans="1:16" ht="15">
      <c r="A44" s="12"/>
      <c r="B44" s="25">
        <v>369.9</v>
      </c>
      <c r="C44" s="20" t="s">
        <v>48</v>
      </c>
      <c r="D44" s="46">
        <v>50830</v>
      </c>
      <c r="E44" s="46">
        <v>0</v>
      </c>
      <c r="F44" s="46">
        <v>0</v>
      </c>
      <c r="G44" s="46">
        <v>0</v>
      </c>
      <c r="H44" s="46">
        <v>0</v>
      </c>
      <c r="I44" s="46">
        <v>159817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210647</v>
      </c>
      <c r="O44" s="47">
        <f t="shared" si="1"/>
        <v>37.940742074927954</v>
      </c>
      <c r="P44" s="9"/>
    </row>
    <row r="45" spans="1:16" ht="15.75">
      <c r="A45" s="29" t="s">
        <v>29</v>
      </c>
      <c r="B45" s="30"/>
      <c r="C45" s="31"/>
      <c r="D45" s="32">
        <f aca="true" t="shared" si="11" ref="D45:M45">SUM(D46:D47)</f>
        <v>3878655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3878655</v>
      </c>
      <c r="O45" s="45">
        <f t="shared" si="1"/>
        <v>698.605007204611</v>
      </c>
      <c r="P45" s="9"/>
    </row>
    <row r="46" spans="1:16" ht="15">
      <c r="A46" s="12"/>
      <c r="B46" s="25">
        <v>381</v>
      </c>
      <c r="C46" s="20" t="s">
        <v>49</v>
      </c>
      <c r="D46" s="46">
        <v>1692655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1692655</v>
      </c>
      <c r="O46" s="47">
        <f t="shared" si="1"/>
        <v>304.87301873198845</v>
      </c>
      <c r="P46" s="9"/>
    </row>
    <row r="47" spans="1:16" ht="15.75" thickBot="1">
      <c r="A47" s="12"/>
      <c r="B47" s="25">
        <v>388.1</v>
      </c>
      <c r="C47" s="20" t="s">
        <v>85</v>
      </c>
      <c r="D47" s="46">
        <v>2186000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2186000</v>
      </c>
      <c r="O47" s="47">
        <f t="shared" si="1"/>
        <v>393.7319884726225</v>
      </c>
      <c r="P47" s="9"/>
    </row>
    <row r="48" spans="1:119" ht="16.5" thickBot="1">
      <c r="A48" s="14" t="s">
        <v>37</v>
      </c>
      <c r="B48" s="23"/>
      <c r="C48" s="22"/>
      <c r="D48" s="15">
        <f aca="true" t="shared" si="12" ref="D48:M48">SUM(D5,D13,D19,D25,D33,D36,D45)</f>
        <v>10831245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11283242</v>
      </c>
      <c r="J48" s="15">
        <f t="shared" si="12"/>
        <v>0</v>
      </c>
      <c r="K48" s="15">
        <f t="shared" si="12"/>
        <v>776285</v>
      </c>
      <c r="L48" s="15">
        <f t="shared" si="12"/>
        <v>0</v>
      </c>
      <c r="M48" s="15">
        <f t="shared" si="12"/>
        <v>0</v>
      </c>
      <c r="N48" s="15">
        <f>SUM(D48:M48)</f>
        <v>22890772</v>
      </c>
      <c r="O48" s="38">
        <f t="shared" si="1"/>
        <v>4122.977665706052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100</v>
      </c>
      <c r="M50" s="48"/>
      <c r="N50" s="48"/>
      <c r="O50" s="43">
        <v>5552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3923558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3923558</v>
      </c>
      <c r="O5" s="33">
        <f aca="true" t="shared" si="1" ref="O5:O49">(N5/O$51)</f>
        <v>678.2295592048401</v>
      </c>
      <c r="P5" s="6"/>
    </row>
    <row r="6" spans="1:16" ht="15">
      <c r="A6" s="12"/>
      <c r="B6" s="25">
        <v>311</v>
      </c>
      <c r="C6" s="20" t="s">
        <v>2</v>
      </c>
      <c r="D6" s="46">
        <v>3054392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3054392</v>
      </c>
      <c r="O6" s="47">
        <f t="shared" si="1"/>
        <v>527.9847882454624</v>
      </c>
      <c r="P6" s="9"/>
    </row>
    <row r="7" spans="1:16" ht="15">
      <c r="A7" s="12"/>
      <c r="B7" s="25">
        <v>312.41</v>
      </c>
      <c r="C7" s="20" t="s">
        <v>11</v>
      </c>
      <c r="D7" s="46">
        <v>67950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67950</v>
      </c>
      <c r="O7" s="47">
        <f t="shared" si="1"/>
        <v>11.74589455488332</v>
      </c>
      <c r="P7" s="9"/>
    </row>
    <row r="8" spans="1:16" ht="15">
      <c r="A8" s="12"/>
      <c r="B8" s="25">
        <v>312.42</v>
      </c>
      <c r="C8" s="20" t="s">
        <v>10</v>
      </c>
      <c r="D8" s="46">
        <v>26574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26574</v>
      </c>
      <c r="O8" s="47">
        <f t="shared" si="1"/>
        <v>4.5936041486603285</v>
      </c>
      <c r="P8" s="9"/>
    </row>
    <row r="9" spans="1:16" ht="15">
      <c r="A9" s="12"/>
      <c r="B9" s="25">
        <v>312.52</v>
      </c>
      <c r="C9" s="20" t="s">
        <v>74</v>
      </c>
      <c r="D9" s="46">
        <v>42572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42572</v>
      </c>
      <c r="O9" s="47">
        <f t="shared" si="1"/>
        <v>7.359031979256699</v>
      </c>
      <c r="P9" s="9"/>
    </row>
    <row r="10" spans="1:16" ht="15">
      <c r="A10" s="12"/>
      <c r="B10" s="25">
        <v>314.1</v>
      </c>
      <c r="C10" s="20" t="s">
        <v>12</v>
      </c>
      <c r="D10" s="46">
        <v>439939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439939</v>
      </c>
      <c r="O10" s="47">
        <f t="shared" si="1"/>
        <v>76.04822817631806</v>
      </c>
      <c r="P10" s="9"/>
    </row>
    <row r="11" spans="1:16" ht="15">
      <c r="A11" s="12"/>
      <c r="B11" s="25">
        <v>314.4</v>
      </c>
      <c r="C11" s="20" t="s">
        <v>13</v>
      </c>
      <c r="D11" s="46">
        <v>21412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21412</v>
      </c>
      <c r="O11" s="47">
        <f t="shared" si="1"/>
        <v>3.7012964563526363</v>
      </c>
      <c r="P11" s="9"/>
    </row>
    <row r="12" spans="1:16" ht="15">
      <c r="A12" s="12"/>
      <c r="B12" s="25">
        <v>315</v>
      </c>
      <c r="C12" s="20" t="s">
        <v>75</v>
      </c>
      <c r="D12" s="46">
        <v>270719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270719</v>
      </c>
      <c r="O12" s="47">
        <f t="shared" si="1"/>
        <v>46.79671564390666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1199431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1199431</v>
      </c>
      <c r="O13" s="45">
        <f t="shared" si="1"/>
        <v>207.33465859982715</v>
      </c>
      <c r="P13" s="10"/>
    </row>
    <row r="14" spans="1:16" ht="15">
      <c r="A14" s="12"/>
      <c r="B14" s="25">
        <v>322</v>
      </c>
      <c r="C14" s="20" t="s">
        <v>0</v>
      </c>
      <c r="D14" s="46">
        <v>451834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451834</v>
      </c>
      <c r="O14" s="47">
        <f t="shared" si="1"/>
        <v>78.10440795159896</v>
      </c>
      <c r="P14" s="9"/>
    </row>
    <row r="15" spans="1:16" ht="15">
      <c r="A15" s="12"/>
      <c r="B15" s="25">
        <v>323.1</v>
      </c>
      <c r="C15" s="20" t="s">
        <v>16</v>
      </c>
      <c r="D15" s="46">
        <v>348953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348953</v>
      </c>
      <c r="O15" s="47">
        <f t="shared" si="1"/>
        <v>60.320311149524635</v>
      </c>
      <c r="P15" s="9"/>
    </row>
    <row r="16" spans="1:16" ht="15">
      <c r="A16" s="12"/>
      <c r="B16" s="25">
        <v>323.4</v>
      </c>
      <c r="C16" s="20" t="s">
        <v>17</v>
      </c>
      <c r="D16" s="46">
        <v>24143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24143</v>
      </c>
      <c r="O16" s="47">
        <f t="shared" si="1"/>
        <v>4.173379429559205</v>
      </c>
      <c r="P16" s="9"/>
    </row>
    <row r="17" spans="1:16" ht="15">
      <c r="A17" s="12"/>
      <c r="B17" s="25">
        <v>324.61</v>
      </c>
      <c r="C17" s="20" t="s">
        <v>76</v>
      </c>
      <c r="D17" s="46">
        <v>312996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312996</v>
      </c>
      <c r="O17" s="47">
        <f t="shared" si="1"/>
        <v>54.104753673293</v>
      </c>
      <c r="P17" s="9"/>
    </row>
    <row r="18" spans="1:16" ht="15">
      <c r="A18" s="12"/>
      <c r="B18" s="25">
        <v>367</v>
      </c>
      <c r="C18" s="20" t="s">
        <v>46</v>
      </c>
      <c r="D18" s="46">
        <v>61505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61505</v>
      </c>
      <c r="O18" s="47">
        <f t="shared" si="1"/>
        <v>10.63180639585134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SUM(D20:D24)</f>
        <v>778770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778770</v>
      </c>
      <c r="O19" s="45">
        <f t="shared" si="1"/>
        <v>134.618841832325</v>
      </c>
      <c r="P19" s="10"/>
    </row>
    <row r="20" spans="1:16" ht="15">
      <c r="A20" s="12"/>
      <c r="B20" s="25">
        <v>331.2</v>
      </c>
      <c r="C20" s="20" t="s">
        <v>65</v>
      </c>
      <c r="D20" s="46">
        <v>2043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2043</v>
      </c>
      <c r="O20" s="47">
        <f t="shared" si="1"/>
        <v>0.3531547104580812</v>
      </c>
      <c r="P20" s="9"/>
    </row>
    <row r="21" spans="1:16" ht="15">
      <c r="A21" s="12"/>
      <c r="B21" s="25">
        <v>335.12</v>
      </c>
      <c r="C21" s="20" t="s">
        <v>77</v>
      </c>
      <c r="D21" s="46">
        <v>145528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145528</v>
      </c>
      <c r="O21" s="47">
        <f t="shared" si="1"/>
        <v>25.15609334485739</v>
      </c>
      <c r="P21" s="9"/>
    </row>
    <row r="22" spans="1:16" ht="15">
      <c r="A22" s="12"/>
      <c r="B22" s="25">
        <v>335.15</v>
      </c>
      <c r="C22" s="20" t="s">
        <v>78</v>
      </c>
      <c r="D22" s="46">
        <v>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</v>
      </c>
      <c r="O22" s="47">
        <f t="shared" si="1"/>
        <v>0.5185825410544511</v>
      </c>
      <c r="P22" s="9"/>
    </row>
    <row r="23" spans="1:16" ht="15">
      <c r="A23" s="12"/>
      <c r="B23" s="25">
        <v>335.18</v>
      </c>
      <c r="C23" s="20" t="s">
        <v>79</v>
      </c>
      <c r="D23" s="46">
        <v>628079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628079</v>
      </c>
      <c r="O23" s="47">
        <f t="shared" si="1"/>
        <v>108.57026793431288</v>
      </c>
      <c r="P23" s="9"/>
    </row>
    <row r="24" spans="1:16" ht="15">
      <c r="A24" s="12"/>
      <c r="B24" s="25">
        <v>335.9</v>
      </c>
      <c r="C24" s="20" t="s">
        <v>94</v>
      </c>
      <c r="D24" s="46">
        <v>120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</v>
      </c>
      <c r="O24" s="47">
        <f t="shared" si="1"/>
        <v>0.020743301642178046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118327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10414154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10532481</v>
      </c>
      <c r="O25" s="45">
        <f t="shared" si="1"/>
        <v>1820.6535868625756</v>
      </c>
      <c r="P25" s="10"/>
    </row>
    <row r="26" spans="1:16" ht="15">
      <c r="A26" s="12"/>
      <c r="B26" s="25">
        <v>341.9</v>
      </c>
      <c r="C26" s="20" t="s">
        <v>80</v>
      </c>
      <c r="D26" s="46">
        <v>1325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1325</v>
      </c>
      <c r="O26" s="47">
        <f t="shared" si="1"/>
        <v>0.22904062229904926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1097840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1097840</v>
      </c>
      <c r="O27" s="47">
        <f t="shared" si="1"/>
        <v>189.77355229040623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725714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725714</v>
      </c>
      <c r="O28" s="47">
        <f t="shared" si="1"/>
        <v>125.44753673292999</v>
      </c>
      <c r="P28" s="9"/>
    </row>
    <row r="29" spans="1:16" ht="15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2067005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2067005</v>
      </c>
      <c r="O29" s="47">
        <f t="shared" si="1"/>
        <v>357.30423509075194</v>
      </c>
      <c r="P29" s="9"/>
    </row>
    <row r="30" spans="1:16" ht="15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691395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691395</v>
      </c>
      <c r="O30" s="47">
        <f t="shared" si="1"/>
        <v>119.5151253241141</v>
      </c>
      <c r="P30" s="9"/>
    </row>
    <row r="31" spans="1:16" ht="15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5832200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5832200</v>
      </c>
      <c r="O31" s="47">
        <f t="shared" si="1"/>
        <v>1008.1590319792567</v>
      </c>
      <c r="P31" s="9"/>
    </row>
    <row r="32" spans="1:16" ht="15">
      <c r="A32" s="12"/>
      <c r="B32" s="25">
        <v>347.2</v>
      </c>
      <c r="C32" s="20" t="s">
        <v>36</v>
      </c>
      <c r="D32" s="46">
        <v>117002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117002</v>
      </c>
      <c r="O32" s="47">
        <f t="shared" si="1"/>
        <v>20.225064822817632</v>
      </c>
      <c r="P32" s="9"/>
    </row>
    <row r="33" spans="1:16" ht="15.75">
      <c r="A33" s="29" t="s">
        <v>28</v>
      </c>
      <c r="B33" s="30"/>
      <c r="C33" s="31"/>
      <c r="D33" s="32">
        <f aca="true" t="shared" si="8" ref="D33:M33">SUM(D34:D36)</f>
        <v>118453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38">SUM(D33:M33)</f>
        <v>118453</v>
      </c>
      <c r="O33" s="45">
        <f t="shared" si="1"/>
        <v>20.47588591184097</v>
      </c>
      <c r="P33" s="10"/>
    </row>
    <row r="34" spans="1:16" ht="15">
      <c r="A34" s="13"/>
      <c r="B34" s="39">
        <v>354</v>
      </c>
      <c r="C34" s="21" t="s">
        <v>39</v>
      </c>
      <c r="D34" s="46">
        <v>75582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75582</v>
      </c>
      <c r="O34" s="47">
        <f t="shared" si="1"/>
        <v>13.065168539325843</v>
      </c>
      <c r="P34" s="9"/>
    </row>
    <row r="35" spans="1:16" ht="15">
      <c r="A35" s="13"/>
      <c r="B35" s="39">
        <v>355</v>
      </c>
      <c r="C35" s="21" t="s">
        <v>95</v>
      </c>
      <c r="D35" s="46">
        <v>7324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7324</v>
      </c>
      <c r="O35" s="47">
        <f t="shared" si="1"/>
        <v>1.2660328435609334</v>
      </c>
      <c r="P35" s="9"/>
    </row>
    <row r="36" spans="1:16" ht="15">
      <c r="A36" s="13"/>
      <c r="B36" s="39">
        <v>359</v>
      </c>
      <c r="C36" s="21" t="s">
        <v>40</v>
      </c>
      <c r="D36" s="46">
        <v>35547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35547</v>
      </c>
      <c r="O36" s="47">
        <f t="shared" si="1"/>
        <v>6.144684528954192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SUM(D38:D45)</f>
        <v>96372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283161</v>
      </c>
      <c r="J37" s="32">
        <f t="shared" si="10"/>
        <v>0</v>
      </c>
      <c r="K37" s="32">
        <f t="shared" si="10"/>
        <v>2457797</v>
      </c>
      <c r="L37" s="32">
        <f t="shared" si="10"/>
        <v>0</v>
      </c>
      <c r="M37" s="32">
        <f t="shared" si="10"/>
        <v>0</v>
      </c>
      <c r="N37" s="32">
        <f t="shared" si="9"/>
        <v>2837330</v>
      </c>
      <c r="O37" s="45">
        <f t="shared" si="1"/>
        <v>490.46326707000867</v>
      </c>
      <c r="P37" s="10"/>
    </row>
    <row r="38" spans="1:16" ht="15">
      <c r="A38" s="12"/>
      <c r="B38" s="25">
        <v>361.1</v>
      </c>
      <c r="C38" s="20" t="s">
        <v>41</v>
      </c>
      <c r="D38" s="46">
        <v>34270</v>
      </c>
      <c r="E38" s="46">
        <v>0</v>
      </c>
      <c r="F38" s="46">
        <v>0</v>
      </c>
      <c r="G38" s="46">
        <v>0</v>
      </c>
      <c r="H38" s="46">
        <v>0</v>
      </c>
      <c r="I38" s="46">
        <v>38124</v>
      </c>
      <c r="J38" s="46">
        <v>0</v>
      </c>
      <c r="K38" s="46">
        <v>230403</v>
      </c>
      <c r="L38" s="46">
        <v>0</v>
      </c>
      <c r="M38" s="46">
        <v>0</v>
      </c>
      <c r="N38" s="46">
        <f t="shared" si="9"/>
        <v>302797</v>
      </c>
      <c r="O38" s="47">
        <f t="shared" si="1"/>
        <v>52.34174589455488</v>
      </c>
      <c r="P38" s="9"/>
    </row>
    <row r="39" spans="1:16" ht="15">
      <c r="A39" s="12"/>
      <c r="B39" s="25">
        <v>361.2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102407</v>
      </c>
      <c r="L39" s="46">
        <v>0</v>
      </c>
      <c r="M39" s="46">
        <v>0</v>
      </c>
      <c r="N39" s="46">
        <f aca="true" t="shared" si="11" ref="N39:N45">SUM(D39:M39)</f>
        <v>102407</v>
      </c>
      <c r="O39" s="47">
        <f t="shared" si="1"/>
        <v>17.702160760587727</v>
      </c>
      <c r="P39" s="9"/>
    </row>
    <row r="40" spans="1:16" ht="15">
      <c r="A40" s="12"/>
      <c r="B40" s="25">
        <v>361.3</v>
      </c>
      <c r="C40" s="20" t="s">
        <v>43</v>
      </c>
      <c r="D40" s="46">
        <v>-21667</v>
      </c>
      <c r="E40" s="46">
        <v>0</v>
      </c>
      <c r="F40" s="46">
        <v>0</v>
      </c>
      <c r="G40" s="46">
        <v>0</v>
      </c>
      <c r="H40" s="46">
        <v>0</v>
      </c>
      <c r="I40" s="46">
        <v>-22617</v>
      </c>
      <c r="J40" s="46">
        <v>0</v>
      </c>
      <c r="K40" s="46">
        <v>900745</v>
      </c>
      <c r="L40" s="46">
        <v>0</v>
      </c>
      <c r="M40" s="46">
        <v>0</v>
      </c>
      <c r="N40" s="46">
        <f t="shared" si="11"/>
        <v>856461</v>
      </c>
      <c r="O40" s="47">
        <f t="shared" si="1"/>
        <v>148.0485738980121</v>
      </c>
      <c r="P40" s="9"/>
    </row>
    <row r="41" spans="1:16" ht="15">
      <c r="A41" s="12"/>
      <c r="B41" s="25">
        <v>361.4</v>
      </c>
      <c r="C41" s="20" t="s">
        <v>83</v>
      </c>
      <c r="D41" s="46">
        <v>-48</v>
      </c>
      <c r="E41" s="46">
        <v>0</v>
      </c>
      <c r="F41" s="46">
        <v>0</v>
      </c>
      <c r="G41" s="46">
        <v>0</v>
      </c>
      <c r="H41" s="46">
        <v>0</v>
      </c>
      <c r="I41" s="46">
        <v>-1770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-1818</v>
      </c>
      <c r="O41" s="47">
        <f t="shared" si="1"/>
        <v>-0.3142610198789974</v>
      </c>
      <c r="P41" s="9"/>
    </row>
    <row r="42" spans="1:16" ht="15">
      <c r="A42" s="12"/>
      <c r="B42" s="25">
        <v>362</v>
      </c>
      <c r="C42" s="20" t="s">
        <v>45</v>
      </c>
      <c r="D42" s="46">
        <v>925</v>
      </c>
      <c r="E42" s="46">
        <v>0</v>
      </c>
      <c r="F42" s="46">
        <v>0</v>
      </c>
      <c r="G42" s="46">
        <v>0</v>
      </c>
      <c r="H42" s="46">
        <v>0</v>
      </c>
      <c r="I42" s="46">
        <v>236009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236934</v>
      </c>
      <c r="O42" s="47">
        <f t="shared" si="1"/>
        <v>40.95661192739844</v>
      </c>
      <c r="P42" s="9"/>
    </row>
    <row r="43" spans="1:16" ht="15">
      <c r="A43" s="12"/>
      <c r="B43" s="25">
        <v>364</v>
      </c>
      <c r="C43" s="20" t="s">
        <v>96</v>
      </c>
      <c r="D43" s="46">
        <v>1886</v>
      </c>
      <c r="E43" s="46">
        <v>0</v>
      </c>
      <c r="F43" s="46">
        <v>0</v>
      </c>
      <c r="G43" s="46">
        <v>0</v>
      </c>
      <c r="H43" s="46">
        <v>0</v>
      </c>
      <c r="I43" s="46">
        <v>-196905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-195019</v>
      </c>
      <c r="O43" s="47">
        <f t="shared" si="1"/>
        <v>-33.711149524632674</v>
      </c>
      <c r="P43" s="9"/>
    </row>
    <row r="44" spans="1:16" ht="15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1224242</v>
      </c>
      <c r="L44" s="46">
        <v>0</v>
      </c>
      <c r="M44" s="46">
        <v>0</v>
      </c>
      <c r="N44" s="46">
        <f t="shared" si="11"/>
        <v>1224242</v>
      </c>
      <c r="O44" s="47">
        <f t="shared" si="1"/>
        <v>211.62350907519448</v>
      </c>
      <c r="P44" s="9"/>
    </row>
    <row r="45" spans="1:16" ht="15">
      <c r="A45" s="12"/>
      <c r="B45" s="25">
        <v>369.9</v>
      </c>
      <c r="C45" s="20" t="s">
        <v>48</v>
      </c>
      <c r="D45" s="46">
        <v>81006</v>
      </c>
      <c r="E45" s="46">
        <v>0</v>
      </c>
      <c r="F45" s="46">
        <v>0</v>
      </c>
      <c r="G45" s="46">
        <v>0</v>
      </c>
      <c r="H45" s="46">
        <v>0</v>
      </c>
      <c r="I45" s="46">
        <v>230320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311326</v>
      </c>
      <c r="O45" s="47">
        <f t="shared" si="1"/>
        <v>53.81607605877269</v>
      </c>
      <c r="P45" s="9"/>
    </row>
    <row r="46" spans="1:16" ht="15.75">
      <c r="A46" s="29" t="s">
        <v>29</v>
      </c>
      <c r="B46" s="30"/>
      <c r="C46" s="31"/>
      <c r="D46" s="32">
        <f aca="true" t="shared" si="12" ref="D46:M46">SUM(D47:D48)</f>
        <v>2310450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2310450</v>
      </c>
      <c r="O46" s="45">
        <f t="shared" si="1"/>
        <v>399.3863439930856</v>
      </c>
      <c r="P46" s="9"/>
    </row>
    <row r="47" spans="1:16" ht="15">
      <c r="A47" s="12"/>
      <c r="B47" s="25">
        <v>381</v>
      </c>
      <c r="C47" s="20" t="s">
        <v>49</v>
      </c>
      <c r="D47" s="46">
        <v>1672950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1672950</v>
      </c>
      <c r="O47" s="47">
        <f t="shared" si="1"/>
        <v>289.18755401901467</v>
      </c>
      <c r="P47" s="9"/>
    </row>
    <row r="48" spans="1:16" ht="15.75" thickBot="1">
      <c r="A48" s="12"/>
      <c r="B48" s="25">
        <v>388.1</v>
      </c>
      <c r="C48" s="20" t="s">
        <v>85</v>
      </c>
      <c r="D48" s="46">
        <v>637500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637500</v>
      </c>
      <c r="O48" s="47">
        <f t="shared" si="1"/>
        <v>110.19878997407088</v>
      </c>
      <c r="P48" s="9"/>
    </row>
    <row r="49" spans="1:119" ht="16.5" thickBot="1">
      <c r="A49" s="14" t="s">
        <v>37</v>
      </c>
      <c r="B49" s="23"/>
      <c r="C49" s="22"/>
      <c r="D49" s="15">
        <f aca="true" t="shared" si="13" ref="D49:M49">SUM(D5,D13,D19,D25,D33,D37,D46)</f>
        <v>8545361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10697315</v>
      </c>
      <c r="J49" s="15">
        <f t="shared" si="13"/>
        <v>0</v>
      </c>
      <c r="K49" s="15">
        <f t="shared" si="13"/>
        <v>2457797</v>
      </c>
      <c r="L49" s="15">
        <f t="shared" si="13"/>
        <v>0</v>
      </c>
      <c r="M49" s="15">
        <f t="shared" si="13"/>
        <v>0</v>
      </c>
      <c r="N49" s="15">
        <f>SUM(D49:M49)</f>
        <v>21700473</v>
      </c>
      <c r="O49" s="38">
        <f t="shared" si="1"/>
        <v>3751.162143474503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97</v>
      </c>
      <c r="M51" s="48"/>
      <c r="N51" s="48"/>
      <c r="O51" s="43">
        <v>5785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3833768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3833768</v>
      </c>
      <c r="O5" s="33">
        <f aca="true" t="shared" si="1" ref="O5:O48">(N5/O$50)</f>
        <v>660.0840220385675</v>
      </c>
      <c r="P5" s="6"/>
    </row>
    <row r="6" spans="1:16" ht="15">
      <c r="A6" s="12"/>
      <c r="B6" s="25">
        <v>311</v>
      </c>
      <c r="C6" s="20" t="s">
        <v>2</v>
      </c>
      <c r="D6" s="46">
        <v>3001002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3001002</v>
      </c>
      <c r="O6" s="47">
        <f t="shared" si="1"/>
        <v>516.7014462809917</v>
      </c>
      <c r="P6" s="9"/>
    </row>
    <row r="7" spans="1:16" ht="15">
      <c r="A7" s="12"/>
      <c r="B7" s="25">
        <v>312.41</v>
      </c>
      <c r="C7" s="20" t="s">
        <v>11</v>
      </c>
      <c r="D7" s="46">
        <v>67136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67136</v>
      </c>
      <c r="O7" s="47">
        <f t="shared" si="1"/>
        <v>11.559228650137742</v>
      </c>
      <c r="P7" s="9"/>
    </row>
    <row r="8" spans="1:16" ht="15">
      <c r="A8" s="12"/>
      <c r="B8" s="25">
        <v>312.42</v>
      </c>
      <c r="C8" s="20" t="s">
        <v>10</v>
      </c>
      <c r="D8" s="46">
        <v>26248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26248</v>
      </c>
      <c r="O8" s="47">
        <f t="shared" si="1"/>
        <v>4.519283746556474</v>
      </c>
      <c r="P8" s="9"/>
    </row>
    <row r="9" spans="1:16" ht="15">
      <c r="A9" s="12"/>
      <c r="B9" s="25">
        <v>312.52</v>
      </c>
      <c r="C9" s="20" t="s">
        <v>74</v>
      </c>
      <c r="D9" s="46">
        <v>34804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34804</v>
      </c>
      <c r="O9" s="47">
        <f t="shared" si="1"/>
        <v>5.992424242424242</v>
      </c>
      <c r="P9" s="9"/>
    </row>
    <row r="10" spans="1:16" ht="15">
      <c r="A10" s="12"/>
      <c r="B10" s="25">
        <v>314.1</v>
      </c>
      <c r="C10" s="20" t="s">
        <v>12</v>
      </c>
      <c r="D10" s="46">
        <v>402225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402225</v>
      </c>
      <c r="O10" s="47">
        <f t="shared" si="1"/>
        <v>69.25361570247934</v>
      </c>
      <c r="P10" s="9"/>
    </row>
    <row r="11" spans="1:16" ht="15">
      <c r="A11" s="12"/>
      <c r="B11" s="25">
        <v>314.4</v>
      </c>
      <c r="C11" s="20" t="s">
        <v>13</v>
      </c>
      <c r="D11" s="46">
        <v>20750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20750</v>
      </c>
      <c r="O11" s="47">
        <f t="shared" si="1"/>
        <v>3.5726584022038566</v>
      </c>
      <c r="P11" s="9"/>
    </row>
    <row r="12" spans="1:16" ht="15">
      <c r="A12" s="12"/>
      <c r="B12" s="25">
        <v>315</v>
      </c>
      <c r="C12" s="20" t="s">
        <v>75</v>
      </c>
      <c r="D12" s="46">
        <v>281603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281603</v>
      </c>
      <c r="O12" s="47">
        <f t="shared" si="1"/>
        <v>48.48536501377411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860531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860531</v>
      </c>
      <c r="O13" s="45">
        <f t="shared" si="1"/>
        <v>148.16305096418733</v>
      </c>
      <c r="P13" s="10"/>
    </row>
    <row r="14" spans="1:16" ht="15">
      <c r="A14" s="12"/>
      <c r="B14" s="25">
        <v>322</v>
      </c>
      <c r="C14" s="20" t="s">
        <v>0</v>
      </c>
      <c r="D14" s="46">
        <v>317897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317897</v>
      </c>
      <c r="O14" s="47">
        <f t="shared" si="1"/>
        <v>54.73433195592286</v>
      </c>
      <c r="P14" s="9"/>
    </row>
    <row r="15" spans="1:16" ht="15">
      <c r="A15" s="12"/>
      <c r="B15" s="25">
        <v>323.1</v>
      </c>
      <c r="C15" s="20" t="s">
        <v>16</v>
      </c>
      <c r="D15" s="46">
        <v>326737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326737</v>
      </c>
      <c r="O15" s="47">
        <f t="shared" si="1"/>
        <v>56.25637052341598</v>
      </c>
      <c r="P15" s="9"/>
    </row>
    <row r="16" spans="1:16" ht="15">
      <c r="A16" s="12"/>
      <c r="B16" s="25">
        <v>323.4</v>
      </c>
      <c r="C16" s="20" t="s">
        <v>17</v>
      </c>
      <c r="D16" s="46">
        <v>23832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23832</v>
      </c>
      <c r="O16" s="47">
        <f t="shared" si="1"/>
        <v>4.103305785123967</v>
      </c>
      <c r="P16" s="9"/>
    </row>
    <row r="17" spans="1:16" ht="15">
      <c r="A17" s="12"/>
      <c r="B17" s="25">
        <v>324.61</v>
      </c>
      <c r="C17" s="20" t="s">
        <v>76</v>
      </c>
      <c r="D17" s="46">
        <v>127112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127112</v>
      </c>
      <c r="O17" s="47">
        <f t="shared" si="1"/>
        <v>21.885674931129476</v>
      </c>
      <c r="P17" s="9"/>
    </row>
    <row r="18" spans="1:16" ht="15">
      <c r="A18" s="12"/>
      <c r="B18" s="25">
        <v>367</v>
      </c>
      <c r="C18" s="20" t="s">
        <v>46</v>
      </c>
      <c r="D18" s="46">
        <v>64953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64953</v>
      </c>
      <c r="O18" s="47">
        <f t="shared" si="1"/>
        <v>11.18336776859504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SUM(D20:D24)</f>
        <v>763940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763940</v>
      </c>
      <c r="O19" s="45">
        <f t="shared" si="1"/>
        <v>131.53236914600552</v>
      </c>
      <c r="P19" s="10"/>
    </row>
    <row r="20" spans="1:16" ht="15">
      <c r="A20" s="12"/>
      <c r="B20" s="25">
        <v>331.1</v>
      </c>
      <c r="C20" s="20" t="s">
        <v>70</v>
      </c>
      <c r="D20" s="46">
        <v>3151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3151</v>
      </c>
      <c r="O20" s="47">
        <f t="shared" si="1"/>
        <v>0.5425275482093664</v>
      </c>
      <c r="P20" s="9"/>
    </row>
    <row r="21" spans="1:16" ht="15">
      <c r="A21" s="12"/>
      <c r="B21" s="25">
        <v>331.2</v>
      </c>
      <c r="C21" s="20" t="s">
        <v>65</v>
      </c>
      <c r="D21" s="46">
        <v>40267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40267</v>
      </c>
      <c r="O21" s="47">
        <f t="shared" si="1"/>
        <v>6.933023415977962</v>
      </c>
      <c r="P21" s="9"/>
    </row>
    <row r="22" spans="1:16" ht="15">
      <c r="A22" s="12"/>
      <c r="B22" s="25">
        <v>335.12</v>
      </c>
      <c r="C22" s="20" t="s">
        <v>77</v>
      </c>
      <c r="D22" s="46">
        <v>132577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132577</v>
      </c>
      <c r="O22" s="47">
        <f t="shared" si="1"/>
        <v>22.826618457300274</v>
      </c>
      <c r="P22" s="9"/>
    </row>
    <row r="23" spans="1:16" ht="15">
      <c r="A23" s="12"/>
      <c r="B23" s="25">
        <v>335.15</v>
      </c>
      <c r="C23" s="20" t="s">
        <v>78</v>
      </c>
      <c r="D23" s="46">
        <v>1860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1860</v>
      </c>
      <c r="O23" s="47">
        <f t="shared" si="1"/>
        <v>0.3202479338842975</v>
      </c>
      <c r="P23" s="9"/>
    </row>
    <row r="24" spans="1:16" ht="15">
      <c r="A24" s="12"/>
      <c r="B24" s="25">
        <v>335.18</v>
      </c>
      <c r="C24" s="20" t="s">
        <v>79</v>
      </c>
      <c r="D24" s="46">
        <v>586085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586085</v>
      </c>
      <c r="O24" s="47">
        <f t="shared" si="1"/>
        <v>100.90995179063361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10680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10131884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10142564</v>
      </c>
      <c r="O25" s="45">
        <f t="shared" si="1"/>
        <v>1746.3092286501378</v>
      </c>
      <c r="P25" s="10"/>
    </row>
    <row r="26" spans="1:16" ht="15">
      <c r="A26" s="12"/>
      <c r="B26" s="25">
        <v>341.9</v>
      </c>
      <c r="C26" s="20" t="s">
        <v>80</v>
      </c>
      <c r="D26" s="46">
        <v>1779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1779</v>
      </c>
      <c r="O26" s="47">
        <f t="shared" si="1"/>
        <v>0.306301652892562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1214093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1214093</v>
      </c>
      <c r="O27" s="47">
        <f t="shared" si="1"/>
        <v>209.03805096418733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715130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715130</v>
      </c>
      <c r="O28" s="47">
        <f t="shared" si="1"/>
        <v>123.1284435261708</v>
      </c>
      <c r="P28" s="9"/>
    </row>
    <row r="29" spans="1:16" ht="15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2143734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2143734</v>
      </c>
      <c r="O29" s="47">
        <f t="shared" si="1"/>
        <v>369.10020661157023</v>
      </c>
      <c r="P29" s="9"/>
    </row>
    <row r="30" spans="1:16" ht="15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476723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476723</v>
      </c>
      <c r="O30" s="47">
        <f t="shared" si="1"/>
        <v>82.08040633608816</v>
      </c>
      <c r="P30" s="9"/>
    </row>
    <row r="31" spans="1:16" ht="15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5582204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5582204</v>
      </c>
      <c r="O31" s="47">
        <f t="shared" si="1"/>
        <v>961.1232782369146</v>
      </c>
      <c r="P31" s="9"/>
    </row>
    <row r="32" spans="1:16" ht="15">
      <c r="A32" s="12"/>
      <c r="B32" s="25">
        <v>347.2</v>
      </c>
      <c r="C32" s="20" t="s">
        <v>36</v>
      </c>
      <c r="D32" s="46">
        <v>8901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8901</v>
      </c>
      <c r="O32" s="47">
        <f t="shared" si="1"/>
        <v>1.5325413223140496</v>
      </c>
      <c r="P32" s="9"/>
    </row>
    <row r="33" spans="1:16" ht="15.75">
      <c r="A33" s="29" t="s">
        <v>28</v>
      </c>
      <c r="B33" s="30"/>
      <c r="C33" s="31"/>
      <c r="D33" s="32">
        <f aca="true" t="shared" si="8" ref="D33:M33">SUM(D34:D35)</f>
        <v>187479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187479</v>
      </c>
      <c r="O33" s="45">
        <f t="shared" si="1"/>
        <v>32.27944214876033</v>
      </c>
      <c r="P33" s="10"/>
    </row>
    <row r="34" spans="1:16" ht="15">
      <c r="A34" s="13"/>
      <c r="B34" s="39">
        <v>354</v>
      </c>
      <c r="C34" s="21" t="s">
        <v>39</v>
      </c>
      <c r="D34" s="46">
        <v>129616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129616</v>
      </c>
      <c r="O34" s="47">
        <f t="shared" si="1"/>
        <v>22.316804407713498</v>
      </c>
      <c r="P34" s="9"/>
    </row>
    <row r="35" spans="1:16" ht="15">
      <c r="A35" s="13"/>
      <c r="B35" s="39">
        <v>359</v>
      </c>
      <c r="C35" s="21" t="s">
        <v>40</v>
      </c>
      <c r="D35" s="46">
        <v>57863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57863</v>
      </c>
      <c r="O35" s="47">
        <f t="shared" si="1"/>
        <v>9.962637741046832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SUM(D37:D43)</f>
        <v>74806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211006</v>
      </c>
      <c r="J36" s="32">
        <f t="shared" si="9"/>
        <v>0</v>
      </c>
      <c r="K36" s="32">
        <f t="shared" si="9"/>
        <v>2909676</v>
      </c>
      <c r="L36" s="32">
        <f t="shared" si="9"/>
        <v>0</v>
      </c>
      <c r="M36" s="32">
        <f t="shared" si="9"/>
        <v>0</v>
      </c>
      <c r="N36" s="32">
        <f>SUM(D36:M36)</f>
        <v>3195488</v>
      </c>
      <c r="O36" s="45">
        <f t="shared" si="1"/>
        <v>550.1873278236915</v>
      </c>
      <c r="P36" s="10"/>
    </row>
    <row r="37" spans="1:16" ht="15">
      <c r="A37" s="12"/>
      <c r="B37" s="25">
        <v>361.1</v>
      </c>
      <c r="C37" s="20" t="s">
        <v>41</v>
      </c>
      <c r="D37" s="46">
        <v>40468</v>
      </c>
      <c r="E37" s="46">
        <v>0</v>
      </c>
      <c r="F37" s="46">
        <v>0</v>
      </c>
      <c r="G37" s="46">
        <v>0</v>
      </c>
      <c r="H37" s="46">
        <v>0</v>
      </c>
      <c r="I37" s="46">
        <v>47761</v>
      </c>
      <c r="J37" s="46">
        <v>0</v>
      </c>
      <c r="K37" s="46">
        <v>308875</v>
      </c>
      <c r="L37" s="46">
        <v>0</v>
      </c>
      <c r="M37" s="46">
        <v>0</v>
      </c>
      <c r="N37" s="46">
        <f>SUM(D37:M37)</f>
        <v>397104</v>
      </c>
      <c r="O37" s="47">
        <f t="shared" si="1"/>
        <v>68.37190082644628</v>
      </c>
      <c r="P37" s="9"/>
    </row>
    <row r="38" spans="1:16" ht="15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107161</v>
      </c>
      <c r="L38" s="46">
        <v>0</v>
      </c>
      <c r="M38" s="46">
        <v>0</v>
      </c>
      <c r="N38" s="46">
        <f aca="true" t="shared" si="10" ref="N38:N43">SUM(D38:M38)</f>
        <v>107161</v>
      </c>
      <c r="O38" s="47">
        <f t="shared" si="1"/>
        <v>18.450585399449036</v>
      </c>
      <c r="P38" s="9"/>
    </row>
    <row r="39" spans="1:16" ht="15">
      <c r="A39" s="12"/>
      <c r="B39" s="25">
        <v>361.3</v>
      </c>
      <c r="C39" s="20" t="s">
        <v>43</v>
      </c>
      <c r="D39" s="46">
        <v>-103571</v>
      </c>
      <c r="E39" s="46">
        <v>0</v>
      </c>
      <c r="F39" s="46">
        <v>0</v>
      </c>
      <c r="G39" s="46">
        <v>0</v>
      </c>
      <c r="H39" s="46">
        <v>0</v>
      </c>
      <c r="I39" s="46">
        <v>-122994</v>
      </c>
      <c r="J39" s="46">
        <v>0</v>
      </c>
      <c r="K39" s="46">
        <v>1043205</v>
      </c>
      <c r="L39" s="46">
        <v>0</v>
      </c>
      <c r="M39" s="46">
        <v>0</v>
      </c>
      <c r="N39" s="46">
        <f t="shared" si="10"/>
        <v>816640</v>
      </c>
      <c r="O39" s="47">
        <f t="shared" si="1"/>
        <v>140.6060606060606</v>
      </c>
      <c r="P39" s="9"/>
    </row>
    <row r="40" spans="1:16" ht="15">
      <c r="A40" s="12"/>
      <c r="B40" s="25">
        <v>361.4</v>
      </c>
      <c r="C40" s="20" t="s">
        <v>83</v>
      </c>
      <c r="D40" s="46">
        <v>5210</v>
      </c>
      <c r="E40" s="46">
        <v>0</v>
      </c>
      <c r="F40" s="46">
        <v>0</v>
      </c>
      <c r="G40" s="46">
        <v>0</v>
      </c>
      <c r="H40" s="46">
        <v>0</v>
      </c>
      <c r="I40" s="46">
        <v>7558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12768</v>
      </c>
      <c r="O40" s="47">
        <f t="shared" si="1"/>
        <v>2.1983471074380163</v>
      </c>
      <c r="P40" s="9"/>
    </row>
    <row r="41" spans="1:16" ht="15">
      <c r="A41" s="12"/>
      <c r="B41" s="25">
        <v>362</v>
      </c>
      <c r="C41" s="20" t="s">
        <v>45</v>
      </c>
      <c r="D41" s="46">
        <v>725</v>
      </c>
      <c r="E41" s="46">
        <v>0</v>
      </c>
      <c r="F41" s="46">
        <v>0</v>
      </c>
      <c r="G41" s="46">
        <v>0</v>
      </c>
      <c r="H41" s="46">
        <v>0</v>
      </c>
      <c r="I41" s="46">
        <v>194046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194771</v>
      </c>
      <c r="O41" s="47">
        <f t="shared" si="1"/>
        <v>33.534951790633606</v>
      </c>
      <c r="P41" s="9"/>
    </row>
    <row r="42" spans="1:16" ht="15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1450435</v>
      </c>
      <c r="L42" s="46">
        <v>0</v>
      </c>
      <c r="M42" s="46">
        <v>0</v>
      </c>
      <c r="N42" s="46">
        <f t="shared" si="10"/>
        <v>1450435</v>
      </c>
      <c r="O42" s="47">
        <f t="shared" si="1"/>
        <v>249.730544077135</v>
      </c>
      <c r="P42" s="9"/>
    </row>
    <row r="43" spans="1:16" ht="15">
      <c r="A43" s="12"/>
      <c r="B43" s="25">
        <v>369.9</v>
      </c>
      <c r="C43" s="20" t="s">
        <v>48</v>
      </c>
      <c r="D43" s="46">
        <v>131974</v>
      </c>
      <c r="E43" s="46">
        <v>0</v>
      </c>
      <c r="F43" s="46">
        <v>0</v>
      </c>
      <c r="G43" s="46">
        <v>0</v>
      </c>
      <c r="H43" s="46">
        <v>0</v>
      </c>
      <c r="I43" s="46">
        <v>84635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216609</v>
      </c>
      <c r="O43" s="47">
        <f t="shared" si="1"/>
        <v>37.294938016528924</v>
      </c>
      <c r="P43" s="9"/>
    </row>
    <row r="44" spans="1:16" ht="15.75">
      <c r="A44" s="29" t="s">
        <v>29</v>
      </c>
      <c r="B44" s="30"/>
      <c r="C44" s="31"/>
      <c r="D44" s="32">
        <f aca="true" t="shared" si="11" ref="D44:M44">SUM(D45:D47)</f>
        <v>6783581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6783581</v>
      </c>
      <c r="O44" s="45">
        <f t="shared" si="1"/>
        <v>1167.971935261708</v>
      </c>
      <c r="P44" s="9"/>
    </row>
    <row r="45" spans="1:16" ht="15">
      <c r="A45" s="12"/>
      <c r="B45" s="25">
        <v>381</v>
      </c>
      <c r="C45" s="20" t="s">
        <v>49</v>
      </c>
      <c r="D45" s="46">
        <v>1764581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1764581</v>
      </c>
      <c r="O45" s="47">
        <f t="shared" si="1"/>
        <v>303.8190426997245</v>
      </c>
      <c r="P45" s="9"/>
    </row>
    <row r="46" spans="1:16" ht="15">
      <c r="A46" s="12"/>
      <c r="B46" s="25">
        <v>385</v>
      </c>
      <c r="C46" s="20" t="s">
        <v>84</v>
      </c>
      <c r="D46" s="46">
        <v>4709000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4709000</v>
      </c>
      <c r="O46" s="47">
        <f t="shared" si="1"/>
        <v>810.7782369146006</v>
      </c>
      <c r="P46" s="9"/>
    </row>
    <row r="47" spans="1:16" ht="15.75" thickBot="1">
      <c r="A47" s="12"/>
      <c r="B47" s="25">
        <v>388.1</v>
      </c>
      <c r="C47" s="20" t="s">
        <v>85</v>
      </c>
      <c r="D47" s="46">
        <v>310000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310000</v>
      </c>
      <c r="O47" s="47">
        <f t="shared" si="1"/>
        <v>53.37465564738292</v>
      </c>
      <c r="P47" s="9"/>
    </row>
    <row r="48" spans="1:119" ht="16.5" thickBot="1">
      <c r="A48" s="14" t="s">
        <v>37</v>
      </c>
      <c r="B48" s="23"/>
      <c r="C48" s="22"/>
      <c r="D48" s="15">
        <f aca="true" t="shared" si="12" ref="D48:M48">SUM(D5,D13,D19,D25,D33,D36,D44)</f>
        <v>12514785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10342890</v>
      </c>
      <c r="J48" s="15">
        <f t="shared" si="12"/>
        <v>0</v>
      </c>
      <c r="K48" s="15">
        <f t="shared" si="12"/>
        <v>2909676</v>
      </c>
      <c r="L48" s="15">
        <f t="shared" si="12"/>
        <v>0</v>
      </c>
      <c r="M48" s="15">
        <f t="shared" si="12"/>
        <v>0</v>
      </c>
      <c r="N48" s="15">
        <f>SUM(D48:M48)</f>
        <v>25767351</v>
      </c>
      <c r="O48" s="38">
        <f t="shared" si="1"/>
        <v>4436.527376033057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86</v>
      </c>
      <c r="M50" s="48"/>
      <c r="N50" s="48"/>
      <c r="O50" s="43">
        <v>5808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2022-06-28T17:36:51Z</cp:lastPrinted>
  <dcterms:created xsi:type="dcterms:W3CDTF">2000-08-31T21:26:31Z</dcterms:created>
  <dcterms:modified xsi:type="dcterms:W3CDTF">2022-06-28T17:36:54Z</dcterms:modified>
  <cp:category/>
  <cp:version/>
  <cp:contentType/>
  <cp:contentStatus/>
</cp:coreProperties>
</file>