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'2008'!$A$1:$O$50</definedName>
    <definedName name="_xlnm.Print_Area" localSheetId="13">'2009'!$A$1:$O$48</definedName>
    <definedName name="_xlnm.Print_Area" localSheetId="12">'2010'!$A$1:$O$50</definedName>
    <definedName name="_xlnm.Print_Area" localSheetId="11">'2011'!$A$1:$O$51</definedName>
    <definedName name="_xlnm.Print_Area" localSheetId="10">'2012'!$A$1:$O$49</definedName>
    <definedName name="_xlnm.Print_Area" localSheetId="9">'2013'!$A$1:$O$52</definedName>
    <definedName name="_xlnm.Print_Area" localSheetId="8">'2014'!$A$1:$O$53</definedName>
    <definedName name="_xlnm.Print_Area" localSheetId="7">'2015'!$A$1:$O$52</definedName>
    <definedName name="_xlnm.Print_Area" localSheetId="6">'2016'!$A$1:$O$53</definedName>
    <definedName name="_xlnm.Print_Area" localSheetId="5">'2017'!$A$1:$O$50</definedName>
    <definedName name="_xlnm.Print_Area" localSheetId="4">'2018'!$A$1:$O$53</definedName>
    <definedName name="_xlnm.Print_Area" localSheetId="3">'2019'!$A$1:$O$48</definedName>
    <definedName name="_xlnm.Print_Area" localSheetId="2">'2020'!$A$1:$O$51</definedName>
    <definedName name="_xlnm.Print_Area" localSheetId="1">'2021'!$A$1:$P$50</definedName>
    <definedName name="_xlnm.Print_Area" localSheetId="0">'2022'!$A$1:$P$41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6" i="47" l="1"/>
  <c r="P36" i="47" s="1"/>
  <c r="O35" i="47"/>
  <c r="P35" i="47" s="1"/>
  <c r="O34" i="47"/>
  <c r="P34" i="47" s="1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 s="1"/>
  <c r="O31" i="47"/>
  <c r="P31" i="47" s="1"/>
  <c r="O30" i="47"/>
  <c r="P30" i="47" s="1"/>
  <c r="O29" i="47"/>
  <c r="P29" i="47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 s="1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N10" i="47"/>
  <c r="M10" i="47"/>
  <c r="L10" i="47"/>
  <c r="K10" i="47"/>
  <c r="J10" i="47"/>
  <c r="I10" i="47"/>
  <c r="H10" i="47"/>
  <c r="G10" i="47"/>
  <c r="F10" i="47"/>
  <c r="E10" i="47"/>
  <c r="D10" i="47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3" i="47" l="1"/>
  <c r="P33" i="47" s="1"/>
  <c r="O27" i="47"/>
  <c r="P27" i="47" s="1"/>
  <c r="J37" i="47"/>
  <c r="O24" i="47"/>
  <c r="P24" i="47" s="1"/>
  <c r="M37" i="47"/>
  <c r="N37" i="47"/>
  <c r="O19" i="47"/>
  <c r="P19" i="47" s="1"/>
  <c r="K37" i="47"/>
  <c r="O15" i="47"/>
  <c r="P15" i="47" s="1"/>
  <c r="L37" i="47"/>
  <c r="G37" i="47"/>
  <c r="O10" i="47"/>
  <c r="P10" i="47" s="1"/>
  <c r="E37" i="47"/>
  <c r="H37" i="47"/>
  <c r="I37" i="47"/>
  <c r="F37" i="47"/>
  <c r="D37" i="47"/>
  <c r="O5" i="47"/>
  <c r="P5" i="47" s="1"/>
  <c r="O45" i="46"/>
  <c r="P45" i="46"/>
  <c r="N44" i="46"/>
  <c r="M44" i="46"/>
  <c r="L44" i="46"/>
  <c r="K44" i="46"/>
  <c r="J44" i="46"/>
  <c r="I44" i="46"/>
  <c r="H44" i="46"/>
  <c r="G44" i="46"/>
  <c r="F44" i="46"/>
  <c r="O44" i="46" s="1"/>
  <c r="P44" i="46" s="1"/>
  <c r="E44" i="46"/>
  <c r="D44" i="46"/>
  <c r="O43" i="46"/>
  <c r="P43" i="46" s="1"/>
  <c r="O42" i="46"/>
  <c r="P42" i="46" s="1"/>
  <c r="O41" i="46"/>
  <c r="P41" i="46" s="1"/>
  <c r="O40" i="46"/>
  <c r="P40" i="46"/>
  <c r="O39" i="46"/>
  <c r="P39" i="46"/>
  <c r="O38" i="46"/>
  <c r="P38" i="46" s="1"/>
  <c r="O37" i="46"/>
  <c r="P37" i="46" s="1"/>
  <c r="O36" i="46"/>
  <c r="P36" i="46" s="1"/>
  <c r="N35" i="46"/>
  <c r="M35" i="46"/>
  <c r="L35" i="46"/>
  <c r="K35" i="46"/>
  <c r="J35" i="46"/>
  <c r="I35" i="46"/>
  <c r="H35" i="46"/>
  <c r="G35" i="46"/>
  <c r="F35" i="46"/>
  <c r="E35" i="46"/>
  <c r="D35" i="46"/>
  <c r="O34" i="46"/>
  <c r="P34" i="46"/>
  <c r="O33" i="46"/>
  <c r="P33" i="46"/>
  <c r="N32" i="46"/>
  <c r="M32" i="46"/>
  <c r="L32" i="46"/>
  <c r="K32" i="46"/>
  <c r="J32" i="46"/>
  <c r="I32" i="46"/>
  <c r="H32" i="46"/>
  <c r="G32" i="46"/>
  <c r="F32" i="46"/>
  <c r="E32" i="46"/>
  <c r="D32" i="46"/>
  <c r="O31" i="46"/>
  <c r="P31" i="46"/>
  <c r="O30" i="46"/>
  <c r="P30" i="46"/>
  <c r="O29" i="46"/>
  <c r="P29" i="46" s="1"/>
  <c r="O28" i="46"/>
  <c r="P28" i="46" s="1"/>
  <c r="O27" i="46"/>
  <c r="P27" i="46" s="1"/>
  <c r="O26" i="46"/>
  <c r="P26" i="46" s="1"/>
  <c r="O25" i="46"/>
  <c r="P25" i="46"/>
  <c r="N24" i="46"/>
  <c r="M24" i="46"/>
  <c r="L24" i="46"/>
  <c r="K24" i="46"/>
  <c r="J24" i="46"/>
  <c r="I24" i="46"/>
  <c r="H24" i="46"/>
  <c r="G24" i="46"/>
  <c r="F24" i="46"/>
  <c r="E24" i="46"/>
  <c r="D24" i="46"/>
  <c r="O23" i="46"/>
  <c r="P23" i="46" s="1"/>
  <c r="O22" i="46"/>
  <c r="P22" i="46" s="1"/>
  <c r="O21" i="46"/>
  <c r="P21" i="46"/>
  <c r="O20" i="46"/>
  <c r="P20" i="46" s="1"/>
  <c r="O19" i="46"/>
  <c r="P19" i="46"/>
  <c r="O18" i="46"/>
  <c r="P18" i="46"/>
  <c r="N17" i="46"/>
  <c r="M17" i="46"/>
  <c r="L17" i="46"/>
  <c r="K17" i="46"/>
  <c r="J17" i="46"/>
  <c r="I17" i="46"/>
  <c r="H17" i="46"/>
  <c r="G17" i="46"/>
  <c r="F17" i="46"/>
  <c r="E17" i="46"/>
  <c r="D17" i="46"/>
  <c r="O16" i="46"/>
  <c r="P16" i="46"/>
  <c r="O15" i="46"/>
  <c r="P15" i="46"/>
  <c r="O14" i="46"/>
  <c r="P14" i="46" s="1"/>
  <c r="N13" i="46"/>
  <c r="M13" i="46"/>
  <c r="L13" i="46"/>
  <c r="K13" i="46"/>
  <c r="J13" i="46"/>
  <c r="I13" i="46"/>
  <c r="H13" i="46"/>
  <c r="G13" i="46"/>
  <c r="F13" i="46"/>
  <c r="E13" i="46"/>
  <c r="E46" i="46" s="1"/>
  <c r="D13" i="46"/>
  <c r="O12" i="46"/>
  <c r="P12" i="46"/>
  <c r="O11" i="46"/>
  <c r="P11" i="46" s="1"/>
  <c r="O10" i="46"/>
  <c r="P10" i="46"/>
  <c r="O9" i="46"/>
  <c r="P9" i="46"/>
  <c r="O8" i="46"/>
  <c r="P8" i="46" s="1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46" i="45"/>
  <c r="O46" i="45" s="1"/>
  <c r="N45" i="45"/>
  <c r="O45" i="45" s="1"/>
  <c r="M44" i="45"/>
  <c r="L44" i="45"/>
  <c r="K44" i="45"/>
  <c r="J44" i="45"/>
  <c r="I44" i="45"/>
  <c r="H44" i="45"/>
  <c r="G44" i="45"/>
  <c r="F44" i="45"/>
  <c r="E44" i="45"/>
  <c r="D44" i="45"/>
  <c r="N43" i="45"/>
  <c r="O43" i="45" s="1"/>
  <c r="N42" i="45"/>
  <c r="O42" i="45" s="1"/>
  <c r="N41" i="45"/>
  <c r="O41" i="45"/>
  <c r="N40" i="45"/>
  <c r="O40" i="45"/>
  <c r="N39" i="45"/>
  <c r="O39" i="45" s="1"/>
  <c r="N38" i="45"/>
  <c r="O38" i="45" s="1"/>
  <c r="N37" i="45"/>
  <c r="O37" i="45" s="1"/>
  <c r="N36" i="45"/>
  <c r="O36" i="45" s="1"/>
  <c r="N35" i="45"/>
  <c r="O35" i="45"/>
  <c r="M34" i="45"/>
  <c r="L34" i="45"/>
  <c r="K34" i="45"/>
  <c r="J34" i="45"/>
  <c r="I34" i="45"/>
  <c r="H34" i="45"/>
  <c r="G34" i="45"/>
  <c r="F34" i="45"/>
  <c r="E34" i="45"/>
  <c r="D34" i="45"/>
  <c r="N33" i="45"/>
  <c r="O33" i="45"/>
  <c r="N32" i="45"/>
  <c r="O32" i="45"/>
  <c r="M31" i="45"/>
  <c r="L31" i="45"/>
  <c r="K31" i="45"/>
  <c r="J31" i="45"/>
  <c r="I31" i="45"/>
  <c r="H31" i="45"/>
  <c r="G31" i="45"/>
  <c r="F31" i="45"/>
  <c r="E31" i="45"/>
  <c r="D31" i="45"/>
  <c r="N30" i="45"/>
  <c r="O30" i="45"/>
  <c r="N29" i="45"/>
  <c r="O29" i="45" s="1"/>
  <c r="N28" i="45"/>
  <c r="O28" i="45" s="1"/>
  <c r="N27" i="45"/>
  <c r="O27" i="45" s="1"/>
  <c r="N26" i="45"/>
  <c r="O26" i="45" s="1"/>
  <c r="N25" i="45"/>
  <c r="O25" i="45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N21" i="45"/>
  <c r="O21" i="45" s="1"/>
  <c r="N20" i="45"/>
  <c r="O20" i="45" s="1"/>
  <c r="N19" i="45"/>
  <c r="O19" i="45" s="1"/>
  <c r="N18" i="45"/>
  <c r="O18" i="45" s="1"/>
  <c r="M17" i="45"/>
  <c r="L17" i="45"/>
  <c r="K17" i="45"/>
  <c r="J17" i="45"/>
  <c r="J47" i="45" s="1"/>
  <c r="I17" i="45"/>
  <c r="H17" i="45"/>
  <c r="G17" i="45"/>
  <c r="F17" i="45"/>
  <c r="E17" i="45"/>
  <c r="D17" i="45"/>
  <c r="N16" i="45"/>
  <c r="O16" i="45" s="1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43" i="44"/>
  <c r="O43" i="44"/>
  <c r="M42" i="44"/>
  <c r="L42" i="44"/>
  <c r="K42" i="44"/>
  <c r="J42" i="44"/>
  <c r="I42" i="44"/>
  <c r="H42" i="44"/>
  <c r="G42" i="44"/>
  <c r="F42" i="44"/>
  <c r="E42" i="44"/>
  <c r="D42" i="44"/>
  <c r="N41" i="44"/>
  <c r="O41" i="44"/>
  <c r="N40" i="44"/>
  <c r="O40" i="44" s="1"/>
  <c r="N39" i="44"/>
  <c r="O39" i="44" s="1"/>
  <c r="N38" i="44"/>
  <c r="O38" i="44" s="1"/>
  <c r="N37" i="44"/>
  <c r="O37" i="44" s="1"/>
  <c r="N36" i="44"/>
  <c r="O36" i="44"/>
  <c r="N35" i="44"/>
  <c r="O35" i="44"/>
  <c r="N34" i="44"/>
  <c r="O34" i="44" s="1"/>
  <c r="M33" i="44"/>
  <c r="L33" i="44"/>
  <c r="K33" i="44"/>
  <c r="J33" i="44"/>
  <c r="I33" i="44"/>
  <c r="H33" i="44"/>
  <c r="G33" i="44"/>
  <c r="F33" i="44"/>
  <c r="E33" i="44"/>
  <c r="D33" i="44"/>
  <c r="N32" i="44"/>
  <c r="O32" i="44" s="1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29" i="44"/>
  <c r="O29" i="44" s="1"/>
  <c r="N28" i="44"/>
  <c r="O28" i="44" s="1"/>
  <c r="N27" i="44"/>
  <c r="O27" i="44" s="1"/>
  <c r="N26" i="44"/>
  <c r="O26" i="44"/>
  <c r="N25" i="44"/>
  <c r="O25" i="44"/>
  <c r="N24" i="44"/>
  <c r="O24" i="44" s="1"/>
  <c r="N23" i="44"/>
  <c r="O23" i="44" s="1"/>
  <c r="M22" i="44"/>
  <c r="L22" i="44"/>
  <c r="K22" i="44"/>
  <c r="J22" i="44"/>
  <c r="I22" i="44"/>
  <c r="H22" i="44"/>
  <c r="G22" i="44"/>
  <c r="F22" i="44"/>
  <c r="N22" i="44" s="1"/>
  <c r="O22" i="44" s="1"/>
  <c r="E22" i="44"/>
  <c r="D22" i="44"/>
  <c r="N21" i="44"/>
  <c r="O21" i="44" s="1"/>
  <c r="N20" i="44"/>
  <c r="O20" i="44" s="1"/>
  <c r="N19" i="44"/>
  <c r="O19" i="44" s="1"/>
  <c r="M18" i="44"/>
  <c r="L18" i="44"/>
  <c r="K18" i="44"/>
  <c r="J18" i="44"/>
  <c r="I18" i="44"/>
  <c r="H18" i="44"/>
  <c r="G18" i="44"/>
  <c r="F18" i="44"/>
  <c r="E18" i="44"/>
  <c r="D18" i="44"/>
  <c r="N17" i="44"/>
  <c r="O17" i="44" s="1"/>
  <c r="N16" i="44"/>
  <c r="O16" i="44"/>
  <c r="N15" i="44"/>
  <c r="O15" i="44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 s="1"/>
  <c r="N9" i="44"/>
  <c r="O9" i="44" s="1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D44" i="44" s="1"/>
  <c r="N48" i="43"/>
  <c r="O48" i="43" s="1"/>
  <c r="N47" i="43"/>
  <c r="O47" i="43" s="1"/>
  <c r="M46" i="43"/>
  <c r="L46" i="43"/>
  <c r="K46" i="43"/>
  <c r="J46" i="43"/>
  <c r="I46" i="43"/>
  <c r="H46" i="43"/>
  <c r="G46" i="43"/>
  <c r="F46" i="43"/>
  <c r="N46" i="43" s="1"/>
  <c r="O46" i="43" s="1"/>
  <c r="E46" i="43"/>
  <c r="D46" i="43"/>
  <c r="N45" i="43"/>
  <c r="O45" i="43" s="1"/>
  <c r="N44" i="43"/>
  <c r="O44" i="43" s="1"/>
  <c r="N43" i="43"/>
  <c r="O43" i="43" s="1"/>
  <c r="N42" i="43"/>
  <c r="O42" i="43"/>
  <c r="N41" i="43"/>
  <c r="O41" i="43"/>
  <c r="N40" i="43"/>
  <c r="O40" i="43" s="1"/>
  <c r="N39" i="43"/>
  <c r="O39" i="43" s="1"/>
  <c r="N38" i="43"/>
  <c r="O38" i="43" s="1"/>
  <c r="M37" i="43"/>
  <c r="L37" i="43"/>
  <c r="K37" i="43"/>
  <c r="J37" i="43"/>
  <c r="I37" i="43"/>
  <c r="H37" i="43"/>
  <c r="G37" i="43"/>
  <c r="F37" i="43"/>
  <c r="E37" i="43"/>
  <c r="D37" i="43"/>
  <c r="N36" i="43"/>
  <c r="O36" i="43" s="1"/>
  <c r="N35" i="43"/>
  <c r="O35" i="43" s="1"/>
  <c r="N34" i="43"/>
  <c r="O34" i="43"/>
  <c r="M33" i="43"/>
  <c r="L33" i="43"/>
  <c r="N33" i="43" s="1"/>
  <c r="O33" i="43" s="1"/>
  <c r="K33" i="43"/>
  <c r="J33" i="43"/>
  <c r="I33" i="43"/>
  <c r="H33" i="43"/>
  <c r="G33" i="43"/>
  <c r="F33" i="43"/>
  <c r="E33" i="43"/>
  <c r="D33" i="43"/>
  <c r="N32" i="43"/>
  <c r="O32" i="43"/>
  <c r="N31" i="43"/>
  <c r="O31" i="43"/>
  <c r="N30" i="43"/>
  <c r="O30" i="43" s="1"/>
  <c r="N29" i="43"/>
  <c r="O29" i="43" s="1"/>
  <c r="N28" i="43"/>
  <c r="O28" i="43" s="1"/>
  <c r="N27" i="43"/>
  <c r="O27" i="43" s="1"/>
  <c r="N26" i="43"/>
  <c r="O26" i="43"/>
  <c r="M25" i="43"/>
  <c r="L25" i="43"/>
  <c r="N25" i="43" s="1"/>
  <c r="O25" i="43" s="1"/>
  <c r="K25" i="43"/>
  <c r="J25" i="43"/>
  <c r="I25" i="43"/>
  <c r="H25" i="43"/>
  <c r="G25" i="43"/>
  <c r="F25" i="43"/>
  <c r="E25" i="43"/>
  <c r="D25" i="43"/>
  <c r="N24" i="43"/>
  <c r="O24" i="43"/>
  <c r="N23" i="43"/>
  <c r="O23" i="43"/>
  <c r="N22" i="43"/>
  <c r="O22" i="43" s="1"/>
  <c r="N21" i="43"/>
  <c r="O21" i="43" s="1"/>
  <c r="N20" i="43"/>
  <c r="O20" i="43" s="1"/>
  <c r="M19" i="43"/>
  <c r="L19" i="43"/>
  <c r="K19" i="43"/>
  <c r="J19" i="43"/>
  <c r="I19" i="43"/>
  <c r="H19" i="43"/>
  <c r="G19" i="43"/>
  <c r="F19" i="43"/>
  <c r="E19" i="43"/>
  <c r="D19" i="43"/>
  <c r="N18" i="43"/>
  <c r="O18" i="43" s="1"/>
  <c r="N17" i="43"/>
  <c r="O17" i="43" s="1"/>
  <c r="N16" i="43"/>
  <c r="O16" i="43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3" i="43" s="1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5" i="43" s="1"/>
  <c r="N45" i="42"/>
  <c r="O45" i="42" s="1"/>
  <c r="N44" i="42"/>
  <c r="O44" i="42" s="1"/>
  <c r="M43" i="42"/>
  <c r="L43" i="42"/>
  <c r="K43" i="42"/>
  <c r="J43" i="42"/>
  <c r="I43" i="42"/>
  <c r="H43" i="42"/>
  <c r="G43" i="42"/>
  <c r="F43" i="42"/>
  <c r="N43" i="42" s="1"/>
  <c r="E43" i="42"/>
  <c r="D43" i="42"/>
  <c r="N42" i="42"/>
  <c r="O42" i="42" s="1"/>
  <c r="N41" i="42"/>
  <c r="O41" i="42" s="1"/>
  <c r="N40" i="42"/>
  <c r="O40" i="42" s="1"/>
  <c r="N39" i="42"/>
  <c r="O39" i="42"/>
  <c r="N38" i="42"/>
  <c r="O38" i="42"/>
  <c r="N37" i="42"/>
  <c r="O37" i="42" s="1"/>
  <c r="N36" i="42"/>
  <c r="O36" i="42" s="1"/>
  <c r="N35" i="42"/>
  <c r="O35" i="42" s="1"/>
  <c r="M34" i="42"/>
  <c r="L34" i="42"/>
  <c r="K34" i="42"/>
  <c r="J34" i="42"/>
  <c r="I34" i="42"/>
  <c r="H34" i="42"/>
  <c r="N34" i="42" s="1"/>
  <c r="O34" i="42" s="1"/>
  <c r="G34" i="42"/>
  <c r="F34" i="42"/>
  <c r="E34" i="42"/>
  <c r="D34" i="42"/>
  <c r="N33" i="42"/>
  <c r="O33" i="42" s="1"/>
  <c r="N32" i="42"/>
  <c r="O32" i="42" s="1"/>
  <c r="M31" i="42"/>
  <c r="L31" i="42"/>
  <c r="K31" i="42"/>
  <c r="J31" i="42"/>
  <c r="I31" i="42"/>
  <c r="H31" i="42"/>
  <c r="G31" i="42"/>
  <c r="F31" i="42"/>
  <c r="E31" i="42"/>
  <c r="D31" i="42"/>
  <c r="N30" i="42"/>
  <c r="O30" i="42" s="1"/>
  <c r="N29" i="42"/>
  <c r="O29" i="42"/>
  <c r="N28" i="42"/>
  <c r="O28" i="42"/>
  <c r="N27" i="42"/>
  <c r="O27" i="42" s="1"/>
  <c r="N26" i="42"/>
  <c r="O26" i="42" s="1"/>
  <c r="N25" i="42"/>
  <c r="O25" i="42" s="1"/>
  <c r="N24" i="42"/>
  <c r="O24" i="42" s="1"/>
  <c r="M23" i="42"/>
  <c r="L23" i="42"/>
  <c r="K23" i="42"/>
  <c r="J23" i="42"/>
  <c r="N23" i="42" s="1"/>
  <c r="O23" i="42" s="1"/>
  <c r="I23" i="42"/>
  <c r="H23" i="42"/>
  <c r="G23" i="42"/>
  <c r="F23" i="42"/>
  <c r="E23" i="42"/>
  <c r="D23" i="42"/>
  <c r="N22" i="42"/>
  <c r="O22" i="42" s="1"/>
  <c r="N21" i="42"/>
  <c r="O21" i="42"/>
  <c r="N20" i="42"/>
  <c r="O20" i="42"/>
  <c r="M19" i="42"/>
  <c r="L19" i="42"/>
  <c r="K19" i="42"/>
  <c r="J19" i="42"/>
  <c r="I19" i="42"/>
  <c r="H19" i="42"/>
  <c r="G19" i="42"/>
  <c r="F19" i="42"/>
  <c r="E19" i="42"/>
  <c r="D19" i="42"/>
  <c r="N18" i="42"/>
  <c r="O18" i="42"/>
  <c r="N17" i="42"/>
  <c r="O17" i="42" s="1"/>
  <c r="N16" i="42"/>
  <c r="O16" i="42" s="1"/>
  <c r="N15" i="42"/>
  <c r="O15" i="42" s="1"/>
  <c r="N14" i="42"/>
  <c r="O14" i="42" s="1"/>
  <c r="M13" i="42"/>
  <c r="L13" i="42"/>
  <c r="K13" i="42"/>
  <c r="J13" i="42"/>
  <c r="N13" i="42" s="1"/>
  <c r="O13" i="42" s="1"/>
  <c r="I13" i="42"/>
  <c r="H13" i="42"/>
  <c r="G13" i="42"/>
  <c r="F13" i="42"/>
  <c r="E13" i="42"/>
  <c r="D13" i="42"/>
  <c r="N12" i="42"/>
  <c r="O12" i="42" s="1"/>
  <c r="N11" i="42"/>
  <c r="O11" i="42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48" i="41"/>
  <c r="O48" i="41" s="1"/>
  <c r="N47" i="41"/>
  <c r="O47" i="41"/>
  <c r="N46" i="41"/>
  <c r="O46" i="41"/>
  <c r="M45" i="41"/>
  <c r="L45" i="41"/>
  <c r="K45" i="41"/>
  <c r="J45" i="41"/>
  <c r="I45" i="41"/>
  <c r="H45" i="41"/>
  <c r="G45" i="41"/>
  <c r="F45" i="41"/>
  <c r="E45" i="41"/>
  <c r="D45" i="41"/>
  <c r="N44" i="41"/>
  <c r="O44" i="41"/>
  <c r="N43" i="41"/>
  <c r="O43" i="41" s="1"/>
  <c r="N42" i="41"/>
  <c r="O42" i="41" s="1"/>
  <c r="N41" i="41"/>
  <c r="O41" i="41" s="1"/>
  <c r="N40" i="41"/>
  <c r="O40" i="41" s="1"/>
  <c r="N39" i="41"/>
  <c r="O39" i="41"/>
  <c r="N38" i="41"/>
  <c r="O38" i="41"/>
  <c r="N37" i="41"/>
  <c r="O37" i="41" s="1"/>
  <c r="M36" i="41"/>
  <c r="L36" i="41"/>
  <c r="K36" i="41"/>
  <c r="J36" i="41"/>
  <c r="I36" i="41"/>
  <c r="H36" i="41"/>
  <c r="G36" i="41"/>
  <c r="F36" i="41"/>
  <c r="E36" i="41"/>
  <c r="D36" i="41"/>
  <c r="N35" i="41"/>
  <c r="O35" i="41" s="1"/>
  <c r="N34" i="41"/>
  <c r="O34" i="41" s="1"/>
  <c r="M33" i="41"/>
  <c r="L33" i="41"/>
  <c r="K33" i="41"/>
  <c r="J33" i="41"/>
  <c r="I33" i="41"/>
  <c r="H33" i="41"/>
  <c r="G33" i="41"/>
  <c r="F33" i="41"/>
  <c r="E33" i="41"/>
  <c r="D33" i="41"/>
  <c r="N32" i="41"/>
  <c r="O32" i="41" s="1"/>
  <c r="N31" i="41"/>
  <c r="O31" i="41" s="1"/>
  <c r="N30" i="41"/>
  <c r="O30" i="41" s="1"/>
  <c r="N29" i="41"/>
  <c r="O29" i="41"/>
  <c r="N28" i="41"/>
  <c r="O28" i="41"/>
  <c r="N27" i="41"/>
  <c r="O27" i="41" s="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4" i="41"/>
  <c r="O24" i="41" s="1"/>
  <c r="N23" i="41"/>
  <c r="O23" i="41" s="1"/>
  <c r="N22" i="41"/>
  <c r="O22" i="41" s="1"/>
  <c r="N21" i="41"/>
  <c r="O21" i="41"/>
  <c r="N20" i="41"/>
  <c r="O20" i="41"/>
  <c r="M19" i="41"/>
  <c r="L19" i="41"/>
  <c r="K19" i="41"/>
  <c r="J19" i="41"/>
  <c r="I19" i="41"/>
  <c r="H19" i="41"/>
  <c r="G19" i="41"/>
  <c r="F19" i="41"/>
  <c r="E19" i="41"/>
  <c r="D19" i="41"/>
  <c r="N18" i="41"/>
  <c r="O18" i="41"/>
  <c r="N17" i="41"/>
  <c r="O17" i="41" s="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47" i="40"/>
  <c r="O47" i="40" s="1"/>
  <c r="N46" i="40"/>
  <c r="O46" i="40"/>
  <c r="M45" i="40"/>
  <c r="L45" i="40"/>
  <c r="N45" i="40" s="1"/>
  <c r="K45" i="40"/>
  <c r="J45" i="40"/>
  <c r="I45" i="40"/>
  <c r="H45" i="40"/>
  <c r="G45" i="40"/>
  <c r="F45" i="40"/>
  <c r="E45" i="40"/>
  <c r="D45" i="40"/>
  <c r="N44" i="40"/>
  <c r="O44" i="40"/>
  <c r="N43" i="40"/>
  <c r="O43" i="40"/>
  <c r="N42" i="40"/>
  <c r="O42" i="40" s="1"/>
  <c r="N41" i="40"/>
  <c r="O41" i="40" s="1"/>
  <c r="N40" i="40"/>
  <c r="O40" i="40" s="1"/>
  <c r="N39" i="40"/>
  <c r="O39" i="40" s="1"/>
  <c r="N38" i="40"/>
  <c r="O38" i="40"/>
  <c r="N37" i="40"/>
  <c r="O37" i="40"/>
  <c r="M36" i="40"/>
  <c r="L36" i="40"/>
  <c r="K36" i="40"/>
  <c r="J36" i="40"/>
  <c r="I36" i="40"/>
  <c r="H36" i="40"/>
  <c r="G36" i="40"/>
  <c r="F36" i="40"/>
  <c r="E36" i="40"/>
  <c r="D36" i="40"/>
  <c r="N35" i="40"/>
  <c r="O35" i="40"/>
  <c r="N34" i="40"/>
  <c r="O34" i="40" s="1"/>
  <c r="M33" i="40"/>
  <c r="L33" i="40"/>
  <c r="K33" i="40"/>
  <c r="J33" i="40"/>
  <c r="I33" i="40"/>
  <c r="H33" i="40"/>
  <c r="G33" i="40"/>
  <c r="F33" i="40"/>
  <c r="E33" i="40"/>
  <c r="D33" i="40"/>
  <c r="N33" i="40" s="1"/>
  <c r="O33" i="40" s="1"/>
  <c r="N32" i="40"/>
  <c r="O32" i="40" s="1"/>
  <c r="N31" i="40"/>
  <c r="O31" i="40" s="1"/>
  <c r="N30" i="40"/>
  <c r="O30" i="40" s="1"/>
  <c r="N29" i="40"/>
  <c r="O29" i="40" s="1"/>
  <c r="N28" i="40"/>
  <c r="O28" i="40"/>
  <c r="N27" i="40"/>
  <c r="O27" i="40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4" i="40"/>
  <c r="O24" i="40" s="1"/>
  <c r="N23" i="40"/>
  <c r="O23" i="40" s="1"/>
  <c r="N22" i="40"/>
  <c r="O22" i="40" s="1"/>
  <c r="N21" i="40"/>
  <c r="O21" i="40" s="1"/>
  <c r="N20" i="40"/>
  <c r="O20" i="40"/>
  <c r="M19" i="40"/>
  <c r="L19" i="40"/>
  <c r="K19" i="40"/>
  <c r="J19" i="40"/>
  <c r="I19" i="40"/>
  <c r="H19" i="40"/>
  <c r="G19" i="40"/>
  <c r="F19" i="40"/>
  <c r="E19" i="40"/>
  <c r="D19" i="40"/>
  <c r="N18" i="40"/>
  <c r="O18" i="40"/>
  <c r="N17" i="40"/>
  <c r="O17" i="40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N13" i="40" s="1"/>
  <c r="O13" i="40" s="1"/>
  <c r="G13" i="40"/>
  <c r="F13" i="40"/>
  <c r="E13" i="40"/>
  <c r="D13" i="40"/>
  <c r="N12" i="40"/>
  <c r="O12" i="40" s="1"/>
  <c r="N11" i="40"/>
  <c r="O11" i="40" s="1"/>
  <c r="N10" i="40"/>
  <c r="O10" i="40"/>
  <c r="N9" i="40"/>
  <c r="O9" i="40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48" i="39"/>
  <c r="O48" i="39" s="1"/>
  <c r="N47" i="39"/>
  <c r="O47" i="39" s="1"/>
  <c r="M46" i="39"/>
  <c r="L46" i="39"/>
  <c r="K46" i="39"/>
  <c r="J46" i="39"/>
  <c r="N46" i="39" s="1"/>
  <c r="O46" i="39" s="1"/>
  <c r="I46" i="39"/>
  <c r="H46" i="39"/>
  <c r="G46" i="39"/>
  <c r="F46" i="39"/>
  <c r="E46" i="39"/>
  <c r="D46" i="39"/>
  <c r="N45" i="39"/>
  <c r="O45" i="39" s="1"/>
  <c r="N44" i="39"/>
  <c r="O44" i="39"/>
  <c r="N43" i="39"/>
  <c r="O43" i="39"/>
  <c r="N42" i="39"/>
  <c r="O42" i="39" s="1"/>
  <c r="N41" i="39"/>
  <c r="O41" i="39" s="1"/>
  <c r="N40" i="39"/>
  <c r="O40" i="39" s="1"/>
  <c r="N39" i="39"/>
  <c r="O39" i="39" s="1"/>
  <c r="N38" i="39"/>
  <c r="O38" i="39"/>
  <c r="M37" i="39"/>
  <c r="L37" i="39"/>
  <c r="L49" i="39" s="1"/>
  <c r="K37" i="39"/>
  <c r="J37" i="39"/>
  <c r="I37" i="39"/>
  <c r="H37" i="39"/>
  <c r="G37" i="39"/>
  <c r="F37" i="39"/>
  <c r="E37" i="39"/>
  <c r="D37" i="39"/>
  <c r="N36" i="39"/>
  <c r="O36" i="39"/>
  <c r="N35" i="39"/>
  <c r="O35" i="39"/>
  <c r="N34" i="39"/>
  <c r="O34" i="39" s="1"/>
  <c r="M33" i="39"/>
  <c r="L33" i="39"/>
  <c r="K33" i="39"/>
  <c r="J33" i="39"/>
  <c r="I33" i="39"/>
  <c r="H33" i="39"/>
  <c r="G33" i="39"/>
  <c r="F33" i="39"/>
  <c r="E33" i="39"/>
  <c r="D33" i="39"/>
  <c r="N32" i="39"/>
  <c r="O32" i="39" s="1"/>
  <c r="N31" i="39"/>
  <c r="O31" i="39" s="1"/>
  <c r="N30" i="39"/>
  <c r="O30" i="39" s="1"/>
  <c r="N29" i="39"/>
  <c r="O29" i="39"/>
  <c r="N28" i="39"/>
  <c r="O28" i="39"/>
  <c r="N27" i="39"/>
  <c r="O27" i="39" s="1"/>
  <c r="N26" i="39"/>
  <c r="O26" i="39" s="1"/>
  <c r="M25" i="39"/>
  <c r="L25" i="39"/>
  <c r="K25" i="39"/>
  <c r="J25" i="39"/>
  <c r="I25" i="39"/>
  <c r="H25" i="39"/>
  <c r="G25" i="39"/>
  <c r="F25" i="39"/>
  <c r="F49" i="39" s="1"/>
  <c r="E25" i="39"/>
  <c r="D25" i="39"/>
  <c r="N24" i="39"/>
  <c r="O24" i="39" s="1"/>
  <c r="N23" i="39"/>
  <c r="O23" i="39" s="1"/>
  <c r="N22" i="39"/>
  <c r="O22" i="39" s="1"/>
  <c r="N21" i="39"/>
  <c r="O21" i="39"/>
  <c r="N20" i="39"/>
  <c r="O20" i="39"/>
  <c r="M19" i="39"/>
  <c r="L19" i="39"/>
  <c r="K19" i="39"/>
  <c r="J19" i="39"/>
  <c r="I19" i="39"/>
  <c r="H19" i="39"/>
  <c r="G19" i="39"/>
  <c r="F19" i="39"/>
  <c r="E19" i="39"/>
  <c r="D19" i="39"/>
  <c r="N18" i="39"/>
  <c r="O18" i="39"/>
  <c r="N17" i="39"/>
  <c r="O17" i="39" s="1"/>
  <c r="N16" i="39"/>
  <c r="O16" i="39" s="1"/>
  <c r="N15" i="39"/>
  <c r="O15" i="39" s="1"/>
  <c r="N14" i="39"/>
  <c r="O14" i="39" s="1"/>
  <c r="M13" i="39"/>
  <c r="L13" i="39"/>
  <c r="K13" i="39"/>
  <c r="J13" i="39"/>
  <c r="N13" i="39" s="1"/>
  <c r="I13" i="39"/>
  <c r="H13" i="39"/>
  <c r="G13" i="39"/>
  <c r="F13" i="39"/>
  <c r="E13" i="39"/>
  <c r="D13" i="39"/>
  <c r="N12" i="39"/>
  <c r="O12" i="39" s="1"/>
  <c r="N11" i="39"/>
  <c r="O11" i="39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45" i="38"/>
  <c r="O45" i="38" s="1"/>
  <c r="M44" i="38"/>
  <c r="L44" i="38"/>
  <c r="K44" i="38"/>
  <c r="J44" i="38"/>
  <c r="J46" i="38" s="1"/>
  <c r="I44" i="38"/>
  <c r="H44" i="38"/>
  <c r="G44" i="38"/>
  <c r="F44" i="38"/>
  <c r="E44" i="38"/>
  <c r="N44" i="38" s="1"/>
  <c r="O44" i="38" s="1"/>
  <c r="D44" i="38"/>
  <c r="N43" i="38"/>
  <c r="O43" i="38"/>
  <c r="N42" i="38"/>
  <c r="O42" i="38"/>
  <c r="N41" i="38"/>
  <c r="O41" i="38" s="1"/>
  <c r="N40" i="38"/>
  <c r="O40" i="38" s="1"/>
  <c r="N39" i="38"/>
  <c r="O39" i="38" s="1"/>
  <c r="N38" i="38"/>
  <c r="O38" i="38" s="1"/>
  <c r="N37" i="38"/>
  <c r="O37" i="38"/>
  <c r="M36" i="38"/>
  <c r="L36" i="38"/>
  <c r="L46" i="38" s="1"/>
  <c r="K36" i="38"/>
  <c r="J36" i="38"/>
  <c r="I36" i="38"/>
  <c r="H36" i="38"/>
  <c r="G36" i="38"/>
  <c r="G46" i="38" s="1"/>
  <c r="F36" i="38"/>
  <c r="E36" i="38"/>
  <c r="N36" i="38" s="1"/>
  <c r="O36" i="38" s="1"/>
  <c r="D36" i="38"/>
  <c r="N35" i="38"/>
  <c r="O35" i="38"/>
  <c r="N34" i="38"/>
  <c r="O34" i="38" s="1"/>
  <c r="M33" i="38"/>
  <c r="L33" i="38"/>
  <c r="K33" i="38"/>
  <c r="J33" i="38"/>
  <c r="I33" i="38"/>
  <c r="H33" i="38"/>
  <c r="G33" i="38"/>
  <c r="F33" i="38"/>
  <c r="E33" i="38"/>
  <c r="D33" i="38"/>
  <c r="N33" i="38" s="1"/>
  <c r="O33" i="38" s="1"/>
  <c r="N32" i="38"/>
  <c r="O32" i="38" s="1"/>
  <c r="N31" i="38"/>
  <c r="O31" i="38" s="1"/>
  <c r="N30" i="38"/>
  <c r="O30" i="38" s="1"/>
  <c r="N29" i="38"/>
  <c r="O29" i="38" s="1"/>
  <c r="N28" i="38"/>
  <c r="O28" i="38"/>
  <c r="N27" i="38"/>
  <c r="O27" i="38"/>
  <c r="N26" i="38"/>
  <c r="O26" i="38" s="1"/>
  <c r="M25" i="38"/>
  <c r="L25" i="38"/>
  <c r="K25" i="38"/>
  <c r="J25" i="38"/>
  <c r="I25" i="38"/>
  <c r="H25" i="38"/>
  <c r="G25" i="38"/>
  <c r="F25" i="38"/>
  <c r="E25" i="38"/>
  <c r="D25" i="38"/>
  <c r="N24" i="38"/>
  <c r="O24" i="38" s="1"/>
  <c r="N23" i="38"/>
  <c r="O23" i="38" s="1"/>
  <c r="N22" i="38"/>
  <c r="O22" i="38" s="1"/>
  <c r="N21" i="38"/>
  <c r="O21" i="38" s="1"/>
  <c r="N20" i="38"/>
  <c r="O20" i="38"/>
  <c r="N19" i="38"/>
  <c r="O19" i="38"/>
  <c r="M18" i="38"/>
  <c r="L18" i="38"/>
  <c r="K18" i="38"/>
  <c r="J18" i="38"/>
  <c r="I18" i="38"/>
  <c r="H18" i="38"/>
  <c r="G18" i="38"/>
  <c r="F18" i="38"/>
  <c r="E18" i="38"/>
  <c r="D18" i="38"/>
  <c r="N17" i="38"/>
  <c r="O17" i="38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F46" i="38" s="1"/>
  <c r="E14" i="38"/>
  <c r="D14" i="38"/>
  <c r="N13" i="38"/>
  <c r="O13" i="38" s="1"/>
  <c r="N12" i="38"/>
  <c r="O12" i="38" s="1"/>
  <c r="N11" i="38"/>
  <c r="O11" i="38" s="1"/>
  <c r="N10" i="38"/>
  <c r="O10" i="38"/>
  <c r="N9" i="38"/>
  <c r="O9" i="38"/>
  <c r="N8" i="38"/>
  <c r="O8" i="38" s="1"/>
  <c r="N7" i="38"/>
  <c r="O7" i="38" s="1"/>
  <c r="N6" i="38"/>
  <c r="O6" i="38" s="1"/>
  <c r="M5" i="38"/>
  <c r="L5" i="38"/>
  <c r="K5" i="38"/>
  <c r="J5" i="38"/>
  <c r="I5" i="38"/>
  <c r="H5" i="38"/>
  <c r="G5" i="38"/>
  <c r="F5" i="38"/>
  <c r="E5" i="38"/>
  <c r="D5" i="38"/>
  <c r="N47" i="37"/>
  <c r="O47" i="37" s="1"/>
  <c r="N46" i="37"/>
  <c r="O46" i="37"/>
  <c r="N45" i="37"/>
  <c r="O45" i="37" s="1"/>
  <c r="M44" i="37"/>
  <c r="L44" i="37"/>
  <c r="K44" i="37"/>
  <c r="J44" i="37"/>
  <c r="I44" i="37"/>
  <c r="H44" i="37"/>
  <c r="G44" i="37"/>
  <c r="F44" i="37"/>
  <c r="E44" i="37"/>
  <c r="D44" i="37"/>
  <c r="N44" i="37" s="1"/>
  <c r="O44" i="37" s="1"/>
  <c r="N43" i="37"/>
  <c r="O43" i="37"/>
  <c r="N42" i="37"/>
  <c r="O42" i="37"/>
  <c r="N41" i="37"/>
  <c r="O41" i="37" s="1"/>
  <c r="N40" i="37"/>
  <c r="O40" i="37" s="1"/>
  <c r="N39" i="37"/>
  <c r="O39" i="37" s="1"/>
  <c r="N38" i="37"/>
  <c r="O38" i="37"/>
  <c r="N37" i="37"/>
  <c r="O37" i="37"/>
  <c r="M36" i="37"/>
  <c r="L36" i="37"/>
  <c r="K36" i="37"/>
  <c r="J36" i="37"/>
  <c r="I36" i="37"/>
  <c r="H36" i="37"/>
  <c r="G36" i="37"/>
  <c r="F36" i="37"/>
  <c r="E36" i="37"/>
  <c r="N36" i="37" s="1"/>
  <c r="O36" i="37" s="1"/>
  <c r="D36" i="37"/>
  <c r="N35" i="37"/>
  <c r="O35" i="37"/>
  <c r="N34" i="37"/>
  <c r="O34" i="37" s="1"/>
  <c r="M33" i="37"/>
  <c r="L33" i="37"/>
  <c r="K33" i="37"/>
  <c r="J33" i="37"/>
  <c r="I33" i="37"/>
  <c r="H33" i="37"/>
  <c r="G33" i="37"/>
  <c r="F33" i="37"/>
  <c r="E33" i="37"/>
  <c r="D33" i="37"/>
  <c r="N32" i="37"/>
  <c r="O32" i="37" s="1"/>
  <c r="N31" i="37"/>
  <c r="O31" i="37" s="1"/>
  <c r="N30" i="37"/>
  <c r="O30" i="37"/>
  <c r="N29" i="37"/>
  <c r="O29" i="37"/>
  <c r="N28" i="37"/>
  <c r="O28" i="37"/>
  <c r="N27" i="37"/>
  <c r="O27" i="37" s="1"/>
  <c r="N26" i="37"/>
  <c r="O26" i="37" s="1"/>
  <c r="M25" i="37"/>
  <c r="L25" i="37"/>
  <c r="K25" i="37"/>
  <c r="J25" i="37"/>
  <c r="I25" i="37"/>
  <c r="H25" i="37"/>
  <c r="G25" i="37"/>
  <c r="F25" i="37"/>
  <c r="E25" i="37"/>
  <c r="D25" i="37"/>
  <c r="N24" i="37"/>
  <c r="O24" i="37" s="1"/>
  <c r="N23" i="37"/>
  <c r="O23" i="37" s="1"/>
  <c r="N22" i="37"/>
  <c r="O22" i="37"/>
  <c r="N21" i="37"/>
  <c r="O21" i="37"/>
  <c r="N20" i="37"/>
  <c r="O20" i="37"/>
  <c r="M19" i="37"/>
  <c r="L19" i="37"/>
  <c r="K19" i="37"/>
  <c r="J19" i="37"/>
  <c r="I19" i="37"/>
  <c r="H19" i="37"/>
  <c r="G19" i="37"/>
  <c r="F19" i="37"/>
  <c r="E19" i="37"/>
  <c r="D19" i="37"/>
  <c r="N18" i="37"/>
  <c r="O18" i="37"/>
  <c r="N17" i="37"/>
  <c r="O17" i="37" s="1"/>
  <c r="N16" i="37"/>
  <c r="O16" i="37" s="1"/>
  <c r="N15" i="37"/>
  <c r="O15" i="37"/>
  <c r="N14" i="37"/>
  <c r="O14" i="37" s="1"/>
  <c r="M13" i="37"/>
  <c r="N13" i="37" s="1"/>
  <c r="O13" i="37" s="1"/>
  <c r="L13" i="37"/>
  <c r="K13" i="37"/>
  <c r="J13" i="37"/>
  <c r="I13" i="37"/>
  <c r="H13" i="37"/>
  <c r="G13" i="37"/>
  <c r="F13" i="37"/>
  <c r="E13" i="37"/>
  <c r="D13" i="37"/>
  <c r="N12" i="37"/>
  <c r="O12" i="37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/>
  <c r="M5" i="37"/>
  <c r="L5" i="37"/>
  <c r="K5" i="37"/>
  <c r="K48" i="37" s="1"/>
  <c r="J5" i="37"/>
  <c r="I5" i="37"/>
  <c r="H5" i="37"/>
  <c r="G5" i="37"/>
  <c r="F5" i="37"/>
  <c r="E5" i="37"/>
  <c r="D5" i="37"/>
  <c r="N44" i="36"/>
  <c r="O44" i="36"/>
  <c r="M43" i="36"/>
  <c r="L43" i="36"/>
  <c r="K43" i="36"/>
  <c r="J43" i="36"/>
  <c r="I43" i="36"/>
  <c r="H43" i="36"/>
  <c r="G43" i="36"/>
  <c r="F43" i="36"/>
  <c r="E43" i="36"/>
  <c r="D43" i="36"/>
  <c r="N42" i="36"/>
  <c r="O42" i="36"/>
  <c r="N41" i="36"/>
  <c r="O41" i="36" s="1"/>
  <c r="N40" i="36"/>
  <c r="O40" i="36" s="1"/>
  <c r="N39" i="36"/>
  <c r="O39" i="36" s="1"/>
  <c r="N38" i="36"/>
  <c r="O38" i="36" s="1"/>
  <c r="N37" i="36"/>
  <c r="O37" i="36"/>
  <c r="N36" i="36"/>
  <c r="O36" i="36"/>
  <c r="M35" i="36"/>
  <c r="L35" i="36"/>
  <c r="K35" i="36"/>
  <c r="J35" i="36"/>
  <c r="I35" i="36"/>
  <c r="H35" i="36"/>
  <c r="G35" i="36"/>
  <c r="F35" i="36"/>
  <c r="E35" i="36"/>
  <c r="N35" i="36"/>
  <c r="D35" i="36"/>
  <c r="N34" i="36"/>
  <c r="O34" i="36" s="1"/>
  <c r="N33" i="36"/>
  <c r="O33" i="36"/>
  <c r="M32" i="36"/>
  <c r="L32" i="36"/>
  <c r="K32" i="36"/>
  <c r="J32" i="36"/>
  <c r="I32" i="36"/>
  <c r="H32" i="36"/>
  <c r="G32" i="36"/>
  <c r="F32" i="36"/>
  <c r="N32" i="36" s="1"/>
  <c r="E32" i="36"/>
  <c r="D32" i="36"/>
  <c r="N31" i="36"/>
  <c r="O31" i="36" s="1"/>
  <c r="N30" i="36"/>
  <c r="O30" i="36" s="1"/>
  <c r="N29" i="36"/>
  <c r="O29" i="36" s="1"/>
  <c r="N28" i="36"/>
  <c r="O28" i="36"/>
  <c r="N27" i="36"/>
  <c r="O27" i="36"/>
  <c r="N26" i="36"/>
  <c r="O26" i="36" s="1"/>
  <c r="N25" i="36"/>
  <c r="O25" i="36" s="1"/>
  <c r="M24" i="36"/>
  <c r="L24" i="36"/>
  <c r="K24" i="36"/>
  <c r="J24" i="36"/>
  <c r="I24" i="36"/>
  <c r="I45" i="36"/>
  <c r="H24" i="36"/>
  <c r="G24" i="36"/>
  <c r="F24" i="36"/>
  <c r="E24" i="36"/>
  <c r="D24" i="36"/>
  <c r="N23" i="36"/>
  <c r="O23" i="36" s="1"/>
  <c r="N22" i="36"/>
  <c r="O22" i="36"/>
  <c r="N21" i="36"/>
  <c r="O21" i="36" s="1"/>
  <c r="N20" i="36"/>
  <c r="O20" i="36" s="1"/>
  <c r="N19" i="36"/>
  <c r="O19" i="36"/>
  <c r="M18" i="36"/>
  <c r="L18" i="36"/>
  <c r="K18" i="36"/>
  <c r="J18" i="36"/>
  <c r="I18" i="36"/>
  <c r="H18" i="36"/>
  <c r="G18" i="36"/>
  <c r="F18" i="36"/>
  <c r="N18" i="36"/>
  <c r="O18" i="36" s="1"/>
  <c r="E18" i="36"/>
  <c r="D18" i="36"/>
  <c r="N17" i="36"/>
  <c r="O17" i="36" s="1"/>
  <c r="N16" i="36"/>
  <c r="O16" i="36" s="1"/>
  <c r="N15" i="36"/>
  <c r="O15" i="36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2" i="36"/>
  <c r="O12" i="36"/>
  <c r="N11" i="36"/>
  <c r="O11" i="36" s="1"/>
  <c r="N10" i="36"/>
  <c r="O10" i="36" s="1"/>
  <c r="N9" i="36"/>
  <c r="O9" i="36" s="1"/>
  <c r="N8" i="36"/>
  <c r="O8" i="36" s="1"/>
  <c r="N7" i="36"/>
  <c r="O7" i="36"/>
  <c r="N6" i="36"/>
  <c r="O6" i="36"/>
  <c r="M5" i="36"/>
  <c r="L5" i="36"/>
  <c r="L45" i="36" s="1"/>
  <c r="K5" i="36"/>
  <c r="J5" i="36"/>
  <c r="I5" i="36"/>
  <c r="H5" i="36"/>
  <c r="H45" i="36" s="1"/>
  <c r="G5" i="36"/>
  <c r="F5" i="36"/>
  <c r="F45" i="36" s="1"/>
  <c r="E5" i="36"/>
  <c r="D5" i="36"/>
  <c r="N46" i="35"/>
  <c r="O46" i="35"/>
  <c r="M45" i="35"/>
  <c r="L45" i="35"/>
  <c r="K45" i="35"/>
  <c r="J45" i="35"/>
  <c r="I45" i="35"/>
  <c r="H45" i="35"/>
  <c r="G45" i="35"/>
  <c r="F45" i="35"/>
  <c r="E45" i="35"/>
  <c r="N45" i="35" s="1"/>
  <c r="O45" i="35" s="1"/>
  <c r="D45" i="35"/>
  <c r="N44" i="35"/>
  <c r="O44" i="35" s="1"/>
  <c r="N43" i="35"/>
  <c r="O43" i="35" s="1"/>
  <c r="N42" i="35"/>
  <c r="O42" i="35" s="1"/>
  <c r="N41" i="35"/>
  <c r="O41" i="35" s="1"/>
  <c r="N40" i="35"/>
  <c r="O40" i="35" s="1"/>
  <c r="N39" i="35"/>
  <c r="O39" i="35"/>
  <c r="N38" i="35"/>
  <c r="O38" i="35" s="1"/>
  <c r="M37" i="35"/>
  <c r="L37" i="35"/>
  <c r="K37" i="35"/>
  <c r="J37" i="35"/>
  <c r="I37" i="35"/>
  <c r="H37" i="35"/>
  <c r="G37" i="35"/>
  <c r="F37" i="35"/>
  <c r="E37" i="35"/>
  <c r="D37" i="35"/>
  <c r="N36" i="35"/>
  <c r="O36" i="35" s="1"/>
  <c r="N35" i="35"/>
  <c r="O35" i="35" s="1"/>
  <c r="M34" i="35"/>
  <c r="L34" i="35"/>
  <c r="K34" i="35"/>
  <c r="J34" i="35"/>
  <c r="I34" i="35"/>
  <c r="H34" i="35"/>
  <c r="G34" i="35"/>
  <c r="F34" i="35"/>
  <c r="E34" i="35"/>
  <c r="D34" i="35"/>
  <c r="N33" i="35"/>
  <c r="O33" i="35" s="1"/>
  <c r="N32" i="35"/>
  <c r="O32" i="35" s="1"/>
  <c r="N31" i="35"/>
  <c r="O31" i="35"/>
  <c r="N30" i="35"/>
  <c r="O30" i="35" s="1"/>
  <c r="N29" i="35"/>
  <c r="O29" i="35" s="1"/>
  <c r="N28" i="35"/>
  <c r="O28" i="35" s="1"/>
  <c r="N27" i="35"/>
  <c r="O27" i="35" s="1"/>
  <c r="M26" i="35"/>
  <c r="N26" i="35" s="1"/>
  <c r="L26" i="35"/>
  <c r="K26" i="35"/>
  <c r="J26" i="35"/>
  <c r="I26" i="35"/>
  <c r="H26" i="35"/>
  <c r="G26" i="35"/>
  <c r="F26" i="35"/>
  <c r="E26" i="35"/>
  <c r="D26" i="35"/>
  <c r="N25" i="35"/>
  <c r="O25" i="35" s="1"/>
  <c r="N24" i="35"/>
  <c r="O24" i="35" s="1"/>
  <c r="N23" i="35"/>
  <c r="O23" i="35"/>
  <c r="N22" i="35"/>
  <c r="O22" i="35" s="1"/>
  <c r="N21" i="35"/>
  <c r="O21" i="35" s="1"/>
  <c r="N20" i="35"/>
  <c r="O20" i="35" s="1"/>
  <c r="N19" i="35"/>
  <c r="O19" i="35" s="1"/>
  <c r="M18" i="35"/>
  <c r="L18" i="35"/>
  <c r="K18" i="35"/>
  <c r="J18" i="35"/>
  <c r="I18" i="35"/>
  <c r="H18" i="35"/>
  <c r="G18" i="35"/>
  <c r="F18" i="35"/>
  <c r="E18" i="35"/>
  <c r="D18" i="35"/>
  <c r="N17" i="35"/>
  <c r="O17" i="35" s="1"/>
  <c r="N16" i="35"/>
  <c r="O16" i="35"/>
  <c r="N15" i="35"/>
  <c r="O15" i="35" s="1"/>
  <c r="N14" i="35"/>
  <c r="O14" i="35" s="1"/>
  <c r="M13" i="35"/>
  <c r="L13" i="35"/>
  <c r="K13" i="35"/>
  <c r="J13" i="35"/>
  <c r="N13" i="35" s="1"/>
  <c r="O13" i="35" s="1"/>
  <c r="I13" i="35"/>
  <c r="H13" i="35"/>
  <c r="H47" i="35"/>
  <c r="G13" i="35"/>
  <c r="F13" i="35"/>
  <c r="F47" i="35" s="1"/>
  <c r="E13" i="35"/>
  <c r="D13" i="35"/>
  <c r="N12" i="35"/>
  <c r="O12" i="35"/>
  <c r="N11" i="35"/>
  <c r="O11" i="35"/>
  <c r="N10" i="35"/>
  <c r="O10" i="35"/>
  <c r="N9" i="35"/>
  <c r="O9" i="35" s="1"/>
  <c r="N8" i="35"/>
  <c r="O8" i="35" s="1"/>
  <c r="N7" i="35"/>
  <c r="O7" i="35"/>
  <c r="N6" i="35"/>
  <c r="O6" i="35"/>
  <c r="M5" i="35"/>
  <c r="L5" i="35"/>
  <c r="K5" i="35"/>
  <c r="K47" i="35" s="1"/>
  <c r="J5" i="35"/>
  <c r="I5" i="35"/>
  <c r="H5" i="35"/>
  <c r="G5" i="35"/>
  <c r="F5" i="35"/>
  <c r="E5" i="35"/>
  <c r="E47" i="35" s="1"/>
  <c r="D5" i="35"/>
  <c r="D47" i="35" s="1"/>
  <c r="N45" i="34"/>
  <c r="O45" i="34" s="1"/>
  <c r="M44" i="34"/>
  <c r="L44" i="34"/>
  <c r="L46" i="34" s="1"/>
  <c r="K44" i="34"/>
  <c r="J44" i="34"/>
  <c r="I44" i="34"/>
  <c r="H44" i="34"/>
  <c r="G44" i="34"/>
  <c r="F44" i="34"/>
  <c r="E44" i="34"/>
  <c r="D44" i="34"/>
  <c r="N44" i="34"/>
  <c r="O44" i="34" s="1"/>
  <c r="N43" i="34"/>
  <c r="O43" i="34"/>
  <c r="N42" i="34"/>
  <c r="O42" i="34" s="1"/>
  <c r="N41" i="34"/>
  <c r="O41" i="34" s="1"/>
  <c r="N40" i="34"/>
  <c r="O40" i="34"/>
  <c r="N39" i="34"/>
  <c r="O39" i="34" s="1"/>
  <c r="N38" i="34"/>
  <c r="O38" i="34" s="1"/>
  <c r="N37" i="34"/>
  <c r="O37" i="34"/>
  <c r="N36" i="34"/>
  <c r="O36" i="34" s="1"/>
  <c r="M35" i="34"/>
  <c r="L35" i="34"/>
  <c r="K35" i="34"/>
  <c r="J35" i="34"/>
  <c r="I35" i="34"/>
  <c r="H35" i="34"/>
  <c r="G35" i="34"/>
  <c r="F35" i="34"/>
  <c r="E35" i="34"/>
  <c r="D35" i="34"/>
  <c r="N35" i="34" s="1"/>
  <c r="O35" i="34" s="1"/>
  <c r="N34" i="34"/>
  <c r="O34" i="34" s="1"/>
  <c r="N33" i="34"/>
  <c r="O33" i="34"/>
  <c r="M32" i="34"/>
  <c r="L32" i="34"/>
  <c r="K32" i="34"/>
  <c r="J32" i="34"/>
  <c r="I32" i="34"/>
  <c r="H32" i="34"/>
  <c r="G32" i="34"/>
  <c r="F32" i="34"/>
  <c r="E32" i="34"/>
  <c r="D32" i="34"/>
  <c r="N31" i="34"/>
  <c r="O31" i="34" s="1"/>
  <c r="N30" i="34"/>
  <c r="O30" i="34" s="1"/>
  <c r="N29" i="34"/>
  <c r="O29" i="34"/>
  <c r="N28" i="34"/>
  <c r="O28" i="34" s="1"/>
  <c r="N27" i="34"/>
  <c r="O27" i="34" s="1"/>
  <c r="N26" i="34"/>
  <c r="O26" i="34"/>
  <c r="N25" i="34"/>
  <c r="O25" i="34" s="1"/>
  <c r="M24" i="34"/>
  <c r="L24" i="34"/>
  <c r="K24" i="34"/>
  <c r="J24" i="34"/>
  <c r="N24" i="34" s="1"/>
  <c r="O24" i="34" s="1"/>
  <c r="I24" i="34"/>
  <c r="H24" i="34"/>
  <c r="G24" i="34"/>
  <c r="F24" i="34"/>
  <c r="E24" i="34"/>
  <c r="D24" i="34"/>
  <c r="N23" i="34"/>
  <c r="O23" i="34" s="1"/>
  <c r="N22" i="34"/>
  <c r="O22" i="34"/>
  <c r="N21" i="34"/>
  <c r="O21" i="34" s="1"/>
  <c r="N20" i="34"/>
  <c r="O20" i="34" s="1"/>
  <c r="N19" i="34"/>
  <c r="O19" i="34"/>
  <c r="M18" i="34"/>
  <c r="L18" i="34"/>
  <c r="K18" i="34"/>
  <c r="J18" i="34"/>
  <c r="I18" i="34"/>
  <c r="H18" i="34"/>
  <c r="H46" i="34" s="1"/>
  <c r="G18" i="34"/>
  <c r="F18" i="34"/>
  <c r="E18" i="34"/>
  <c r="D18" i="34"/>
  <c r="N17" i="34"/>
  <c r="O17" i="34" s="1"/>
  <c r="N16" i="34"/>
  <c r="O16" i="34" s="1"/>
  <c r="N15" i="34"/>
  <c r="O15" i="34"/>
  <c r="N14" i="34"/>
  <c r="O14" i="34" s="1"/>
  <c r="M13" i="34"/>
  <c r="L13" i="34"/>
  <c r="K13" i="34"/>
  <c r="J13" i="34"/>
  <c r="I13" i="34"/>
  <c r="H13" i="34"/>
  <c r="G13" i="34"/>
  <c r="F13" i="34"/>
  <c r="E13" i="34"/>
  <c r="D13" i="34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/>
  <c r="N6" i="34"/>
  <c r="O6" i="34" s="1"/>
  <c r="M5" i="34"/>
  <c r="M46" i="34" s="1"/>
  <c r="L5" i="34"/>
  <c r="K5" i="34"/>
  <c r="J5" i="34"/>
  <c r="J46" i="34" s="1"/>
  <c r="I5" i="34"/>
  <c r="I46" i="34"/>
  <c r="H5" i="34"/>
  <c r="G5" i="34"/>
  <c r="F5" i="34"/>
  <c r="F46" i="34"/>
  <c r="E5" i="34"/>
  <c r="E46" i="34" s="1"/>
  <c r="D5" i="34"/>
  <c r="D46" i="34"/>
  <c r="N23" i="33"/>
  <c r="O23" i="33"/>
  <c r="N24" i="33"/>
  <c r="O24" i="33" s="1"/>
  <c r="N25" i="33"/>
  <c r="O25" i="33" s="1"/>
  <c r="N26" i="33"/>
  <c r="O26" i="33" s="1"/>
  <c r="N27" i="33"/>
  <c r="O27" i="33"/>
  <c r="N28" i="33"/>
  <c r="O28" i="33"/>
  <c r="N29" i="33"/>
  <c r="O29" i="33"/>
  <c r="N18" i="33"/>
  <c r="O18" i="33" s="1"/>
  <c r="N19" i="33"/>
  <c r="O19" i="33" s="1"/>
  <c r="N20" i="33"/>
  <c r="O20" i="33" s="1"/>
  <c r="N21" i="33"/>
  <c r="O21" i="33"/>
  <c r="N9" i="33"/>
  <c r="O9" i="33"/>
  <c r="E22" i="33"/>
  <c r="F22" i="33"/>
  <c r="G22" i="33"/>
  <c r="H22" i="33"/>
  <c r="I22" i="33"/>
  <c r="J22" i="33"/>
  <c r="K22" i="33"/>
  <c r="L22" i="33"/>
  <c r="M22" i="33"/>
  <c r="D22" i="33"/>
  <c r="N22" i="33" s="1"/>
  <c r="E17" i="33"/>
  <c r="F17" i="33"/>
  <c r="N17" i="33" s="1"/>
  <c r="G17" i="33"/>
  <c r="H17" i="33"/>
  <c r="I17" i="33"/>
  <c r="J17" i="33"/>
  <c r="K17" i="33"/>
  <c r="L17" i="33"/>
  <c r="M17" i="33"/>
  <c r="D17" i="33"/>
  <c r="E13" i="33"/>
  <c r="F13" i="33"/>
  <c r="G13" i="33"/>
  <c r="H13" i="33"/>
  <c r="N13" i="33" s="1"/>
  <c r="O13" i="33" s="1"/>
  <c r="I13" i="33"/>
  <c r="J13" i="33"/>
  <c r="K13" i="33"/>
  <c r="L13" i="33"/>
  <c r="M13" i="33"/>
  <c r="D13" i="33"/>
  <c r="E5" i="33"/>
  <c r="F5" i="33"/>
  <c r="G5" i="33"/>
  <c r="H5" i="33"/>
  <c r="N5" i="33" s="1"/>
  <c r="O5" i="33" s="1"/>
  <c r="I5" i="33"/>
  <c r="J5" i="33"/>
  <c r="J44" i="33" s="1"/>
  <c r="K5" i="33"/>
  <c r="L5" i="33"/>
  <c r="M5" i="33"/>
  <c r="M44" i="33" s="1"/>
  <c r="D5" i="33"/>
  <c r="E42" i="33"/>
  <c r="F42" i="33"/>
  <c r="G42" i="33"/>
  <c r="H42" i="33"/>
  <c r="I42" i="33"/>
  <c r="J42" i="33"/>
  <c r="K42" i="33"/>
  <c r="L42" i="33"/>
  <c r="M42" i="33"/>
  <c r="D42" i="33"/>
  <c r="N43" i="33"/>
  <c r="O43" i="33" s="1"/>
  <c r="N35" i="33"/>
  <c r="O35" i="33"/>
  <c r="N36" i="33"/>
  <c r="O36" i="33" s="1"/>
  <c r="N37" i="33"/>
  <c r="O37" i="33" s="1"/>
  <c r="N38" i="33"/>
  <c r="O38" i="33" s="1"/>
  <c r="N39" i="33"/>
  <c r="O39" i="33" s="1"/>
  <c r="N40" i="33"/>
  <c r="O40" i="33" s="1"/>
  <c r="N41" i="33"/>
  <c r="N34" i="33"/>
  <c r="O34" i="33" s="1"/>
  <c r="E33" i="33"/>
  <c r="F33" i="33"/>
  <c r="G33" i="33"/>
  <c r="H33" i="33"/>
  <c r="I33" i="33"/>
  <c r="J33" i="33"/>
  <c r="K33" i="33"/>
  <c r="L33" i="33"/>
  <c r="M33" i="33"/>
  <c r="D33" i="33"/>
  <c r="E30" i="33"/>
  <c r="E44" i="33" s="1"/>
  <c r="F30" i="33"/>
  <c r="G30" i="33"/>
  <c r="H30" i="33"/>
  <c r="I30" i="33"/>
  <c r="J30" i="33"/>
  <c r="K30" i="33"/>
  <c r="L30" i="33"/>
  <c r="L44" i="33" s="1"/>
  <c r="M30" i="33"/>
  <c r="D30" i="33"/>
  <c r="N31" i="33"/>
  <c r="O31" i="33"/>
  <c r="N32" i="33"/>
  <c r="O32" i="33"/>
  <c r="O41" i="33"/>
  <c r="N15" i="33"/>
  <c r="O15" i="33" s="1"/>
  <c r="N16" i="33"/>
  <c r="O16" i="33" s="1"/>
  <c r="N7" i="33"/>
  <c r="O7" i="33"/>
  <c r="N8" i="33"/>
  <c r="O8" i="33" s="1"/>
  <c r="N10" i="33"/>
  <c r="O10" i="33" s="1"/>
  <c r="N11" i="33"/>
  <c r="O11" i="33"/>
  <c r="N12" i="33"/>
  <c r="O12" i="33" s="1"/>
  <c r="N6" i="33"/>
  <c r="O6" i="33" s="1"/>
  <c r="N14" i="33"/>
  <c r="O14" i="33"/>
  <c r="I44" i="33"/>
  <c r="J45" i="36"/>
  <c r="O32" i="36"/>
  <c r="O35" i="36"/>
  <c r="F48" i="37"/>
  <c r="L48" i="37"/>
  <c r="J48" i="37"/>
  <c r="N19" i="37"/>
  <c r="O19" i="37"/>
  <c r="I48" i="37"/>
  <c r="D48" i="37"/>
  <c r="N5" i="37"/>
  <c r="O5" i="37"/>
  <c r="E46" i="38"/>
  <c r="M46" i="38"/>
  <c r="N14" i="38"/>
  <c r="O14" i="38" s="1"/>
  <c r="K46" i="38"/>
  <c r="N25" i="38"/>
  <c r="O25" i="38" s="1"/>
  <c r="I46" i="38"/>
  <c r="N18" i="38"/>
  <c r="O18" i="38"/>
  <c r="I47" i="35"/>
  <c r="M49" i="39"/>
  <c r="G49" i="39"/>
  <c r="K49" i="39"/>
  <c r="O13" i="39"/>
  <c r="N33" i="39"/>
  <c r="O33" i="39" s="1"/>
  <c r="H49" i="39"/>
  <c r="E49" i="39"/>
  <c r="N19" i="39"/>
  <c r="O19" i="39" s="1"/>
  <c r="I49" i="39"/>
  <c r="N25" i="39"/>
  <c r="O25" i="39" s="1"/>
  <c r="D49" i="39"/>
  <c r="D45" i="36"/>
  <c r="H44" i="33"/>
  <c r="O17" i="33"/>
  <c r="N43" i="36"/>
  <c r="O43" i="36" s="1"/>
  <c r="O22" i="33"/>
  <c r="O26" i="35"/>
  <c r="K45" i="36"/>
  <c r="E48" i="40"/>
  <c r="K48" i="40"/>
  <c r="J48" i="40"/>
  <c r="M48" i="40"/>
  <c r="G48" i="40"/>
  <c r="F48" i="40"/>
  <c r="O45" i="40"/>
  <c r="N36" i="40"/>
  <c r="O36" i="40" s="1"/>
  <c r="I48" i="40"/>
  <c r="M49" i="41"/>
  <c r="N13" i="41"/>
  <c r="O13" i="41" s="1"/>
  <c r="L49" i="41"/>
  <c r="G49" i="41"/>
  <c r="N19" i="41"/>
  <c r="O19" i="41" s="1"/>
  <c r="K49" i="41"/>
  <c r="H49" i="41"/>
  <c r="N45" i="41"/>
  <c r="O45" i="41"/>
  <c r="N33" i="41"/>
  <c r="O33" i="41" s="1"/>
  <c r="E49" i="41"/>
  <c r="I49" i="41"/>
  <c r="L46" i="42"/>
  <c r="N31" i="42"/>
  <c r="O31" i="42" s="1"/>
  <c r="O43" i="42"/>
  <c r="M46" i="42"/>
  <c r="N19" i="42"/>
  <c r="O19" i="42"/>
  <c r="E46" i="42"/>
  <c r="F46" i="42"/>
  <c r="G46" i="42"/>
  <c r="K46" i="42"/>
  <c r="H46" i="42"/>
  <c r="I46" i="42"/>
  <c r="D46" i="42"/>
  <c r="L49" i="43"/>
  <c r="M49" i="43"/>
  <c r="J49" i="43"/>
  <c r="K49" i="43"/>
  <c r="E49" i="43"/>
  <c r="F49" i="43"/>
  <c r="O13" i="43"/>
  <c r="G49" i="43"/>
  <c r="O5" i="43"/>
  <c r="N37" i="43"/>
  <c r="O37" i="43" s="1"/>
  <c r="I49" i="43"/>
  <c r="D49" i="43"/>
  <c r="M44" i="44"/>
  <c r="N30" i="44"/>
  <c r="O30" i="44" s="1"/>
  <c r="N42" i="44"/>
  <c r="O42" i="44"/>
  <c r="L44" i="44"/>
  <c r="I44" i="44"/>
  <c r="H44" i="44"/>
  <c r="K44" i="44"/>
  <c r="E44" i="44"/>
  <c r="G44" i="44"/>
  <c r="N33" i="44"/>
  <c r="O33" i="44" s="1"/>
  <c r="G47" i="45"/>
  <c r="L47" i="45"/>
  <c r="M47" i="45"/>
  <c r="H47" i="45"/>
  <c r="N5" i="45"/>
  <c r="O5" i="45" s="1"/>
  <c r="F47" i="45"/>
  <c r="E47" i="45"/>
  <c r="K47" i="45"/>
  <c r="N31" i="45"/>
  <c r="O31" i="45" s="1"/>
  <c r="N13" i="45"/>
  <c r="O13" i="45" s="1"/>
  <c r="N44" i="45"/>
  <c r="O44" i="45" s="1"/>
  <c r="I47" i="45"/>
  <c r="N34" i="45"/>
  <c r="O34" i="45" s="1"/>
  <c r="N23" i="45"/>
  <c r="O23" i="45"/>
  <c r="N17" i="45"/>
  <c r="O17" i="45"/>
  <c r="D47" i="45"/>
  <c r="N47" i="45" s="1"/>
  <c r="O47" i="45" s="1"/>
  <c r="O32" i="46"/>
  <c r="P32" i="46" s="1"/>
  <c r="O35" i="46"/>
  <c r="P35" i="46" s="1"/>
  <c r="O24" i="46"/>
  <c r="P24" i="46" s="1"/>
  <c r="O17" i="46"/>
  <c r="P17" i="46" s="1"/>
  <c r="I46" i="46"/>
  <c r="J46" i="46"/>
  <c r="K46" i="46"/>
  <c r="L46" i="46"/>
  <c r="M46" i="46"/>
  <c r="N46" i="46"/>
  <c r="D46" i="46"/>
  <c r="F46" i="46"/>
  <c r="G46" i="46"/>
  <c r="H46" i="46"/>
  <c r="O5" i="46"/>
  <c r="P5" i="46" s="1"/>
  <c r="O37" i="47" l="1"/>
  <c r="P37" i="47" s="1"/>
  <c r="O46" i="46"/>
  <c r="P46" i="46" s="1"/>
  <c r="N49" i="43"/>
  <c r="O49" i="43" s="1"/>
  <c r="N42" i="33"/>
  <c r="O42" i="33" s="1"/>
  <c r="N37" i="39"/>
  <c r="O37" i="39" s="1"/>
  <c r="H48" i="37"/>
  <c r="N25" i="37"/>
  <c r="O25" i="37" s="1"/>
  <c r="N33" i="33"/>
  <c r="O33" i="33" s="1"/>
  <c r="F44" i="33"/>
  <c r="E45" i="36"/>
  <c r="N5" i="36"/>
  <c r="O5" i="36" s="1"/>
  <c r="E48" i="37"/>
  <c r="N5" i="35"/>
  <c r="O5" i="35" s="1"/>
  <c r="L47" i="35"/>
  <c r="H48" i="40"/>
  <c r="N5" i="40"/>
  <c r="O5" i="40" s="1"/>
  <c r="N25" i="40"/>
  <c r="O25" i="40" s="1"/>
  <c r="D48" i="40"/>
  <c r="N5" i="42"/>
  <c r="O5" i="42" s="1"/>
  <c r="J46" i="42"/>
  <c r="N46" i="42" s="1"/>
  <c r="O46" i="42" s="1"/>
  <c r="N5" i="44"/>
  <c r="O5" i="44" s="1"/>
  <c r="K46" i="34"/>
  <c r="N46" i="34" s="1"/>
  <c r="O46" i="34" s="1"/>
  <c r="N13" i="34"/>
  <c r="O13" i="34" s="1"/>
  <c r="M47" i="35"/>
  <c r="N18" i="35"/>
  <c r="O18" i="35" s="1"/>
  <c r="J49" i="41"/>
  <c r="N5" i="41"/>
  <c r="O5" i="41" s="1"/>
  <c r="N25" i="41"/>
  <c r="O25" i="41" s="1"/>
  <c r="F49" i="41"/>
  <c r="N5" i="39"/>
  <c r="O5" i="39" s="1"/>
  <c r="J49" i="39"/>
  <c r="N49" i="39" s="1"/>
  <c r="O49" i="39" s="1"/>
  <c r="M45" i="36"/>
  <c r="N13" i="36"/>
  <c r="O13" i="36" s="1"/>
  <c r="H49" i="43"/>
  <c r="N19" i="43"/>
  <c r="O19" i="43" s="1"/>
  <c r="J44" i="44"/>
  <c r="N18" i="44"/>
  <c r="O18" i="44" s="1"/>
  <c r="N37" i="35"/>
  <c r="O37" i="35" s="1"/>
  <c r="N33" i="37"/>
  <c r="O33" i="37" s="1"/>
  <c r="G48" i="37"/>
  <c r="L48" i="40"/>
  <c r="N19" i="40"/>
  <c r="O19" i="40" s="1"/>
  <c r="O13" i="46"/>
  <c r="P13" i="46" s="1"/>
  <c r="N30" i="33"/>
  <c r="O30" i="33" s="1"/>
  <c r="G47" i="35"/>
  <c r="N34" i="35"/>
  <c r="O34" i="35" s="1"/>
  <c r="H46" i="38"/>
  <c r="N5" i="38"/>
  <c r="O5" i="38" s="1"/>
  <c r="D46" i="38"/>
  <c r="N46" i="38" s="1"/>
  <c r="O46" i="38" s="1"/>
  <c r="K44" i="33"/>
  <c r="G44" i="33"/>
  <c r="N18" i="34"/>
  <c r="O18" i="34" s="1"/>
  <c r="N32" i="34"/>
  <c r="O32" i="34" s="1"/>
  <c r="G45" i="36"/>
  <c r="N24" i="36"/>
  <c r="O24" i="36" s="1"/>
  <c r="M48" i="37"/>
  <c r="N36" i="41"/>
  <c r="O36" i="41" s="1"/>
  <c r="D49" i="41"/>
  <c r="N12" i="44"/>
  <c r="O12" i="44" s="1"/>
  <c r="F44" i="44"/>
  <c r="N44" i="44" s="1"/>
  <c r="O44" i="44" s="1"/>
  <c r="G46" i="34"/>
  <c r="J47" i="35"/>
  <c r="N47" i="35" s="1"/>
  <c r="O47" i="35" s="1"/>
  <c r="N5" i="34"/>
  <c r="O5" i="34" s="1"/>
  <c r="D44" i="33"/>
  <c r="N48" i="40" l="1"/>
  <c r="O48" i="40" s="1"/>
  <c r="N44" i="33"/>
  <c r="O44" i="33" s="1"/>
  <c r="N45" i="36"/>
  <c r="O45" i="36" s="1"/>
  <c r="N49" i="41"/>
  <c r="O49" i="41" s="1"/>
  <c r="N48" i="37"/>
  <c r="O48" i="37" s="1"/>
</calcChain>
</file>

<file path=xl/sharedStrings.xml><?xml version="1.0" encoding="utf-8"?>
<sst xmlns="http://schemas.openxmlformats.org/spreadsheetml/2006/main" count="933" uniqueCount="137">
  <si>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</si>
  <si>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</si>
  <si>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</si>
  <si>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</si>
  <si>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</si>
  <si>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</si>
  <si>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</si>
  <si>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</si>
  <si>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</si>
  <si>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</si>
  <si>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</si>
  <si>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</si>
  <si>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</si>
  <si>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Gas</t>
  </si>
  <si>
    <t>Communications Services Taxes</t>
  </si>
  <si>
    <t>Permits, Fees, and Special Assessments</t>
  </si>
  <si>
    <t>Franchise Fee - Electricity</t>
  </si>
  <si>
    <t>Franchise Fee - Gas</t>
  </si>
  <si>
    <t>Intergovernmental Revenue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</si>
  <si>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</si>
  <si>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</si>
  <si>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</si>
  <si>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Grants from Other Local Units - Transportation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</si>
  <si>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</si>
  <si>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</si>
  <si>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</si>
  <si>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</si>
  <si>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</si>
  <si>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</si>
  <si>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</si>
  <si>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</si>
  <si>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Physical Environment - Water Utility</t>
  </si>
  <si>
    <t>Physical Environment - Garbage / Solid Waste</t>
  </si>
  <si>
    <t>Physical Environment - Sewer / Wastewater Utility</t>
  </si>
  <si>
    <t>Transportation (User Fees) - Parking Facilities</t>
  </si>
  <si>
    <t>Transportation (User Fees) - Tolls (Ferry, Road, Bridge, etc.)</t>
  </si>
  <si>
    <t>Culture / Recreation - Parks and Recreation</t>
  </si>
  <si>
    <t>Total - All Account Codes</t>
  </si>
  <si>
    <t>Local Fiscal Year Ended September 30, 2009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</si>
  <si>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</si>
  <si>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</si>
  <si>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</si>
  <si>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</si>
  <si>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</si>
  <si>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</si>
  <si>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</si>
  <si>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Licenses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</si>
  <si>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</si>
  <si>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</si>
  <si>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</si>
  <si>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</si>
  <si>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</si>
  <si>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</si>
  <si>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</si>
  <si>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</si>
  <si>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</si>
  <si>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</si>
  <si>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</si>
  <si>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Bay Harbor Islands Revenues Reported by Account Code and Fund Type</t>
  </si>
  <si>
    <t>Local Fiscal Year Ended September 30, 2010</t>
  </si>
  <si>
    <t>State Grant - Culture / Recreation</t>
  </si>
  <si>
    <t>Disposition of Fixed Assets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</si>
  <si>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</si>
  <si>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</si>
  <si>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</si>
  <si>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Public Safety</t>
  </si>
  <si>
    <t>Federal Grant - Transportation - Other Transportation</t>
  </si>
  <si>
    <t>State Grant - Physical Environment - Water Supply System</t>
  </si>
  <si>
    <t>2011 Municipal Population:</t>
  </si>
  <si>
    <t>Local Fiscal Year Ended September 30, 2012</t>
  </si>
  <si>
    <t>Federal Grant - General Government</t>
  </si>
  <si>
    <t>State Grant - Physical Environment - Stormwater Management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</si>
  <si>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</si>
  <si>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</si>
  <si>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</si>
  <si>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</si>
  <si>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Impact Fees - Residential - Culture / Recreation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</si>
  <si>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</si>
  <si>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</si>
  <si>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</si>
  <si>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</si>
  <si>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Parking Facilities</t>
  </si>
  <si>
    <t>Transportation - Tolls (Ferry, Road, Bridge, etc.)</t>
  </si>
  <si>
    <t>Interest and Other Earnings - Gain (Loss) on Sale of Investments</t>
  </si>
  <si>
    <t>Proceeds - Proceeds from Refunding Bonds</t>
  </si>
  <si>
    <t>Proceeds of General Capital Asset Dispositions - Sales</t>
  </si>
  <si>
    <t>2013 Municipal Population:</t>
  </si>
  <si>
    <t>Local Fiscal Year Ended September 30, 2008</t>
  </si>
  <si>
    <t>Local Business Tax</t>
  </si>
  <si>
    <t>Permits and Franchise Fees</t>
  </si>
  <si>
    <t>Federal Grant - Economic Environment</t>
  </si>
  <si>
    <t>Federal Grant - Culture / Recreation</t>
  </si>
  <si>
    <t>2008 Municipal Population:</t>
  </si>
  <si>
    <t>Local Fiscal Year Ended September 30, 2014</t>
  </si>
  <si>
    <t>State Shared Revenues - Other</t>
  </si>
  <si>
    <t>Federal Fines and Forfeits</t>
  </si>
  <si>
    <t>Sales - Disposition of Fixed Assets</t>
  </si>
  <si>
    <t>2014 Municipal Population:</t>
  </si>
  <si>
    <t>Local Fiscal Year Ended September 30, 2015</t>
  </si>
  <si>
    <t>State Grant - Transportation - Other Transportation</t>
  </si>
  <si>
    <t>2015 Municipal Population:</t>
  </si>
  <si>
    <t>Local Fiscal Year Ended September 30, 2016</t>
  </si>
  <si>
    <t>Proceeds - Debt Proceeds</t>
  </si>
  <si>
    <t>2016 Municipal Population:</t>
  </si>
  <si>
    <t>Local Fiscal Year Ended September 30, 2017</t>
  </si>
  <si>
    <t>2017 Municipal Population:</t>
  </si>
  <si>
    <t>Local Fiscal Year Ended September 30, 2018</t>
  </si>
  <si>
    <t>Federal Grant - Other Federal Grants</t>
  </si>
  <si>
    <t>Grants from Other Local Units - Culture / Recreation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</si>
  <si>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</si>
  <si>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</si>
  <si>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</si>
  <si>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</si>
  <si>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</si>
  <si>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</si>
  <si>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</si>
  <si>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</si>
  <si>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</si>
  <si>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</si>
  <si>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</si>
  <si>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</si>
  <si>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</si>
  <si>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</si>
  <si>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Intergovernmental Revenues</t>
  </si>
  <si>
    <t>Federal Grant - American Rescue Plan Act Funds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</si>
  <si>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</si>
  <si>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</si>
  <si>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</si>
  <si>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</si>
  <si>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County Ninth-Cent Voted Fuel Tax</t>
  </si>
  <si>
    <t>Permits - Other</t>
  </si>
  <si>
    <t>Inspection Fee</t>
  </si>
  <si>
    <t>Other Fees and Special Assessments</t>
  </si>
  <si>
    <t>Grants from Other Local Units - Physical Environment</t>
  </si>
  <si>
    <t>Court-Ordered Judgments and Fines - As Decided by County Court Criminal</t>
  </si>
  <si>
    <t>Contributions from Enterprise Operations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</si>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</sst>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8"/>
      <c r="M3" s="69"/>
      <c r="N3" s="36"/>
      <c r="O3" s="37"/>
      <c r="P3" s="70" t="s">
        <v>115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116</v>
      </c>
      <c r="N4" s="35" t="s">
        <v>9</v>
      </c>
      <c r="O4" s="35" t="s">
        <v>117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118</v>
      </c>
      <c r="B5" s="26"/>
      <c r="C5" s="26"/>
      <c r="D5" s="27">
        <f>SUM(D6:D9)</f>
        <v>5668317</v>
      </c>
      <c r="E5" s="27">
        <f>SUM(E6:E9)</f>
        <v>0</v>
      </c>
      <c r="F5" s="27">
        <f>SUM(F6:F9)</f>
        <v>0</v>
      </c>
      <c r="G5" s="27">
        <f>SUM(G6:G9)</f>
        <v>0</v>
      </c>
      <c r="H5" s="27">
        <f>SUM(H6:H9)</f>
        <v>0</v>
      </c>
      <c r="I5" s="27">
        <f>SUM(I6:I9)</f>
        <v>0</v>
      </c>
      <c r="J5" s="27">
        <f>SUM(J6:J9)</f>
        <v>0</v>
      </c>
      <c r="K5" s="27">
        <f>SUM(K6:K9)</f>
        <v>59799</v>
      </c>
      <c r="L5" s="27">
        <f>SUM(L6:L9)</f>
        <v>0</v>
      </c>
      <c r="M5" s="27">
        <f>SUM(M6:M9)</f>
        <v>0</v>
      </c>
      <c r="N5" s="27">
        <f>SUM(N6:N9)</f>
        <v>0</v>
      </c>
      <c r="O5" s="28">
        <f>SUM(D5:N5)</f>
        <v>5728116</v>
      </c>
      <c r="P5" s="33">
        <f>(O5/P$39)</f>
        <v>960.93205837946653</v>
      </c>
      <c r="Q5" s="6"/>
    </row>
    <row r="6" spans="1:134">
      <c r="A6" s="12"/>
      <c r="B6" s="25">
        <v>311</v>
      </c>
      <c r="C6" s="20" t="s">
        <v>2</v>
      </c>
      <c r="D6" s="46">
        <v>4766371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4766371</v>
      </c>
      <c r="P6" s="47">
        <f>(O6/P$39)</f>
        <v>799.5925180338869</v>
      </c>
      <c r="Q6" s="9"/>
    </row>
    <row r="7" spans="1:134">
      <c r="A7" s="12"/>
      <c r="B7" s="25">
        <v>312.3</v>
      </c>
      <c r="C7" s="20" t="s">
        <v>129</v>
      </c>
      <c r="D7" s="46">
        <v>154756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59799</v>
      </c>
      <c r="L7" s="46">
        <v>0</v>
      </c>
      <c r="M7" s="46">
        <v>0</v>
      </c>
      <c r="N7" s="46">
        <v>0</v>
      </c>
      <c r="O7" s="46">
        <f t="shared" ref="O7:O9" si="0">SUM(D7:N7)</f>
        <v>214555</v>
      </c>
      <c r="P7" s="47">
        <f>(O7/P$39)</f>
        <v>35.993121959402785</v>
      </c>
      <c r="Q7" s="9"/>
    </row>
    <row r="8" spans="1:134">
      <c r="A8" s="12"/>
      <c r="B8" s="25">
        <v>314.10000000000002</v>
      </c>
      <c r="C8" s="20" t="s">
        <v>12</v>
      </c>
      <c r="D8" s="46">
        <v>572296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572296</v>
      </c>
      <c r="P8" s="47">
        <f>(O8/P$39)</f>
        <v>96.006710283509477</v>
      </c>
      <c r="Q8" s="9"/>
    </row>
    <row r="9" spans="1:134">
      <c r="A9" s="12"/>
      <c r="B9" s="25">
        <v>315.10000000000002</v>
      </c>
      <c r="C9" s="20" t="s">
        <v>121</v>
      </c>
      <c r="D9" s="46">
        <v>174894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174894</v>
      </c>
      <c r="P9" s="47">
        <f>(O9/P$39)</f>
        <v>29.339708102667338</v>
      </c>
      <c r="Q9" s="9"/>
    </row>
    <row r="10" spans="1:134" ht="15.75">
      <c r="A10" s="29" t="s">
        <v>15</v>
      </c>
      <c r="B10" s="30"/>
      <c r="C10" s="31"/>
      <c r="D10" s="32">
        <f>SUM(D11:D14)</f>
        <v>4428222</v>
      </c>
      <c r="E10" s="32">
        <f>SUM(E11:E14)</f>
        <v>48038</v>
      </c>
      <c r="F10" s="32">
        <f>SUM(F11:F14)</f>
        <v>0</v>
      </c>
      <c r="G10" s="32">
        <f>SUM(G11:G14)</f>
        <v>0</v>
      </c>
      <c r="H10" s="32">
        <f>SUM(H11:H14)</f>
        <v>0</v>
      </c>
      <c r="I10" s="32">
        <f>SUM(I11:I14)</f>
        <v>0</v>
      </c>
      <c r="J10" s="32">
        <f>SUM(J11:J14)</f>
        <v>0</v>
      </c>
      <c r="K10" s="32">
        <f>SUM(K11:K14)</f>
        <v>0</v>
      </c>
      <c r="L10" s="32">
        <f>SUM(L11:L14)</f>
        <v>0</v>
      </c>
      <c r="M10" s="32">
        <f>SUM(M11:M14)</f>
        <v>0</v>
      </c>
      <c r="N10" s="32">
        <f>SUM(N11:N14)</f>
        <v>0</v>
      </c>
      <c r="O10" s="44">
        <f>SUM(D10:N10)</f>
        <v>4476260</v>
      </c>
      <c r="P10" s="45">
        <f>(O10/P$39)</f>
        <v>750.92434155343062</v>
      </c>
      <c r="Q10" s="10"/>
    </row>
    <row r="11" spans="1:134">
      <c r="A11" s="12"/>
      <c r="B11" s="25">
        <v>322.89999999999998</v>
      </c>
      <c r="C11" s="20" t="s">
        <v>130</v>
      </c>
      <c r="D11" s="46">
        <v>3151663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ref="O11:O14" si="1">SUM(D11:N11)</f>
        <v>3151663</v>
      </c>
      <c r="P11" s="47">
        <f>(O11/P$39)</f>
        <v>528.71380640832081</v>
      </c>
      <c r="Q11" s="9"/>
    </row>
    <row r="12" spans="1:134">
      <c r="A12" s="12"/>
      <c r="B12" s="25">
        <v>323.10000000000002</v>
      </c>
      <c r="C12" s="20" t="s">
        <v>16</v>
      </c>
      <c r="D12" s="46">
        <v>466503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466503</v>
      </c>
      <c r="P12" s="47">
        <f>(O12/P$39)</f>
        <v>78.259184700553604</v>
      </c>
      <c r="Q12" s="9"/>
    </row>
    <row r="13" spans="1:134">
      <c r="A13" s="12"/>
      <c r="B13" s="25">
        <v>329.1</v>
      </c>
      <c r="C13" s="20" t="s">
        <v>131</v>
      </c>
      <c r="D13" s="46">
        <v>810056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810056</v>
      </c>
      <c r="P13" s="47">
        <f>(O13/P$39)</f>
        <v>135.89263546384834</v>
      </c>
      <c r="Q13" s="9"/>
    </row>
    <row r="14" spans="1:134">
      <c r="A14" s="12"/>
      <c r="B14" s="25">
        <v>329.5</v>
      </c>
      <c r="C14" s="20" t="s">
        <v>132</v>
      </c>
      <c r="D14" s="46">
        <v>0</v>
      </c>
      <c r="E14" s="46">
        <v>48038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48038</v>
      </c>
      <c r="P14" s="47">
        <f>(O14/P$39)</f>
        <v>8.0587149807079346</v>
      </c>
      <c r="Q14" s="9"/>
    </row>
    <row r="15" spans="1:134" ht="15.75">
      <c r="A15" s="29" t="s">
        <v>123</v>
      </c>
      <c r="B15" s="30"/>
      <c r="C15" s="31"/>
      <c r="D15" s="32">
        <f>SUM(D16:D18)</f>
        <v>2691120</v>
      </c>
      <c r="E15" s="32">
        <f>SUM(E16:E18)</f>
        <v>0</v>
      </c>
      <c r="F15" s="32">
        <f>SUM(F16:F18)</f>
        <v>0</v>
      </c>
      <c r="G15" s="32">
        <f>SUM(G16:G18)</f>
        <v>0</v>
      </c>
      <c r="H15" s="32">
        <f>SUM(H16:H18)</f>
        <v>0</v>
      </c>
      <c r="I15" s="32">
        <f>SUM(I16:I18)</f>
        <v>0</v>
      </c>
      <c r="J15" s="32">
        <f>SUM(J16:J18)</f>
        <v>0</v>
      </c>
      <c r="K15" s="32">
        <f>SUM(K16:K18)</f>
        <v>0</v>
      </c>
      <c r="L15" s="32">
        <f>SUM(L16:L18)</f>
        <v>0</v>
      </c>
      <c r="M15" s="32">
        <f>SUM(M16:M18)</f>
        <v>0</v>
      </c>
      <c r="N15" s="32">
        <f>SUM(N16:N18)</f>
        <v>0</v>
      </c>
      <c r="O15" s="44">
        <f>SUM(D15:N15)</f>
        <v>2691120</v>
      </c>
      <c r="P15" s="45">
        <f>(O15/P$39)</f>
        <v>451.45445395067941</v>
      </c>
      <c r="Q15" s="10"/>
    </row>
    <row r="16" spans="1:134">
      <c r="A16" s="12"/>
      <c r="B16" s="25">
        <v>331.1</v>
      </c>
      <c r="C16" s="20" t="s">
        <v>70</v>
      </c>
      <c r="D16" s="46">
        <v>1450723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1450723</v>
      </c>
      <c r="P16" s="47">
        <f>(O16/P$39)</f>
        <v>243.3690655930213</v>
      </c>
      <c r="Q16" s="9"/>
    </row>
    <row r="17" spans="1:17">
      <c r="A17" s="12"/>
      <c r="B17" s="25">
        <v>335.125</v>
      </c>
      <c r="C17" s="20" t="s">
        <v>125</v>
      </c>
      <c r="D17" s="46">
        <v>1185564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" si="2">SUM(D17:N17)</f>
        <v>1185564</v>
      </c>
      <c r="P17" s="47">
        <f>(O17/P$39)</f>
        <v>198.88676396577756</v>
      </c>
      <c r="Q17" s="9"/>
    </row>
    <row r="18" spans="1:17">
      <c r="A18" s="12"/>
      <c r="B18" s="25">
        <v>337.3</v>
      </c>
      <c r="C18" s="20" t="s">
        <v>133</v>
      </c>
      <c r="D18" s="46">
        <v>54833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" si="3">SUM(D18:N18)</f>
        <v>54833</v>
      </c>
      <c r="P18" s="47">
        <f>(O18/P$39)</f>
        <v>9.198624391880557</v>
      </c>
      <c r="Q18" s="9"/>
    </row>
    <row r="19" spans="1:17" ht="15.75">
      <c r="A19" s="29" t="s">
        <v>27</v>
      </c>
      <c r="B19" s="30"/>
      <c r="C19" s="31"/>
      <c r="D19" s="32">
        <f>SUM(D20:D23)</f>
        <v>246188</v>
      </c>
      <c r="E19" s="32">
        <f>SUM(E20:E23)</f>
        <v>0</v>
      </c>
      <c r="F19" s="32">
        <f>SUM(F20:F23)</f>
        <v>0</v>
      </c>
      <c r="G19" s="32">
        <f>SUM(G20:G23)</f>
        <v>0</v>
      </c>
      <c r="H19" s="32">
        <f>SUM(H20:H23)</f>
        <v>0</v>
      </c>
      <c r="I19" s="32">
        <f>SUM(I20:I23)</f>
        <v>15453310</v>
      </c>
      <c r="J19" s="32">
        <f>SUM(J20:J23)</f>
        <v>0</v>
      </c>
      <c r="K19" s="32">
        <f>SUM(K20:K23)</f>
        <v>0</v>
      </c>
      <c r="L19" s="32">
        <f>SUM(L20:L23)</f>
        <v>0</v>
      </c>
      <c r="M19" s="32">
        <f>SUM(M20:M23)</f>
        <v>0</v>
      </c>
      <c r="N19" s="32">
        <f>SUM(N20:N23)</f>
        <v>0</v>
      </c>
      <c r="O19" s="32">
        <f>SUM(D19:N19)</f>
        <v>15699498</v>
      </c>
      <c r="P19" s="45">
        <f>(O19/P$39)</f>
        <v>2633.7020634121791</v>
      </c>
      <c r="Q19" s="10"/>
    </row>
    <row r="20" spans="1:17">
      <c r="A20" s="12"/>
      <c r="B20" s="25">
        <v>341.9</v>
      </c>
      <c r="C20" s="20" t="s">
        <v>80</v>
      </c>
      <c r="D20" s="46">
        <v>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3" si="4">SUM(D20:N20)</f>
        <v>45</v>
      </c>
      <c r="P20" s="47">
        <f>(O20/P$39)</f>
        <v>7.5490689481630601E-3</v>
      </c>
      <c r="Q20" s="9"/>
    </row>
    <row r="21" spans="1:17">
      <c r="A21" s="12"/>
      <c r="B21" s="25">
        <v>343.3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5435909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5435909</v>
      </c>
      <c r="P21" s="47">
        <f>(O21/P$39)</f>
        <v>911.91226304311363</v>
      </c>
      <c r="Q21" s="9"/>
    </row>
    <row r="22" spans="1:17">
      <c r="A22" s="12"/>
      <c r="B22" s="25">
        <v>344.5</v>
      </c>
      <c r="C22" s="20" t="s">
        <v>81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10017401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10017401</v>
      </c>
      <c r="P22" s="47">
        <f>(O22/P$39)</f>
        <v>1680.4900184532796</v>
      </c>
      <c r="Q22" s="9"/>
    </row>
    <row r="23" spans="1:17">
      <c r="A23" s="12"/>
      <c r="B23" s="25">
        <v>347.2</v>
      </c>
      <c r="C23" s="20" t="s">
        <v>36</v>
      </c>
      <c r="D23" s="46">
        <v>246143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246143</v>
      </c>
      <c r="P23" s="47">
        <f>(O23/P$39)</f>
        <v>41.292232846837777</v>
      </c>
      <c r="Q23" s="9"/>
    </row>
    <row r="24" spans="1:17" ht="15.75">
      <c r="A24" s="29" t="s">
        <v>28</v>
      </c>
      <c r="B24" s="30"/>
      <c r="C24" s="31"/>
      <c r="D24" s="32">
        <f>SUM(D25:D26)</f>
        <v>536467</v>
      </c>
      <c r="E24" s="32">
        <f>SUM(E25:E26)</f>
        <v>0</v>
      </c>
      <c r="F24" s="32">
        <f>SUM(F25:F26)</f>
        <v>0</v>
      </c>
      <c r="G24" s="32">
        <f>SUM(G25:G26)</f>
        <v>0</v>
      </c>
      <c r="H24" s="32">
        <f>SUM(H25:H26)</f>
        <v>0</v>
      </c>
      <c r="I24" s="32">
        <f>SUM(I25:I26)</f>
        <v>71736</v>
      </c>
      <c r="J24" s="32">
        <f>SUM(J25:J26)</f>
        <v>0</v>
      </c>
      <c r="K24" s="32">
        <f>SUM(K25:K26)</f>
        <v>0</v>
      </c>
      <c r="L24" s="32">
        <f>SUM(L25:L26)</f>
        <v>0</v>
      </c>
      <c r="M24" s="32">
        <f>SUM(M25:M26)</f>
        <v>0</v>
      </c>
      <c r="N24" s="32">
        <f>SUM(N25:N26)</f>
        <v>0</v>
      </c>
      <c r="O24" s="32">
        <f>SUM(D24:N24)</f>
        <v>608203</v>
      </c>
      <c r="P24" s="45">
        <f>(O24/P$39)</f>
        <v>102.03036403288039</v>
      </c>
      <c r="Q24" s="10"/>
    </row>
    <row r="25" spans="1:17">
      <c r="A25" s="13"/>
      <c r="B25" s="39">
        <v>351.1</v>
      </c>
      <c r="C25" s="21" t="s">
        <v>134</v>
      </c>
      <c r="D25" s="46">
        <v>456677</v>
      </c>
      <c r="E25" s="46">
        <v>0</v>
      </c>
      <c r="F25" s="46">
        <v>0</v>
      </c>
      <c r="G25" s="46">
        <v>0</v>
      </c>
      <c r="H25" s="46">
        <v>0</v>
      </c>
      <c r="I25" s="46">
        <v>40233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496910</v>
      </c>
      <c r="P25" s="47">
        <f>(O25/P$39)</f>
        <v>83.360174467371252</v>
      </c>
      <c r="Q25" s="9"/>
    </row>
    <row r="26" spans="1:17">
      <c r="A26" s="13"/>
      <c r="B26" s="39">
        <v>354</v>
      </c>
      <c r="C26" s="21" t="s">
        <v>39</v>
      </c>
      <c r="D26" s="46">
        <v>79790</v>
      </c>
      <c r="E26" s="46">
        <v>0</v>
      </c>
      <c r="F26" s="46">
        <v>0</v>
      </c>
      <c r="G26" s="46">
        <v>0</v>
      </c>
      <c r="H26" s="46">
        <v>0</v>
      </c>
      <c r="I26" s="46">
        <v>31503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" si="5">SUM(D26:N26)</f>
        <v>111293</v>
      </c>
      <c r="P26" s="47">
        <f>(O26/P$39)</f>
        <v>18.670189565509144</v>
      </c>
      <c r="Q26" s="9"/>
    </row>
    <row r="27" spans="1:17" ht="15.75">
      <c r="A27" s="29" t="s">
        <v>3</v>
      </c>
      <c r="B27" s="30"/>
      <c r="C27" s="31"/>
      <c r="D27" s="32">
        <f>SUM(D28:D32)</f>
        <v>-96705</v>
      </c>
      <c r="E27" s="32">
        <f>SUM(E28:E32)</f>
        <v>0</v>
      </c>
      <c r="F27" s="32">
        <f>SUM(F28:F32)</f>
        <v>0</v>
      </c>
      <c r="G27" s="32">
        <f>SUM(G28:G32)</f>
        <v>0</v>
      </c>
      <c r="H27" s="32">
        <f>SUM(H28:H32)</f>
        <v>0</v>
      </c>
      <c r="I27" s="32">
        <f>SUM(I28:I32)</f>
        <v>-5427</v>
      </c>
      <c r="J27" s="32">
        <f>SUM(J28:J32)</f>
        <v>0</v>
      </c>
      <c r="K27" s="32">
        <f>SUM(K28:K32)</f>
        <v>-1981862</v>
      </c>
      <c r="L27" s="32">
        <f>SUM(L28:L32)</f>
        <v>0</v>
      </c>
      <c r="M27" s="32">
        <f>SUM(M28:M32)</f>
        <v>0</v>
      </c>
      <c r="N27" s="32">
        <f>SUM(N28:N32)</f>
        <v>0</v>
      </c>
      <c r="O27" s="32">
        <f>SUM(D27:N27)</f>
        <v>-2083994</v>
      </c>
      <c r="P27" s="45">
        <f>(O27/P$39)</f>
        <v>-349.60476430129171</v>
      </c>
      <c r="Q27" s="10"/>
    </row>
    <row r="28" spans="1:17">
      <c r="A28" s="12"/>
      <c r="B28" s="25">
        <v>361.1</v>
      </c>
      <c r="C28" s="20" t="s">
        <v>41</v>
      </c>
      <c r="D28" s="46">
        <v>-307045</v>
      </c>
      <c r="E28" s="46">
        <v>0</v>
      </c>
      <c r="F28" s="46">
        <v>0</v>
      </c>
      <c r="G28" s="46">
        <v>0</v>
      </c>
      <c r="H28" s="46">
        <v>0</v>
      </c>
      <c r="I28" s="46">
        <v>-357104</v>
      </c>
      <c r="J28" s="46">
        <v>0</v>
      </c>
      <c r="K28" s="46">
        <v>-3278092</v>
      </c>
      <c r="L28" s="46">
        <v>0</v>
      </c>
      <c r="M28" s="46">
        <v>0</v>
      </c>
      <c r="N28" s="46">
        <v>0</v>
      </c>
      <c r="O28" s="46">
        <f>SUM(D28:N28)</f>
        <v>-3942241</v>
      </c>
      <c r="P28" s="47">
        <f>(O28/P$39)</f>
        <v>-661.33886931722861</v>
      </c>
      <c r="Q28" s="9"/>
    </row>
    <row r="29" spans="1:17">
      <c r="A29" s="12"/>
      <c r="B29" s="25">
        <v>362</v>
      </c>
      <c r="C29" s="20" t="s">
        <v>45</v>
      </c>
      <c r="D29" s="46">
        <v>5525</v>
      </c>
      <c r="E29" s="46">
        <v>0</v>
      </c>
      <c r="F29" s="46">
        <v>0</v>
      </c>
      <c r="G29" s="46">
        <v>0</v>
      </c>
      <c r="H29" s="46">
        <v>0</v>
      </c>
      <c r="I29" s="46">
        <v>319015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6" si="6">SUM(D29:N29)</f>
        <v>324540</v>
      </c>
      <c r="P29" s="47">
        <f>(O29/P$39)</f>
        <v>54.443885254151986</v>
      </c>
      <c r="Q29" s="9"/>
    </row>
    <row r="30" spans="1:17">
      <c r="A30" s="12"/>
      <c r="B30" s="25">
        <v>367</v>
      </c>
      <c r="C30" s="20" t="s">
        <v>46</v>
      </c>
      <c r="D30" s="46">
        <v>-6362</v>
      </c>
      <c r="E30" s="46">
        <v>0</v>
      </c>
      <c r="F30" s="46">
        <v>0</v>
      </c>
      <c r="G30" s="46">
        <v>0</v>
      </c>
      <c r="H30" s="46">
        <v>0</v>
      </c>
      <c r="I30" s="46">
        <v>-6806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-13168</v>
      </c>
      <c r="P30" s="47">
        <f>(O30/P$39)</f>
        <v>-2.2090253313202481</v>
      </c>
      <c r="Q30" s="9"/>
    </row>
    <row r="31" spans="1:17">
      <c r="A31" s="12"/>
      <c r="B31" s="25">
        <v>368</v>
      </c>
      <c r="C31" s="20" t="s">
        <v>47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1296230</v>
      </c>
      <c r="L31" s="46">
        <v>0</v>
      </c>
      <c r="M31" s="46">
        <v>0</v>
      </c>
      <c r="N31" s="46">
        <v>0</v>
      </c>
      <c r="O31" s="46">
        <f t="shared" si="6"/>
        <v>1296230</v>
      </c>
      <c r="P31" s="47">
        <f>(O31/P$39)</f>
        <v>217.45176983727563</v>
      </c>
      <c r="Q31" s="9"/>
    </row>
    <row r="32" spans="1:17">
      <c r="A32" s="12"/>
      <c r="B32" s="25">
        <v>369.9</v>
      </c>
      <c r="C32" s="20" t="s">
        <v>48</v>
      </c>
      <c r="D32" s="46">
        <v>211177</v>
      </c>
      <c r="E32" s="46">
        <v>0</v>
      </c>
      <c r="F32" s="46">
        <v>0</v>
      </c>
      <c r="G32" s="46">
        <v>0</v>
      </c>
      <c r="H32" s="46">
        <v>0</v>
      </c>
      <c r="I32" s="46">
        <v>39468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250645</v>
      </c>
      <c r="P32" s="47">
        <f>(O32/P$39)</f>
        <v>42.047475255829561</v>
      </c>
      <c r="Q32" s="9"/>
    </row>
    <row r="33" spans="1:120" ht="15.75">
      <c r="A33" s="29" t="s">
        <v>29</v>
      </c>
      <c r="B33" s="30"/>
      <c r="C33" s="31"/>
      <c r="D33" s="32">
        <f>SUM(D34:D36)</f>
        <v>2573223</v>
      </c>
      <c r="E33" s="32">
        <f>SUM(E34:E36)</f>
        <v>581582</v>
      </c>
      <c r="F33" s="32">
        <f>SUM(F34:F36)</f>
        <v>0</v>
      </c>
      <c r="G33" s="32">
        <f>SUM(G34:G36)</f>
        <v>213176</v>
      </c>
      <c r="H33" s="32">
        <f>SUM(H34:H36)</f>
        <v>0</v>
      </c>
      <c r="I33" s="32">
        <f>SUM(I34:I36)</f>
        <v>299000</v>
      </c>
      <c r="J33" s="32">
        <f>SUM(J34:J36)</f>
        <v>0</v>
      </c>
      <c r="K33" s="32">
        <f>SUM(K34:K36)</f>
        <v>0</v>
      </c>
      <c r="L33" s="32">
        <f>SUM(L34:L36)</f>
        <v>0</v>
      </c>
      <c r="M33" s="32">
        <f>SUM(M34:M36)</f>
        <v>0</v>
      </c>
      <c r="N33" s="32">
        <f>SUM(N34:N36)</f>
        <v>0</v>
      </c>
      <c r="O33" s="32">
        <f t="shared" si="6"/>
        <v>3666981</v>
      </c>
      <c r="P33" s="45">
        <f>(O33/P$39)</f>
        <v>615.16205334675385</v>
      </c>
      <c r="Q33" s="9"/>
    </row>
    <row r="34" spans="1:120">
      <c r="A34" s="12"/>
      <c r="B34" s="25">
        <v>381</v>
      </c>
      <c r="C34" s="20" t="s">
        <v>49</v>
      </c>
      <c r="D34" s="46">
        <v>0</v>
      </c>
      <c r="E34" s="46">
        <v>581582</v>
      </c>
      <c r="F34" s="46">
        <v>0</v>
      </c>
      <c r="G34" s="46">
        <v>0</v>
      </c>
      <c r="H34" s="46">
        <v>0</v>
      </c>
      <c r="I34" s="46">
        <v>299000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880582</v>
      </c>
      <c r="P34" s="47">
        <f>(O34/P$39)</f>
        <v>147.72387183358498</v>
      </c>
      <c r="Q34" s="9"/>
    </row>
    <row r="35" spans="1:120">
      <c r="A35" s="12"/>
      <c r="B35" s="25">
        <v>382</v>
      </c>
      <c r="C35" s="20" t="s">
        <v>135</v>
      </c>
      <c r="D35" s="46">
        <v>2384060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2384060</v>
      </c>
      <c r="P35" s="47">
        <f>(O35/P$39)</f>
        <v>399.94296259016943</v>
      </c>
      <c r="Q35" s="9"/>
    </row>
    <row r="36" spans="1:120" ht="15.75" thickBot="1">
      <c r="A36" s="12"/>
      <c r="B36" s="25">
        <v>384</v>
      </c>
      <c r="C36" s="20" t="s">
        <v>102</v>
      </c>
      <c r="D36" s="46">
        <v>189163</v>
      </c>
      <c r="E36" s="46">
        <v>0</v>
      </c>
      <c r="F36" s="46">
        <v>0</v>
      </c>
      <c r="G36" s="46">
        <v>213176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402339</v>
      </c>
      <c r="P36" s="47">
        <f>(O36/P$39)</f>
        <v>67.495218922999499</v>
      </c>
      <c r="Q36" s="9"/>
    </row>
    <row r="37" spans="1:120" ht="16.5" thickBot="1">
      <c r="A37" s="14" t="s">
        <v>37</v>
      </c>
      <c r="B37" s="23"/>
      <c r="C37" s="22"/>
      <c r="D37" s="15">
        <f>SUM(D5,D10,D15,D19,D24,D27,D33)</f>
        <v>16046832</v>
      </c>
      <c r="E37" s="15">
        <f>SUM(E5,E10,E15,E19,E24,E27,E33)</f>
        <v>629620</v>
      </c>
      <c r="F37" s="15">
        <f>SUM(F5,F10,F15,F19,F24,F27,F33)</f>
        <v>0</v>
      </c>
      <c r="G37" s="15">
        <f>SUM(G5,G10,G15,G19,G24,G27,G33)</f>
        <v>213176</v>
      </c>
      <c r="H37" s="15">
        <f>SUM(H5,H10,H15,H19,H24,H27,H33)</f>
        <v>0</v>
      </c>
      <c r="I37" s="15">
        <f>SUM(I5,I10,I15,I19,I24,I27,I33)</f>
        <v>15818619</v>
      </c>
      <c r="J37" s="15">
        <f>SUM(J5,J10,J15,J19,J24,J27,J33)</f>
        <v>0</v>
      </c>
      <c r="K37" s="15">
        <f>SUM(K5,K10,K15,K19,K24,K27,K33)</f>
        <v>-1922063</v>
      </c>
      <c r="L37" s="15">
        <f>SUM(L5,L10,L15,L19,L24,L27,L33)</f>
        <v>0</v>
      </c>
      <c r="M37" s="15">
        <f>SUM(M5,M10,M15,M19,M24,M27,M33)</f>
        <v>0</v>
      </c>
      <c r="N37" s="15">
        <f>SUM(N5,N10,N15,N19,N24,N27,N33)</f>
        <v>0</v>
      </c>
      <c r="O37" s="15">
        <f>SUM(D37:N37)</f>
        <v>30786184</v>
      </c>
      <c r="P37" s="38">
        <f>(O37/P$39)</f>
        <v>5164.6005703740984</v>
      </c>
      <c r="Q37" s="6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9"/>
    </row>
    <row r="39" spans="1:120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8" t="s">
        <v>136</v>
      </c>
      <c r="N39" s="48"/>
      <c r="O39" s="48"/>
      <c r="P39" s="43">
        <v>5961</v>
      </c>
    </row>
    <row r="40" spans="1:120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1"/>
    </row>
    <row r="41" spans="1:120" ht="15.75" customHeight="1" thickBot="1">
      <c r="A41" s="52" t="s">
        <v>63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</row>
  </sheetData>
  <mergeCells count="10">
    <mergeCell ref="M39:O39"/>
    <mergeCell ref="A40:P40"/>
    <mergeCell ref="A41:P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3833768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3833768</v>
      </c>
      <c r="O5" s="33">
        <f t="shared" ref="O5:O48" si="1">(N5/O$50)</f>
        <v>660.08402203856747</v>
      </c>
      <c r="P5" s="6"/>
    </row>
    <row r="6" spans="1:133">
      <c r="A6" s="12"/>
      <c r="B6" s="25">
        <v>311</v>
      </c>
      <c r="C6" s="20" t="s">
        <v>2</v>
      </c>
      <c r="D6" s="46">
        <v>3001002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3001002</v>
      </c>
      <c r="O6" s="47">
        <f t="shared" si="1"/>
        <v>516.70144628099172</v>
      </c>
      <c r="P6" s="9"/>
    </row>
    <row r="7" spans="1:133">
      <c r="A7" s="12"/>
      <c r="B7" s="25">
        <v>312.41000000000003</v>
      </c>
      <c r="C7" s="20" t="s">
        <v>11</v>
      </c>
      <c r="D7" s="46">
        <v>67136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67136</v>
      </c>
      <c r="O7" s="47">
        <f t="shared" si="1"/>
        <v>11.559228650137742</v>
      </c>
      <c r="P7" s="9"/>
    </row>
    <row r="8" spans="1:133">
      <c r="A8" s="12"/>
      <c r="B8" s="25">
        <v>312.42</v>
      </c>
      <c r="C8" s="20" t="s">
        <v>10</v>
      </c>
      <c r="D8" s="46">
        <v>26248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26248</v>
      </c>
      <c r="O8" s="47">
        <f t="shared" si="1"/>
        <v>4.5192837465564741</v>
      </c>
      <c r="P8" s="9"/>
    </row>
    <row r="9" spans="1:133">
      <c r="A9" s="12"/>
      <c r="B9" s="25">
        <v>312.52</v>
      </c>
      <c r="C9" s="20" t="s">
        <v>74</v>
      </c>
      <c r="D9" s="46">
        <v>34804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34804</v>
      </c>
      <c r="O9" s="47">
        <f t="shared" si="1"/>
        <v>5.9924242424242422</v>
      </c>
      <c r="P9" s="9"/>
    </row>
    <row r="10" spans="1:133">
      <c r="A10" s="12"/>
      <c r="B10" s="25">
        <v>314.10000000000002</v>
      </c>
      <c r="C10" s="20" t="s">
        <v>12</v>
      </c>
      <c r="D10" s="46">
        <v>402225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402225</v>
      </c>
      <c r="O10" s="47">
        <f t="shared" si="1"/>
        <v>69.253615702479337</v>
      </c>
      <c r="P10" s="9"/>
    </row>
    <row r="11" spans="1:133">
      <c r="A11" s="12"/>
      <c r="B11" s="25">
        <v>314.39999999999998</v>
      </c>
      <c r="C11" s="20" t="s">
        <v>13</v>
      </c>
      <c r="D11" s="46">
        <v>20750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20750</v>
      </c>
      <c r="O11" s="47">
        <f t="shared" si="1"/>
        <v>3.5726584022038566</v>
      </c>
      <c r="P11" s="9"/>
    </row>
    <row r="12" spans="1:133">
      <c r="A12" s="12"/>
      <c r="B12" s="25">
        <v>315</v>
      </c>
      <c r="C12" s="20" t="s">
        <v>75</v>
      </c>
      <c r="D12" s="46">
        <v>281603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281603</v>
      </c>
      <c r="O12" s="47">
        <f t="shared" si="1"/>
        <v>48.485365013774107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860531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860531</v>
      </c>
      <c r="O13" s="45">
        <f t="shared" si="1"/>
        <v>148.16305096418733</v>
      </c>
      <c r="P13" s="10"/>
    </row>
    <row r="14" spans="1:133">
      <c r="A14" s="12"/>
      <c r="B14" s="25">
        <v>322</v>
      </c>
      <c r="C14" s="20" t="s">
        <v>0</v>
      </c>
      <c r="D14" s="46">
        <v>317897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317897</v>
      </c>
      <c r="O14" s="47">
        <f t="shared" si="1"/>
        <v>54.734331955922862</v>
      </c>
      <c r="P14" s="9"/>
    </row>
    <row r="15" spans="1:133">
      <c r="A15" s="12"/>
      <c r="B15" s="25">
        <v>323.10000000000002</v>
      </c>
      <c r="C15" s="20" t="s">
        <v>16</v>
      </c>
      <c r="D15" s="46">
        <v>326737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326737</v>
      </c>
      <c r="O15" s="47">
        <f t="shared" si="1"/>
        <v>56.256370523415981</v>
      </c>
      <c r="P15" s="9"/>
    </row>
    <row r="16" spans="1:133">
      <c r="A16" s="12"/>
      <c r="B16" s="25">
        <v>323.39999999999998</v>
      </c>
      <c r="C16" s="20" t="s">
        <v>17</v>
      </c>
      <c r="D16" s="46">
        <v>23832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23832</v>
      </c>
      <c r="O16" s="47">
        <f t="shared" si="1"/>
        <v>4.1033057851239674</v>
      </c>
      <c r="P16" s="9"/>
    </row>
    <row r="17" spans="1:16">
      <c r="A17" s="12"/>
      <c r="B17" s="25">
        <v>324.61</v>
      </c>
      <c r="C17" s="20" t="s">
        <v>76</v>
      </c>
      <c r="D17" s="46">
        <v>127112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127112</v>
      </c>
      <c r="O17" s="47">
        <f t="shared" si="1"/>
        <v>21.885674931129476</v>
      </c>
      <c r="P17" s="9"/>
    </row>
    <row r="18" spans="1:16">
      <c r="A18" s="12"/>
      <c r="B18" s="25">
        <v>367</v>
      </c>
      <c r="C18" s="20" t="s">
        <v>46</v>
      </c>
      <c r="D18" s="46">
        <v>64953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64953</v>
      </c>
      <c r="O18" s="47">
        <f t="shared" si="1"/>
        <v>11.183367768595041</v>
      </c>
      <c r="P18" s="9"/>
    </row>
    <row r="19" spans="1:16" ht="15.75">
      <c r="A19" s="29" t="s">
        <v>18</v>
      </c>
      <c r="B19" s="30"/>
      <c r="C19" s="31"/>
      <c r="D19" s="32">
        <f t="shared" ref="D19:M19" si="5">SUM(D20:D24)</f>
        <v>763940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763940</v>
      </c>
      <c r="O19" s="45">
        <f t="shared" si="1"/>
        <v>131.53236914600552</v>
      </c>
      <c r="P19" s="10"/>
    </row>
    <row r="20" spans="1:16">
      <c r="A20" s="12"/>
      <c r="B20" s="25">
        <v>331.1</v>
      </c>
      <c r="C20" s="20" t="s">
        <v>70</v>
      </c>
      <c r="D20" s="46">
        <v>3151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3151</v>
      </c>
      <c r="O20" s="47">
        <f t="shared" si="1"/>
        <v>0.54252754820936644</v>
      </c>
      <c r="P20" s="9"/>
    </row>
    <row r="21" spans="1:16">
      <c r="A21" s="12"/>
      <c r="B21" s="25">
        <v>331.2</v>
      </c>
      <c r="C21" s="20" t="s">
        <v>65</v>
      </c>
      <c r="D21" s="46">
        <v>40267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40267</v>
      </c>
      <c r="O21" s="47">
        <f t="shared" si="1"/>
        <v>6.9330234159779618</v>
      </c>
      <c r="P21" s="9"/>
    </row>
    <row r="22" spans="1:16">
      <c r="A22" s="12"/>
      <c r="B22" s="25">
        <v>335.12</v>
      </c>
      <c r="C22" s="20" t="s">
        <v>77</v>
      </c>
      <c r="D22" s="46">
        <v>132577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132577</v>
      </c>
      <c r="O22" s="47">
        <f t="shared" si="1"/>
        <v>22.826618457300274</v>
      </c>
      <c r="P22" s="9"/>
    </row>
    <row r="23" spans="1:16">
      <c r="A23" s="12"/>
      <c r="B23" s="25">
        <v>335.15</v>
      </c>
      <c r="C23" s="20" t="s">
        <v>78</v>
      </c>
      <c r="D23" s="46">
        <v>1860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1860</v>
      </c>
      <c r="O23" s="47">
        <f t="shared" si="1"/>
        <v>0.32024793388429751</v>
      </c>
      <c r="P23" s="9"/>
    </row>
    <row r="24" spans="1:16">
      <c r="A24" s="12"/>
      <c r="B24" s="25">
        <v>335.18</v>
      </c>
      <c r="C24" s="20" t="s">
        <v>79</v>
      </c>
      <c r="D24" s="46">
        <v>586085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586085</v>
      </c>
      <c r="O24" s="47">
        <f t="shared" si="1"/>
        <v>100.90995179063361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SUM(D26:D32)</f>
        <v>10680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10131884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10142564</v>
      </c>
      <c r="O25" s="45">
        <f t="shared" si="1"/>
        <v>1746.3092286501378</v>
      </c>
      <c r="P25" s="10"/>
    </row>
    <row r="26" spans="1:16">
      <c r="A26" s="12"/>
      <c r="B26" s="25">
        <v>341.9</v>
      </c>
      <c r="C26" s="20" t="s">
        <v>80</v>
      </c>
      <c r="D26" s="46">
        <v>1779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7">SUM(D26:M26)</f>
        <v>1779</v>
      </c>
      <c r="O26" s="47">
        <f t="shared" si="1"/>
        <v>0.306301652892562</v>
      </c>
      <c r="P26" s="9"/>
    </row>
    <row r="27" spans="1:16">
      <c r="A27" s="12"/>
      <c r="B27" s="25">
        <v>343.3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1214093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1214093</v>
      </c>
      <c r="O27" s="47">
        <f t="shared" si="1"/>
        <v>209.03805096418733</v>
      </c>
      <c r="P27" s="9"/>
    </row>
    <row r="28" spans="1:16">
      <c r="A28" s="12"/>
      <c r="B28" s="25">
        <v>343.4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715130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715130</v>
      </c>
      <c r="O28" s="47">
        <f t="shared" si="1"/>
        <v>123.1284435261708</v>
      </c>
      <c r="P28" s="9"/>
    </row>
    <row r="29" spans="1:16">
      <c r="A29" s="12"/>
      <c r="B29" s="25">
        <v>343.5</v>
      </c>
      <c r="C29" s="20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2143734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2143734</v>
      </c>
      <c r="O29" s="47">
        <f t="shared" si="1"/>
        <v>369.10020661157023</v>
      </c>
      <c r="P29" s="9"/>
    </row>
    <row r="30" spans="1:16">
      <c r="A30" s="12"/>
      <c r="B30" s="25">
        <v>344.5</v>
      </c>
      <c r="C30" s="20" t="s">
        <v>81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476723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476723</v>
      </c>
      <c r="O30" s="47">
        <f t="shared" si="1"/>
        <v>82.08040633608816</v>
      </c>
      <c r="P30" s="9"/>
    </row>
    <row r="31" spans="1:16">
      <c r="A31" s="12"/>
      <c r="B31" s="25">
        <v>344.6</v>
      </c>
      <c r="C31" s="20" t="s">
        <v>82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5582204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5582204</v>
      </c>
      <c r="O31" s="47">
        <f t="shared" si="1"/>
        <v>961.12327823691464</v>
      </c>
      <c r="P31" s="9"/>
    </row>
    <row r="32" spans="1:16">
      <c r="A32" s="12"/>
      <c r="B32" s="25">
        <v>347.2</v>
      </c>
      <c r="C32" s="20" t="s">
        <v>36</v>
      </c>
      <c r="D32" s="46">
        <v>8901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8901</v>
      </c>
      <c r="O32" s="47">
        <f t="shared" si="1"/>
        <v>1.5325413223140496</v>
      </c>
      <c r="P32" s="9"/>
    </row>
    <row r="33" spans="1:119" ht="15.75">
      <c r="A33" s="29" t="s">
        <v>28</v>
      </c>
      <c r="B33" s="30"/>
      <c r="C33" s="31"/>
      <c r="D33" s="32">
        <f t="shared" ref="D33:M33" si="8">SUM(D34:D35)</f>
        <v>187479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>SUM(D33:M33)</f>
        <v>187479</v>
      </c>
      <c r="O33" s="45">
        <f t="shared" si="1"/>
        <v>32.279442148760332</v>
      </c>
      <c r="P33" s="10"/>
    </row>
    <row r="34" spans="1:119">
      <c r="A34" s="13"/>
      <c r="B34" s="39">
        <v>354</v>
      </c>
      <c r="C34" s="21" t="s">
        <v>39</v>
      </c>
      <c r="D34" s="46">
        <v>129616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129616</v>
      </c>
      <c r="O34" s="47">
        <f t="shared" si="1"/>
        <v>22.316804407713498</v>
      </c>
      <c r="P34" s="9"/>
    </row>
    <row r="35" spans="1:119">
      <c r="A35" s="13"/>
      <c r="B35" s="39">
        <v>359</v>
      </c>
      <c r="C35" s="21" t="s">
        <v>40</v>
      </c>
      <c r="D35" s="46">
        <v>57863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57863</v>
      </c>
      <c r="O35" s="47">
        <f t="shared" si="1"/>
        <v>9.9626377410468319</v>
      </c>
      <c r="P35" s="9"/>
    </row>
    <row r="36" spans="1:119" ht="15.75">
      <c r="A36" s="29" t="s">
        <v>3</v>
      </c>
      <c r="B36" s="30"/>
      <c r="C36" s="31"/>
      <c r="D36" s="32">
        <f t="shared" ref="D36:M36" si="9">SUM(D37:D43)</f>
        <v>74806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211006</v>
      </c>
      <c r="J36" s="32">
        <f t="shared" si="9"/>
        <v>0</v>
      </c>
      <c r="K36" s="32">
        <f t="shared" si="9"/>
        <v>2909676</v>
      </c>
      <c r="L36" s="32">
        <f t="shared" si="9"/>
        <v>0</v>
      </c>
      <c r="M36" s="32">
        <f t="shared" si="9"/>
        <v>0</v>
      </c>
      <c r="N36" s="32">
        <f>SUM(D36:M36)</f>
        <v>3195488</v>
      </c>
      <c r="O36" s="45">
        <f t="shared" si="1"/>
        <v>550.18732782369148</v>
      </c>
      <c r="P36" s="10"/>
    </row>
    <row r="37" spans="1:119">
      <c r="A37" s="12"/>
      <c r="B37" s="25">
        <v>361.1</v>
      </c>
      <c r="C37" s="20" t="s">
        <v>41</v>
      </c>
      <c r="D37" s="46">
        <v>40468</v>
      </c>
      <c r="E37" s="46">
        <v>0</v>
      </c>
      <c r="F37" s="46">
        <v>0</v>
      </c>
      <c r="G37" s="46">
        <v>0</v>
      </c>
      <c r="H37" s="46">
        <v>0</v>
      </c>
      <c r="I37" s="46">
        <v>47761</v>
      </c>
      <c r="J37" s="46">
        <v>0</v>
      </c>
      <c r="K37" s="46">
        <v>308875</v>
      </c>
      <c r="L37" s="46">
        <v>0</v>
      </c>
      <c r="M37" s="46">
        <v>0</v>
      </c>
      <c r="N37" s="46">
        <f>SUM(D37:M37)</f>
        <v>397104</v>
      </c>
      <c r="O37" s="47">
        <f t="shared" si="1"/>
        <v>68.371900826446279</v>
      </c>
      <c r="P37" s="9"/>
    </row>
    <row r="38" spans="1:119">
      <c r="A38" s="12"/>
      <c r="B38" s="25">
        <v>361.2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107161</v>
      </c>
      <c r="L38" s="46">
        <v>0</v>
      </c>
      <c r="M38" s="46">
        <v>0</v>
      </c>
      <c r="N38" s="46">
        <f t="shared" ref="N38:N43" si="10">SUM(D38:M38)</f>
        <v>107161</v>
      </c>
      <c r="O38" s="47">
        <f t="shared" si="1"/>
        <v>18.450585399449036</v>
      </c>
      <c r="P38" s="9"/>
    </row>
    <row r="39" spans="1:119">
      <c r="A39" s="12"/>
      <c r="B39" s="25">
        <v>361.3</v>
      </c>
      <c r="C39" s="20" t="s">
        <v>43</v>
      </c>
      <c r="D39" s="46">
        <v>-103571</v>
      </c>
      <c r="E39" s="46">
        <v>0</v>
      </c>
      <c r="F39" s="46">
        <v>0</v>
      </c>
      <c r="G39" s="46">
        <v>0</v>
      </c>
      <c r="H39" s="46">
        <v>0</v>
      </c>
      <c r="I39" s="46">
        <v>-122994</v>
      </c>
      <c r="J39" s="46">
        <v>0</v>
      </c>
      <c r="K39" s="46">
        <v>1043205</v>
      </c>
      <c r="L39" s="46">
        <v>0</v>
      </c>
      <c r="M39" s="46">
        <v>0</v>
      </c>
      <c r="N39" s="46">
        <f t="shared" si="10"/>
        <v>816640</v>
      </c>
      <c r="O39" s="47">
        <f t="shared" si="1"/>
        <v>140.60606060606059</v>
      </c>
      <c r="P39" s="9"/>
    </row>
    <row r="40" spans="1:119">
      <c r="A40" s="12"/>
      <c r="B40" s="25">
        <v>361.4</v>
      </c>
      <c r="C40" s="20" t="s">
        <v>83</v>
      </c>
      <c r="D40" s="46">
        <v>5210</v>
      </c>
      <c r="E40" s="46">
        <v>0</v>
      </c>
      <c r="F40" s="46">
        <v>0</v>
      </c>
      <c r="G40" s="46">
        <v>0</v>
      </c>
      <c r="H40" s="46">
        <v>0</v>
      </c>
      <c r="I40" s="46">
        <v>7558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12768</v>
      </c>
      <c r="O40" s="47">
        <f t="shared" si="1"/>
        <v>2.1983471074380163</v>
      </c>
      <c r="P40" s="9"/>
    </row>
    <row r="41" spans="1:119">
      <c r="A41" s="12"/>
      <c r="B41" s="25">
        <v>362</v>
      </c>
      <c r="C41" s="20" t="s">
        <v>45</v>
      </c>
      <c r="D41" s="46">
        <v>725</v>
      </c>
      <c r="E41" s="46">
        <v>0</v>
      </c>
      <c r="F41" s="46">
        <v>0</v>
      </c>
      <c r="G41" s="46">
        <v>0</v>
      </c>
      <c r="H41" s="46">
        <v>0</v>
      </c>
      <c r="I41" s="46">
        <v>194046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194771</v>
      </c>
      <c r="O41" s="47">
        <f t="shared" si="1"/>
        <v>33.534951790633606</v>
      </c>
      <c r="P41" s="9"/>
    </row>
    <row r="42" spans="1:119">
      <c r="A42" s="12"/>
      <c r="B42" s="25">
        <v>368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1450435</v>
      </c>
      <c r="L42" s="46">
        <v>0</v>
      </c>
      <c r="M42" s="46">
        <v>0</v>
      </c>
      <c r="N42" s="46">
        <f t="shared" si="10"/>
        <v>1450435</v>
      </c>
      <c r="O42" s="47">
        <f t="shared" si="1"/>
        <v>249.73054407713499</v>
      </c>
      <c r="P42" s="9"/>
    </row>
    <row r="43" spans="1:119">
      <c r="A43" s="12"/>
      <c r="B43" s="25">
        <v>369.9</v>
      </c>
      <c r="C43" s="20" t="s">
        <v>48</v>
      </c>
      <c r="D43" s="46">
        <v>131974</v>
      </c>
      <c r="E43" s="46">
        <v>0</v>
      </c>
      <c r="F43" s="46">
        <v>0</v>
      </c>
      <c r="G43" s="46">
        <v>0</v>
      </c>
      <c r="H43" s="46">
        <v>0</v>
      </c>
      <c r="I43" s="46">
        <v>84635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216609</v>
      </c>
      <c r="O43" s="47">
        <f t="shared" si="1"/>
        <v>37.294938016528924</v>
      </c>
      <c r="P43" s="9"/>
    </row>
    <row r="44" spans="1:119" ht="15.75">
      <c r="A44" s="29" t="s">
        <v>29</v>
      </c>
      <c r="B44" s="30"/>
      <c r="C44" s="31"/>
      <c r="D44" s="32">
        <f t="shared" ref="D44:M44" si="11">SUM(D45:D47)</f>
        <v>6783581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>SUM(D44:M44)</f>
        <v>6783581</v>
      </c>
      <c r="O44" s="45">
        <f t="shared" si="1"/>
        <v>1167.971935261708</v>
      </c>
      <c r="P44" s="9"/>
    </row>
    <row r="45" spans="1:119">
      <c r="A45" s="12"/>
      <c r="B45" s="25">
        <v>381</v>
      </c>
      <c r="C45" s="20" t="s">
        <v>49</v>
      </c>
      <c r="D45" s="46">
        <v>1764581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1764581</v>
      </c>
      <c r="O45" s="47">
        <f t="shared" si="1"/>
        <v>303.81904269972449</v>
      </c>
      <c r="P45" s="9"/>
    </row>
    <row r="46" spans="1:119">
      <c r="A46" s="12"/>
      <c r="B46" s="25">
        <v>385</v>
      </c>
      <c r="C46" s="20" t="s">
        <v>84</v>
      </c>
      <c r="D46" s="46">
        <v>4709000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4709000</v>
      </c>
      <c r="O46" s="47">
        <f t="shared" si="1"/>
        <v>810.7782369146006</v>
      </c>
      <c r="P46" s="9"/>
    </row>
    <row r="47" spans="1:119" ht="15.75" thickBot="1">
      <c r="A47" s="12"/>
      <c r="B47" s="25">
        <v>388.1</v>
      </c>
      <c r="C47" s="20" t="s">
        <v>85</v>
      </c>
      <c r="D47" s="46">
        <v>310000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310000</v>
      </c>
      <c r="O47" s="47">
        <f t="shared" si="1"/>
        <v>53.374655647382923</v>
      </c>
      <c r="P47" s="9"/>
    </row>
    <row r="48" spans="1:119" ht="16.5" thickBot="1">
      <c r="A48" s="14" t="s">
        <v>37</v>
      </c>
      <c r="B48" s="23"/>
      <c r="C48" s="22"/>
      <c r="D48" s="15">
        <f t="shared" ref="D48:M48" si="12">SUM(D5,D13,D19,D25,D33,D36,D44)</f>
        <v>12514785</v>
      </c>
      <c r="E48" s="15">
        <f t="shared" si="12"/>
        <v>0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10342890</v>
      </c>
      <c r="J48" s="15">
        <f t="shared" si="12"/>
        <v>0</v>
      </c>
      <c r="K48" s="15">
        <f t="shared" si="12"/>
        <v>2909676</v>
      </c>
      <c r="L48" s="15">
        <f t="shared" si="12"/>
        <v>0</v>
      </c>
      <c r="M48" s="15">
        <f t="shared" si="12"/>
        <v>0</v>
      </c>
      <c r="N48" s="15">
        <f>SUM(D48:M48)</f>
        <v>25767351</v>
      </c>
      <c r="O48" s="38">
        <f t="shared" si="1"/>
        <v>4436.5273760330574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86</v>
      </c>
      <c r="M50" s="48"/>
      <c r="N50" s="48"/>
      <c r="O50" s="43">
        <v>5808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63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3825728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3825728</v>
      </c>
      <c r="O5" s="33">
        <f t="shared" ref="O5:O45" si="1">(N5/O$47)</f>
        <v>664.76594265855772</v>
      </c>
      <c r="P5" s="6"/>
    </row>
    <row r="6" spans="1:133">
      <c r="A6" s="12"/>
      <c r="B6" s="25">
        <v>311</v>
      </c>
      <c r="C6" s="20" t="s">
        <v>2</v>
      </c>
      <c r="D6" s="46">
        <v>2992245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2992245</v>
      </c>
      <c r="O6" s="47">
        <f t="shared" si="1"/>
        <v>519.93831450912251</v>
      </c>
      <c r="P6" s="9"/>
    </row>
    <row r="7" spans="1:133">
      <c r="A7" s="12"/>
      <c r="B7" s="25">
        <v>312.41000000000003</v>
      </c>
      <c r="C7" s="20" t="s">
        <v>11</v>
      </c>
      <c r="D7" s="46">
        <v>60349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60349</v>
      </c>
      <c r="O7" s="47">
        <f t="shared" si="1"/>
        <v>10.486359687228497</v>
      </c>
      <c r="P7" s="9"/>
    </row>
    <row r="8" spans="1:133">
      <c r="A8" s="12"/>
      <c r="B8" s="25">
        <v>312.42</v>
      </c>
      <c r="C8" s="20" t="s">
        <v>10</v>
      </c>
      <c r="D8" s="46">
        <v>30899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30899</v>
      </c>
      <c r="O8" s="47">
        <f t="shared" si="1"/>
        <v>5.3690703735881842</v>
      </c>
      <c r="P8" s="9"/>
    </row>
    <row r="9" spans="1:133">
      <c r="A9" s="12"/>
      <c r="B9" s="25">
        <v>312.52</v>
      </c>
      <c r="C9" s="20" t="s">
        <v>57</v>
      </c>
      <c r="D9" s="46">
        <v>37188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37188</v>
      </c>
      <c r="O9" s="47">
        <f t="shared" si="1"/>
        <v>6.4618592528236318</v>
      </c>
      <c r="P9" s="9"/>
    </row>
    <row r="10" spans="1:133">
      <c r="A10" s="12"/>
      <c r="B10" s="25">
        <v>314.10000000000002</v>
      </c>
      <c r="C10" s="20" t="s">
        <v>12</v>
      </c>
      <c r="D10" s="46">
        <v>379088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379088</v>
      </c>
      <c r="O10" s="47">
        <f t="shared" si="1"/>
        <v>65.871068635968726</v>
      </c>
      <c r="P10" s="9"/>
    </row>
    <row r="11" spans="1:133">
      <c r="A11" s="12"/>
      <c r="B11" s="25">
        <v>314.39999999999998</v>
      </c>
      <c r="C11" s="20" t="s">
        <v>13</v>
      </c>
      <c r="D11" s="46">
        <v>20835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20835</v>
      </c>
      <c r="O11" s="47">
        <f t="shared" si="1"/>
        <v>3.6203301476976542</v>
      </c>
      <c r="P11" s="9"/>
    </row>
    <row r="12" spans="1:133">
      <c r="A12" s="12"/>
      <c r="B12" s="25">
        <v>315</v>
      </c>
      <c r="C12" s="20" t="s">
        <v>14</v>
      </c>
      <c r="D12" s="46">
        <v>305124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305124</v>
      </c>
      <c r="O12" s="47">
        <f t="shared" si="1"/>
        <v>53.018940052128585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538648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538648</v>
      </c>
      <c r="O13" s="45">
        <f t="shared" si="1"/>
        <v>93.596524761077319</v>
      </c>
      <c r="P13" s="10"/>
    </row>
    <row r="14" spans="1:133">
      <c r="A14" s="12"/>
      <c r="B14" s="25">
        <v>322</v>
      </c>
      <c r="C14" s="20" t="s">
        <v>0</v>
      </c>
      <c r="D14" s="46">
        <v>130125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130125</v>
      </c>
      <c r="O14" s="47">
        <f t="shared" si="1"/>
        <v>22.610773240660297</v>
      </c>
      <c r="P14" s="9"/>
    </row>
    <row r="15" spans="1:133">
      <c r="A15" s="12"/>
      <c r="B15" s="25">
        <v>323.10000000000002</v>
      </c>
      <c r="C15" s="20" t="s">
        <v>16</v>
      </c>
      <c r="D15" s="46">
        <v>323705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323705</v>
      </c>
      <c r="O15" s="47">
        <f t="shared" si="1"/>
        <v>56.247610773240659</v>
      </c>
      <c r="P15" s="9"/>
    </row>
    <row r="16" spans="1:133">
      <c r="A16" s="12"/>
      <c r="B16" s="25">
        <v>323.39999999999998</v>
      </c>
      <c r="C16" s="20" t="s">
        <v>17</v>
      </c>
      <c r="D16" s="46">
        <v>23315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23315</v>
      </c>
      <c r="O16" s="47">
        <f t="shared" si="1"/>
        <v>4.0512597741094698</v>
      </c>
      <c r="P16" s="9"/>
    </row>
    <row r="17" spans="1:16">
      <c r="A17" s="12"/>
      <c r="B17" s="25">
        <v>367</v>
      </c>
      <c r="C17" s="20" t="s">
        <v>46</v>
      </c>
      <c r="D17" s="46">
        <v>61503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61503</v>
      </c>
      <c r="O17" s="47">
        <f t="shared" si="1"/>
        <v>10.686880973066899</v>
      </c>
      <c r="P17" s="9"/>
    </row>
    <row r="18" spans="1:16" ht="15.75">
      <c r="A18" s="29" t="s">
        <v>18</v>
      </c>
      <c r="B18" s="30"/>
      <c r="C18" s="31"/>
      <c r="D18" s="32">
        <f t="shared" ref="D18:M18" si="5">SUM(D19:D23)</f>
        <v>704892</v>
      </c>
      <c r="E18" s="32">
        <f t="shared" si="5"/>
        <v>0</v>
      </c>
      <c r="F18" s="32">
        <f t="shared" si="5"/>
        <v>0</v>
      </c>
      <c r="G18" s="32">
        <f t="shared" si="5"/>
        <v>600000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1304892</v>
      </c>
      <c r="O18" s="45">
        <f t="shared" si="1"/>
        <v>226.74057341442224</v>
      </c>
      <c r="P18" s="10"/>
    </row>
    <row r="19" spans="1:16">
      <c r="A19" s="12"/>
      <c r="B19" s="25">
        <v>331.1</v>
      </c>
      <c r="C19" s="20" t="s">
        <v>70</v>
      </c>
      <c r="D19" s="46">
        <v>28358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28358</v>
      </c>
      <c r="O19" s="47">
        <f t="shared" si="1"/>
        <v>4.9275412684622069</v>
      </c>
      <c r="P19" s="9"/>
    </row>
    <row r="20" spans="1:16">
      <c r="A20" s="12"/>
      <c r="B20" s="25">
        <v>334.36</v>
      </c>
      <c r="C20" s="20" t="s">
        <v>71</v>
      </c>
      <c r="D20" s="46">
        <v>0</v>
      </c>
      <c r="E20" s="46">
        <v>0</v>
      </c>
      <c r="F20" s="46">
        <v>0</v>
      </c>
      <c r="G20" s="46">
        <v>600000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600000</v>
      </c>
      <c r="O20" s="47">
        <f t="shared" si="1"/>
        <v>104.25716768027802</v>
      </c>
      <c r="P20" s="9"/>
    </row>
    <row r="21" spans="1:16">
      <c r="A21" s="12"/>
      <c r="B21" s="25">
        <v>335.12</v>
      </c>
      <c r="C21" s="20" t="s">
        <v>19</v>
      </c>
      <c r="D21" s="46">
        <v>120914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120914</v>
      </c>
      <c r="O21" s="47">
        <f t="shared" si="1"/>
        <v>21.010251954821893</v>
      </c>
      <c r="P21" s="9"/>
    </row>
    <row r="22" spans="1:16">
      <c r="A22" s="12"/>
      <c r="B22" s="25">
        <v>335.15</v>
      </c>
      <c r="C22" s="20" t="s">
        <v>20</v>
      </c>
      <c r="D22" s="46">
        <v>2416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2416</v>
      </c>
      <c r="O22" s="47">
        <f t="shared" si="1"/>
        <v>0.41980886185925281</v>
      </c>
      <c r="P22" s="9"/>
    </row>
    <row r="23" spans="1:16">
      <c r="A23" s="12"/>
      <c r="B23" s="25">
        <v>335.18</v>
      </c>
      <c r="C23" s="20" t="s">
        <v>21</v>
      </c>
      <c r="D23" s="46">
        <v>553204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553204</v>
      </c>
      <c r="O23" s="47">
        <f t="shared" si="1"/>
        <v>96.125803649000872</v>
      </c>
      <c r="P23" s="9"/>
    </row>
    <row r="24" spans="1:16" ht="15.75">
      <c r="A24" s="29" t="s">
        <v>27</v>
      </c>
      <c r="B24" s="30"/>
      <c r="C24" s="31"/>
      <c r="D24" s="32">
        <f t="shared" ref="D24:M24" si="6">SUM(D25:D31)</f>
        <v>1653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10038301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10039954</v>
      </c>
      <c r="O24" s="45">
        <f t="shared" si="1"/>
        <v>1744.5619461337967</v>
      </c>
      <c r="P24" s="10"/>
    </row>
    <row r="25" spans="1:16">
      <c r="A25" s="12"/>
      <c r="B25" s="25">
        <v>341.9</v>
      </c>
      <c r="C25" s="20" t="s">
        <v>30</v>
      </c>
      <c r="D25" s="46">
        <v>365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7">SUM(D25:M25)</f>
        <v>365</v>
      </c>
      <c r="O25" s="47">
        <f t="shared" si="1"/>
        <v>6.3423110338835798E-2</v>
      </c>
      <c r="P25" s="9"/>
    </row>
    <row r="26" spans="1:16">
      <c r="A26" s="12"/>
      <c r="B26" s="25">
        <v>343.3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1254114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1254114</v>
      </c>
      <c r="O26" s="47">
        <f t="shared" si="1"/>
        <v>217.91728931364031</v>
      </c>
      <c r="P26" s="9"/>
    </row>
    <row r="27" spans="1:16">
      <c r="A27" s="12"/>
      <c r="B27" s="25">
        <v>343.4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715326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715326</v>
      </c>
      <c r="O27" s="47">
        <f t="shared" si="1"/>
        <v>124.29643788010426</v>
      </c>
      <c r="P27" s="9"/>
    </row>
    <row r="28" spans="1:16">
      <c r="A28" s="12"/>
      <c r="B28" s="25">
        <v>343.5</v>
      </c>
      <c r="C28" s="20" t="s">
        <v>33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2214837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2214837</v>
      </c>
      <c r="O28" s="47">
        <f t="shared" si="1"/>
        <v>384.85438748913987</v>
      </c>
      <c r="P28" s="9"/>
    </row>
    <row r="29" spans="1:16">
      <c r="A29" s="12"/>
      <c r="B29" s="25">
        <v>344.5</v>
      </c>
      <c r="C29" s="20" t="s">
        <v>34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379778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379778</v>
      </c>
      <c r="O29" s="47">
        <f t="shared" si="1"/>
        <v>65.990964378801038</v>
      </c>
      <c r="P29" s="9"/>
    </row>
    <row r="30" spans="1:16">
      <c r="A30" s="12"/>
      <c r="B30" s="25">
        <v>344.6</v>
      </c>
      <c r="C30" s="20" t="s">
        <v>35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5474246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5474246</v>
      </c>
      <c r="O30" s="47">
        <f t="shared" si="1"/>
        <v>951.21563857515207</v>
      </c>
      <c r="P30" s="9"/>
    </row>
    <row r="31" spans="1:16">
      <c r="A31" s="12"/>
      <c r="B31" s="25">
        <v>347.2</v>
      </c>
      <c r="C31" s="20" t="s">
        <v>36</v>
      </c>
      <c r="D31" s="46">
        <v>1288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1288</v>
      </c>
      <c r="O31" s="47">
        <f t="shared" si="1"/>
        <v>0.22380538662033014</v>
      </c>
      <c r="P31" s="9"/>
    </row>
    <row r="32" spans="1:16" ht="15.75">
      <c r="A32" s="29" t="s">
        <v>28</v>
      </c>
      <c r="B32" s="30"/>
      <c r="C32" s="31"/>
      <c r="D32" s="32">
        <f t="shared" ref="D32:M32" si="8">SUM(D33:D34)</f>
        <v>148307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>SUM(D32:M32)</f>
        <v>148307</v>
      </c>
      <c r="O32" s="45">
        <f t="shared" si="1"/>
        <v>25.770112945264987</v>
      </c>
      <c r="P32" s="10"/>
    </row>
    <row r="33" spans="1:119">
      <c r="A33" s="13"/>
      <c r="B33" s="39">
        <v>354</v>
      </c>
      <c r="C33" s="21" t="s">
        <v>39</v>
      </c>
      <c r="D33" s="46">
        <v>78918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78918</v>
      </c>
      <c r="O33" s="47">
        <f t="shared" si="1"/>
        <v>13.712945264986967</v>
      </c>
      <c r="P33" s="9"/>
    </row>
    <row r="34" spans="1:119">
      <c r="A34" s="13"/>
      <c r="B34" s="39">
        <v>359</v>
      </c>
      <c r="C34" s="21" t="s">
        <v>40</v>
      </c>
      <c r="D34" s="46">
        <v>69389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69389</v>
      </c>
      <c r="O34" s="47">
        <f t="shared" si="1"/>
        <v>12.057167680278019</v>
      </c>
      <c r="P34" s="9"/>
    </row>
    <row r="35" spans="1:119" ht="15.75">
      <c r="A35" s="29" t="s">
        <v>3</v>
      </c>
      <c r="B35" s="30"/>
      <c r="C35" s="31"/>
      <c r="D35" s="32">
        <f t="shared" ref="D35:M35" si="9">SUM(D36:D42)</f>
        <v>147197</v>
      </c>
      <c r="E35" s="32">
        <f t="shared" si="9"/>
        <v>0</v>
      </c>
      <c r="F35" s="32">
        <f t="shared" si="9"/>
        <v>0</v>
      </c>
      <c r="G35" s="32">
        <f t="shared" si="9"/>
        <v>5496</v>
      </c>
      <c r="H35" s="32">
        <f t="shared" si="9"/>
        <v>0</v>
      </c>
      <c r="I35" s="32">
        <f t="shared" si="9"/>
        <v>300655</v>
      </c>
      <c r="J35" s="32">
        <f t="shared" si="9"/>
        <v>0</v>
      </c>
      <c r="K35" s="32">
        <f t="shared" si="9"/>
        <v>3625990</v>
      </c>
      <c r="L35" s="32">
        <f t="shared" si="9"/>
        <v>0</v>
      </c>
      <c r="M35" s="32">
        <f t="shared" si="9"/>
        <v>0</v>
      </c>
      <c r="N35" s="32">
        <f>SUM(D35:M35)</f>
        <v>4079338</v>
      </c>
      <c r="O35" s="45">
        <f t="shared" si="1"/>
        <v>708.8337098175499</v>
      </c>
      <c r="P35" s="10"/>
    </row>
    <row r="36" spans="1:119">
      <c r="A36" s="12"/>
      <c r="B36" s="25">
        <v>361.1</v>
      </c>
      <c r="C36" s="20" t="s">
        <v>41</v>
      </c>
      <c r="D36" s="46">
        <v>50624</v>
      </c>
      <c r="E36" s="46">
        <v>0</v>
      </c>
      <c r="F36" s="46">
        <v>0</v>
      </c>
      <c r="G36" s="46">
        <v>3462</v>
      </c>
      <c r="H36" s="46">
        <v>0</v>
      </c>
      <c r="I36" s="46">
        <v>58442</v>
      </c>
      <c r="J36" s="46">
        <v>0</v>
      </c>
      <c r="K36" s="46">
        <v>354156</v>
      </c>
      <c r="L36" s="46">
        <v>0</v>
      </c>
      <c r="M36" s="46">
        <v>0</v>
      </c>
      <c r="N36" s="46">
        <f>SUM(D36:M36)</f>
        <v>466684</v>
      </c>
      <c r="O36" s="47">
        <f t="shared" si="1"/>
        <v>81.091920069504781</v>
      </c>
      <c r="P36" s="9"/>
    </row>
    <row r="37" spans="1:119">
      <c r="A37" s="12"/>
      <c r="B37" s="25">
        <v>361.2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39135</v>
      </c>
      <c r="L37" s="46">
        <v>0</v>
      </c>
      <c r="M37" s="46">
        <v>0</v>
      </c>
      <c r="N37" s="46">
        <f t="shared" ref="N37:N42" si="10">SUM(D37:M37)</f>
        <v>39135</v>
      </c>
      <c r="O37" s="47">
        <f t="shared" si="1"/>
        <v>6.8001737619461338</v>
      </c>
      <c r="P37" s="9"/>
    </row>
    <row r="38" spans="1:119">
      <c r="A38" s="12"/>
      <c r="B38" s="25">
        <v>361.3</v>
      </c>
      <c r="C38" s="20" t="s">
        <v>43</v>
      </c>
      <c r="D38" s="46">
        <v>41808</v>
      </c>
      <c r="E38" s="46">
        <v>0</v>
      </c>
      <c r="F38" s="46">
        <v>0</v>
      </c>
      <c r="G38" s="46">
        <v>0</v>
      </c>
      <c r="H38" s="46">
        <v>0</v>
      </c>
      <c r="I38" s="46">
        <v>49956</v>
      </c>
      <c r="J38" s="46">
        <v>0</v>
      </c>
      <c r="K38" s="46">
        <v>1805564</v>
      </c>
      <c r="L38" s="46">
        <v>0</v>
      </c>
      <c r="M38" s="46">
        <v>0</v>
      </c>
      <c r="N38" s="46">
        <f t="shared" si="10"/>
        <v>1897328</v>
      </c>
      <c r="O38" s="47">
        <f t="shared" si="1"/>
        <v>329.68340573414423</v>
      </c>
      <c r="P38" s="9"/>
    </row>
    <row r="39" spans="1:119">
      <c r="A39" s="12"/>
      <c r="B39" s="25">
        <v>361.4</v>
      </c>
      <c r="C39" s="20" t="s">
        <v>44</v>
      </c>
      <c r="D39" s="46">
        <v>-8619</v>
      </c>
      <c r="E39" s="46">
        <v>0</v>
      </c>
      <c r="F39" s="46">
        <v>0</v>
      </c>
      <c r="G39" s="46">
        <v>0</v>
      </c>
      <c r="H39" s="46">
        <v>0</v>
      </c>
      <c r="I39" s="46">
        <v>-11444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-20063</v>
      </c>
      <c r="O39" s="47">
        <f t="shared" si="1"/>
        <v>-3.486185925282363</v>
      </c>
      <c r="P39" s="9"/>
    </row>
    <row r="40" spans="1:119">
      <c r="A40" s="12"/>
      <c r="B40" s="25">
        <v>362</v>
      </c>
      <c r="C40" s="20" t="s">
        <v>45</v>
      </c>
      <c r="D40" s="46">
        <v>1200</v>
      </c>
      <c r="E40" s="46">
        <v>0</v>
      </c>
      <c r="F40" s="46">
        <v>0</v>
      </c>
      <c r="G40" s="46">
        <v>0</v>
      </c>
      <c r="H40" s="46">
        <v>0</v>
      </c>
      <c r="I40" s="46">
        <v>194046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195246</v>
      </c>
      <c r="O40" s="47">
        <f t="shared" si="1"/>
        <v>33.926324934839272</v>
      </c>
      <c r="P40" s="9"/>
    </row>
    <row r="41" spans="1:119">
      <c r="A41" s="12"/>
      <c r="B41" s="25">
        <v>368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1427135</v>
      </c>
      <c r="L41" s="46">
        <v>0</v>
      </c>
      <c r="M41" s="46">
        <v>0</v>
      </c>
      <c r="N41" s="46">
        <f t="shared" si="10"/>
        <v>1427135</v>
      </c>
      <c r="O41" s="47">
        <f t="shared" si="1"/>
        <v>247.98175499565596</v>
      </c>
      <c r="P41" s="9"/>
    </row>
    <row r="42" spans="1:119">
      <c r="A42" s="12"/>
      <c r="B42" s="25">
        <v>369.9</v>
      </c>
      <c r="C42" s="20" t="s">
        <v>48</v>
      </c>
      <c r="D42" s="46">
        <v>62184</v>
      </c>
      <c r="E42" s="46">
        <v>0</v>
      </c>
      <c r="F42" s="46">
        <v>0</v>
      </c>
      <c r="G42" s="46">
        <v>2034</v>
      </c>
      <c r="H42" s="46">
        <v>0</v>
      </c>
      <c r="I42" s="46">
        <v>9655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73873</v>
      </c>
      <c r="O42" s="47">
        <f t="shared" si="1"/>
        <v>12.836316246741964</v>
      </c>
      <c r="P42" s="9"/>
    </row>
    <row r="43" spans="1:119" ht="15.75">
      <c r="A43" s="29" t="s">
        <v>29</v>
      </c>
      <c r="B43" s="30"/>
      <c r="C43" s="31"/>
      <c r="D43" s="32">
        <f t="shared" ref="D43:M43" si="11">SUM(D44:D44)</f>
        <v>1643197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>SUM(D43:M43)</f>
        <v>1643197</v>
      </c>
      <c r="O43" s="45">
        <f t="shared" si="1"/>
        <v>285.52510860121635</v>
      </c>
      <c r="P43" s="9"/>
    </row>
    <row r="44" spans="1:119" ht="15.75" thickBot="1">
      <c r="A44" s="12"/>
      <c r="B44" s="25">
        <v>381</v>
      </c>
      <c r="C44" s="20" t="s">
        <v>49</v>
      </c>
      <c r="D44" s="46">
        <v>1643197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1643197</v>
      </c>
      <c r="O44" s="47">
        <f t="shared" si="1"/>
        <v>285.52510860121635</v>
      </c>
      <c r="P44" s="9"/>
    </row>
    <row r="45" spans="1:119" ht="16.5" thickBot="1">
      <c r="A45" s="14" t="s">
        <v>37</v>
      </c>
      <c r="B45" s="23"/>
      <c r="C45" s="22"/>
      <c r="D45" s="15">
        <f t="shared" ref="D45:M45" si="12">SUM(D5,D13,D18,D24,D32,D35,D43)</f>
        <v>7009622</v>
      </c>
      <c r="E45" s="15">
        <f t="shared" si="12"/>
        <v>0</v>
      </c>
      <c r="F45" s="15">
        <f t="shared" si="12"/>
        <v>0</v>
      </c>
      <c r="G45" s="15">
        <f t="shared" si="12"/>
        <v>605496</v>
      </c>
      <c r="H45" s="15">
        <f t="shared" si="12"/>
        <v>0</v>
      </c>
      <c r="I45" s="15">
        <f t="shared" si="12"/>
        <v>10338956</v>
      </c>
      <c r="J45" s="15">
        <f t="shared" si="12"/>
        <v>0</v>
      </c>
      <c r="K45" s="15">
        <f t="shared" si="12"/>
        <v>3625990</v>
      </c>
      <c r="L45" s="15">
        <f t="shared" si="12"/>
        <v>0</v>
      </c>
      <c r="M45" s="15">
        <f t="shared" si="12"/>
        <v>0</v>
      </c>
      <c r="N45" s="15">
        <f>SUM(D45:M45)</f>
        <v>21580064</v>
      </c>
      <c r="O45" s="38">
        <f t="shared" si="1"/>
        <v>3749.7939183318854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72</v>
      </c>
      <c r="M47" s="48"/>
      <c r="N47" s="48"/>
      <c r="O47" s="43">
        <v>5755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63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3877550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3877550</v>
      </c>
      <c r="O5" s="33">
        <f t="shared" ref="O5:O47" si="1">(N5/O$49)</f>
        <v>688.24103656372029</v>
      </c>
      <c r="P5" s="6"/>
    </row>
    <row r="6" spans="1:133">
      <c r="A6" s="12"/>
      <c r="B6" s="25">
        <v>311</v>
      </c>
      <c r="C6" s="20" t="s">
        <v>2</v>
      </c>
      <c r="D6" s="46">
        <v>3040733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3040733</v>
      </c>
      <c r="O6" s="47">
        <f t="shared" si="1"/>
        <v>539.71121760738379</v>
      </c>
      <c r="P6" s="9"/>
    </row>
    <row r="7" spans="1:133">
      <c r="A7" s="12"/>
      <c r="B7" s="25">
        <v>312.41000000000003</v>
      </c>
      <c r="C7" s="20" t="s">
        <v>11</v>
      </c>
      <c r="D7" s="46">
        <v>63989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63989</v>
      </c>
      <c r="O7" s="47">
        <f t="shared" si="1"/>
        <v>11.357649982250621</v>
      </c>
      <c r="P7" s="9"/>
    </row>
    <row r="8" spans="1:133">
      <c r="A8" s="12"/>
      <c r="B8" s="25">
        <v>312.42</v>
      </c>
      <c r="C8" s="20" t="s">
        <v>10</v>
      </c>
      <c r="D8" s="46">
        <v>24784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24784</v>
      </c>
      <c r="O8" s="47">
        <f t="shared" si="1"/>
        <v>4.3990060347887825</v>
      </c>
      <c r="P8" s="9"/>
    </row>
    <row r="9" spans="1:133">
      <c r="A9" s="12"/>
      <c r="B9" s="25">
        <v>312.52</v>
      </c>
      <c r="C9" s="20" t="s">
        <v>57</v>
      </c>
      <c r="D9" s="46">
        <v>33364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33364</v>
      </c>
      <c r="O9" s="47">
        <f t="shared" si="1"/>
        <v>5.9219027334043313</v>
      </c>
      <c r="P9" s="9"/>
    </row>
    <row r="10" spans="1:133">
      <c r="A10" s="12"/>
      <c r="B10" s="25">
        <v>314.10000000000002</v>
      </c>
      <c r="C10" s="20" t="s">
        <v>12</v>
      </c>
      <c r="D10" s="46">
        <v>369845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369845</v>
      </c>
      <c r="O10" s="47">
        <f t="shared" si="1"/>
        <v>65.645189918352855</v>
      </c>
      <c r="P10" s="9"/>
    </row>
    <row r="11" spans="1:133">
      <c r="A11" s="12"/>
      <c r="B11" s="25">
        <v>314.39999999999998</v>
      </c>
      <c r="C11" s="20" t="s">
        <v>13</v>
      </c>
      <c r="D11" s="46">
        <v>20951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20951</v>
      </c>
      <c r="O11" s="47">
        <f t="shared" si="1"/>
        <v>3.7186723464678737</v>
      </c>
      <c r="P11" s="9"/>
    </row>
    <row r="12" spans="1:133">
      <c r="A12" s="12"/>
      <c r="B12" s="25">
        <v>315</v>
      </c>
      <c r="C12" s="20" t="s">
        <v>14</v>
      </c>
      <c r="D12" s="46">
        <v>323884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323884</v>
      </c>
      <c r="O12" s="47">
        <f t="shared" si="1"/>
        <v>57.487397941072061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513317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6" si="4">SUM(D13:M13)</f>
        <v>513317</v>
      </c>
      <c r="O13" s="45">
        <f t="shared" si="1"/>
        <v>91.110578629747963</v>
      </c>
      <c r="P13" s="10"/>
    </row>
    <row r="14" spans="1:133">
      <c r="A14" s="12"/>
      <c r="B14" s="25">
        <v>322</v>
      </c>
      <c r="C14" s="20" t="s">
        <v>0</v>
      </c>
      <c r="D14" s="46">
        <v>91768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91768</v>
      </c>
      <c r="O14" s="47">
        <f t="shared" si="1"/>
        <v>16.288249911253107</v>
      </c>
      <c r="P14" s="9"/>
    </row>
    <row r="15" spans="1:133">
      <c r="A15" s="12"/>
      <c r="B15" s="25">
        <v>323.10000000000002</v>
      </c>
      <c r="C15" s="20" t="s">
        <v>16</v>
      </c>
      <c r="D15" s="46">
        <v>339235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339235</v>
      </c>
      <c r="O15" s="47">
        <f t="shared" si="1"/>
        <v>60.212105076322331</v>
      </c>
      <c r="P15" s="9"/>
    </row>
    <row r="16" spans="1:133">
      <c r="A16" s="12"/>
      <c r="B16" s="25">
        <v>323.39999999999998</v>
      </c>
      <c r="C16" s="20" t="s">
        <v>17</v>
      </c>
      <c r="D16" s="46">
        <v>20695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20695</v>
      </c>
      <c r="O16" s="47">
        <f t="shared" si="1"/>
        <v>3.6732339368122116</v>
      </c>
      <c r="P16" s="9"/>
    </row>
    <row r="17" spans="1:16">
      <c r="A17" s="12"/>
      <c r="B17" s="25">
        <v>367</v>
      </c>
      <c r="C17" s="20" t="s">
        <v>46</v>
      </c>
      <c r="D17" s="46">
        <v>61619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61619</v>
      </c>
      <c r="O17" s="47">
        <f t="shared" si="1"/>
        <v>10.936989705360313</v>
      </c>
      <c r="P17" s="9"/>
    </row>
    <row r="18" spans="1:16" ht="15.75">
      <c r="A18" s="29" t="s">
        <v>18</v>
      </c>
      <c r="B18" s="30"/>
      <c r="C18" s="31"/>
      <c r="D18" s="32">
        <f t="shared" ref="D18:M18" si="5">SUM(D19:D25)</f>
        <v>700931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316249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1017180</v>
      </c>
      <c r="O18" s="45">
        <f t="shared" si="1"/>
        <v>180.54313099041534</v>
      </c>
      <c r="P18" s="10"/>
    </row>
    <row r="19" spans="1:16">
      <c r="A19" s="12"/>
      <c r="B19" s="25">
        <v>331.2</v>
      </c>
      <c r="C19" s="20" t="s">
        <v>65</v>
      </c>
      <c r="D19" s="46">
        <v>3221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3221</v>
      </c>
      <c r="O19" s="47">
        <f t="shared" si="1"/>
        <v>0.57170749023784162</v>
      </c>
      <c r="P19" s="9"/>
    </row>
    <row r="20" spans="1:16">
      <c r="A20" s="12"/>
      <c r="B20" s="25">
        <v>331.49</v>
      </c>
      <c r="C20" s="20" t="s">
        <v>66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116249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116249</v>
      </c>
      <c r="O20" s="47">
        <f t="shared" si="1"/>
        <v>20.633475328363506</v>
      </c>
      <c r="P20" s="9"/>
    </row>
    <row r="21" spans="1:16">
      <c r="A21" s="12"/>
      <c r="B21" s="25">
        <v>334.31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200000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200000</v>
      </c>
      <c r="O21" s="47">
        <f t="shared" si="1"/>
        <v>35.498757543485979</v>
      </c>
      <c r="P21" s="9"/>
    </row>
    <row r="22" spans="1:16">
      <c r="A22" s="12"/>
      <c r="B22" s="25">
        <v>334.7</v>
      </c>
      <c r="C22" s="20" t="s">
        <v>60</v>
      </c>
      <c r="D22" s="46">
        <v>103000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103000</v>
      </c>
      <c r="O22" s="47">
        <f t="shared" si="1"/>
        <v>18.281860134895279</v>
      </c>
      <c r="P22" s="9"/>
    </row>
    <row r="23" spans="1:16">
      <c r="A23" s="12"/>
      <c r="B23" s="25">
        <v>335.12</v>
      </c>
      <c r="C23" s="20" t="s">
        <v>19</v>
      </c>
      <c r="D23" s="46">
        <v>113374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113374</v>
      </c>
      <c r="O23" s="47">
        <f t="shared" si="1"/>
        <v>20.123180688675895</v>
      </c>
      <c r="P23" s="9"/>
    </row>
    <row r="24" spans="1:16">
      <c r="A24" s="12"/>
      <c r="B24" s="25">
        <v>335.15</v>
      </c>
      <c r="C24" s="20" t="s">
        <v>20</v>
      </c>
      <c r="D24" s="46">
        <v>1720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1720</v>
      </c>
      <c r="O24" s="47">
        <f t="shared" si="1"/>
        <v>0.30528931487397942</v>
      </c>
      <c r="P24" s="9"/>
    </row>
    <row r="25" spans="1:16">
      <c r="A25" s="12"/>
      <c r="B25" s="25">
        <v>335.18</v>
      </c>
      <c r="C25" s="20" t="s">
        <v>21</v>
      </c>
      <c r="D25" s="46">
        <v>479616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479616</v>
      </c>
      <c r="O25" s="47">
        <f t="shared" si="1"/>
        <v>85.128860489882854</v>
      </c>
      <c r="P25" s="9"/>
    </row>
    <row r="26" spans="1:16" ht="15.75">
      <c r="A26" s="29" t="s">
        <v>27</v>
      </c>
      <c r="B26" s="30"/>
      <c r="C26" s="31"/>
      <c r="D26" s="32">
        <f t="shared" ref="D26:M26" si="6">SUM(D27:D33)</f>
        <v>1513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9367145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9368658</v>
      </c>
      <c r="O26" s="45">
        <f t="shared" si="1"/>
        <v>1662.8785942492013</v>
      </c>
      <c r="P26" s="10"/>
    </row>
    <row r="27" spans="1:16">
      <c r="A27" s="12"/>
      <c r="B27" s="25">
        <v>341.9</v>
      </c>
      <c r="C27" s="20" t="s">
        <v>30</v>
      </c>
      <c r="D27" s="46">
        <v>744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7">SUM(D27:M27)</f>
        <v>744</v>
      </c>
      <c r="O27" s="47">
        <f t="shared" si="1"/>
        <v>0.13205537806176784</v>
      </c>
      <c r="P27" s="9"/>
    </row>
    <row r="28" spans="1:16">
      <c r="A28" s="12"/>
      <c r="B28" s="25">
        <v>343.3</v>
      </c>
      <c r="C28" s="20" t="s">
        <v>31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1092097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1092097</v>
      </c>
      <c r="O28" s="47">
        <f t="shared" si="1"/>
        <v>193.84043308484203</v>
      </c>
      <c r="P28" s="9"/>
    </row>
    <row r="29" spans="1:16">
      <c r="A29" s="12"/>
      <c r="B29" s="25">
        <v>343.4</v>
      </c>
      <c r="C29" s="20" t="s">
        <v>32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694928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694928</v>
      </c>
      <c r="O29" s="47">
        <f t="shared" si="1"/>
        <v>123.34540291089812</v>
      </c>
      <c r="P29" s="9"/>
    </row>
    <row r="30" spans="1:16">
      <c r="A30" s="12"/>
      <c r="B30" s="25">
        <v>343.5</v>
      </c>
      <c r="C30" s="20" t="s">
        <v>33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1956258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1956258</v>
      </c>
      <c r="O30" s="47">
        <f t="shared" si="1"/>
        <v>347.22364217252397</v>
      </c>
      <c r="P30" s="9"/>
    </row>
    <row r="31" spans="1:16">
      <c r="A31" s="12"/>
      <c r="B31" s="25">
        <v>344.5</v>
      </c>
      <c r="C31" s="20" t="s">
        <v>34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389756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389756</v>
      </c>
      <c r="O31" s="47">
        <f t="shared" si="1"/>
        <v>69.179268725594611</v>
      </c>
      <c r="P31" s="9"/>
    </row>
    <row r="32" spans="1:16">
      <c r="A32" s="12"/>
      <c r="B32" s="25">
        <v>344.6</v>
      </c>
      <c r="C32" s="20" t="s">
        <v>35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5234106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5234106</v>
      </c>
      <c r="O32" s="47">
        <f t="shared" si="1"/>
        <v>929.02129925452607</v>
      </c>
      <c r="P32" s="9"/>
    </row>
    <row r="33" spans="1:119">
      <c r="A33" s="12"/>
      <c r="B33" s="25">
        <v>347.2</v>
      </c>
      <c r="C33" s="20" t="s">
        <v>36</v>
      </c>
      <c r="D33" s="46">
        <v>769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769</v>
      </c>
      <c r="O33" s="47">
        <f t="shared" si="1"/>
        <v>0.13649272275470359</v>
      </c>
      <c r="P33" s="9"/>
    </row>
    <row r="34" spans="1:119" ht="15.75">
      <c r="A34" s="29" t="s">
        <v>28</v>
      </c>
      <c r="B34" s="30"/>
      <c r="C34" s="31"/>
      <c r="D34" s="32">
        <f t="shared" ref="D34:M34" si="8">SUM(D35:D36)</f>
        <v>143530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>SUM(D34:M34)</f>
        <v>143530</v>
      </c>
      <c r="O34" s="45">
        <f t="shared" si="1"/>
        <v>25.475683351082711</v>
      </c>
      <c r="P34" s="10"/>
    </row>
    <row r="35" spans="1:119">
      <c r="A35" s="13"/>
      <c r="B35" s="39">
        <v>354</v>
      </c>
      <c r="C35" s="21" t="s">
        <v>39</v>
      </c>
      <c r="D35" s="46">
        <v>84824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84824</v>
      </c>
      <c r="O35" s="47">
        <f t="shared" si="1"/>
        <v>15.055733049343273</v>
      </c>
      <c r="P35" s="9"/>
    </row>
    <row r="36" spans="1:119">
      <c r="A36" s="13"/>
      <c r="B36" s="39">
        <v>359</v>
      </c>
      <c r="C36" s="21" t="s">
        <v>40</v>
      </c>
      <c r="D36" s="46">
        <v>58706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58706</v>
      </c>
      <c r="O36" s="47">
        <f t="shared" si="1"/>
        <v>10.419950301739439</v>
      </c>
      <c r="P36" s="9"/>
    </row>
    <row r="37" spans="1:119" ht="15.75">
      <c r="A37" s="29" t="s">
        <v>3</v>
      </c>
      <c r="B37" s="30"/>
      <c r="C37" s="31"/>
      <c r="D37" s="32">
        <f t="shared" ref="D37:M37" si="9">SUM(D38:D44)</f>
        <v>58108</v>
      </c>
      <c r="E37" s="32">
        <f t="shared" si="9"/>
        <v>0</v>
      </c>
      <c r="F37" s="32">
        <f t="shared" si="9"/>
        <v>0</v>
      </c>
      <c r="G37" s="32">
        <f t="shared" si="9"/>
        <v>22452</v>
      </c>
      <c r="H37" s="32">
        <f t="shared" si="9"/>
        <v>0</v>
      </c>
      <c r="I37" s="32">
        <f t="shared" si="9"/>
        <v>180553</v>
      </c>
      <c r="J37" s="32">
        <f t="shared" si="9"/>
        <v>0</v>
      </c>
      <c r="K37" s="32">
        <f t="shared" si="9"/>
        <v>1632465</v>
      </c>
      <c r="L37" s="32">
        <f t="shared" si="9"/>
        <v>0</v>
      </c>
      <c r="M37" s="32">
        <f t="shared" si="9"/>
        <v>0</v>
      </c>
      <c r="N37" s="32">
        <f>SUM(D37:M37)</f>
        <v>1893578</v>
      </c>
      <c r="O37" s="45">
        <f t="shared" si="1"/>
        <v>336.09833155839544</v>
      </c>
      <c r="P37" s="10"/>
    </row>
    <row r="38" spans="1:119">
      <c r="A38" s="12"/>
      <c r="B38" s="25">
        <v>361.1</v>
      </c>
      <c r="C38" s="20" t="s">
        <v>41</v>
      </c>
      <c r="D38" s="46">
        <v>63570</v>
      </c>
      <c r="E38" s="46">
        <v>0</v>
      </c>
      <c r="F38" s="46">
        <v>0</v>
      </c>
      <c r="G38" s="46">
        <v>18221</v>
      </c>
      <c r="H38" s="46">
        <v>0</v>
      </c>
      <c r="I38" s="46">
        <v>75349</v>
      </c>
      <c r="J38" s="46">
        <v>0</v>
      </c>
      <c r="K38" s="46">
        <v>312752</v>
      </c>
      <c r="L38" s="46">
        <v>0</v>
      </c>
      <c r="M38" s="46">
        <v>0</v>
      </c>
      <c r="N38" s="46">
        <f>SUM(D38:M38)</f>
        <v>469892</v>
      </c>
      <c r="O38" s="47">
        <f t="shared" si="1"/>
        <v>83.402910898118563</v>
      </c>
      <c r="P38" s="9"/>
    </row>
    <row r="39" spans="1:119">
      <c r="A39" s="12"/>
      <c r="B39" s="25">
        <v>361.2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20601</v>
      </c>
      <c r="L39" s="46">
        <v>0</v>
      </c>
      <c r="M39" s="46">
        <v>0</v>
      </c>
      <c r="N39" s="46">
        <f t="shared" ref="N39:N44" si="10">SUM(D39:M39)</f>
        <v>20601</v>
      </c>
      <c r="O39" s="47">
        <f t="shared" si="1"/>
        <v>3.6565495207667733</v>
      </c>
      <c r="P39" s="9"/>
    </row>
    <row r="40" spans="1:119">
      <c r="A40" s="12"/>
      <c r="B40" s="25">
        <v>361.3</v>
      </c>
      <c r="C40" s="20" t="s">
        <v>43</v>
      </c>
      <c r="D40" s="46">
        <v>-37558</v>
      </c>
      <c r="E40" s="46">
        <v>0</v>
      </c>
      <c r="F40" s="46">
        <v>0</v>
      </c>
      <c r="G40" s="46">
        <v>0</v>
      </c>
      <c r="H40" s="46">
        <v>0</v>
      </c>
      <c r="I40" s="46">
        <v>-42896</v>
      </c>
      <c r="J40" s="46">
        <v>0</v>
      </c>
      <c r="K40" s="46">
        <v>-213271</v>
      </c>
      <c r="L40" s="46">
        <v>0</v>
      </c>
      <c r="M40" s="46">
        <v>0</v>
      </c>
      <c r="N40" s="46">
        <f t="shared" si="10"/>
        <v>-293725</v>
      </c>
      <c r="O40" s="47">
        <f t="shared" si="1"/>
        <v>-52.134362797302096</v>
      </c>
      <c r="P40" s="9"/>
    </row>
    <row r="41" spans="1:119">
      <c r="A41" s="12"/>
      <c r="B41" s="25">
        <v>361.4</v>
      </c>
      <c r="C41" s="20" t="s">
        <v>44</v>
      </c>
      <c r="D41" s="46">
        <v>16913</v>
      </c>
      <c r="E41" s="46">
        <v>0</v>
      </c>
      <c r="F41" s="46">
        <v>0</v>
      </c>
      <c r="G41" s="46">
        <v>0</v>
      </c>
      <c r="H41" s="46">
        <v>0</v>
      </c>
      <c r="I41" s="46">
        <v>21244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38157</v>
      </c>
      <c r="O41" s="47">
        <f t="shared" si="1"/>
        <v>6.772630457933972</v>
      </c>
      <c r="P41" s="9"/>
    </row>
    <row r="42" spans="1:119">
      <c r="A42" s="12"/>
      <c r="B42" s="25">
        <v>362</v>
      </c>
      <c r="C42" s="20" t="s">
        <v>45</v>
      </c>
      <c r="D42" s="46">
        <v>1250</v>
      </c>
      <c r="E42" s="46">
        <v>0</v>
      </c>
      <c r="F42" s="46">
        <v>0</v>
      </c>
      <c r="G42" s="46">
        <v>0</v>
      </c>
      <c r="H42" s="46">
        <v>0</v>
      </c>
      <c r="I42" s="46">
        <v>113779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115029</v>
      </c>
      <c r="O42" s="47">
        <f t="shared" si="1"/>
        <v>20.416932907348244</v>
      </c>
      <c r="P42" s="9"/>
    </row>
    <row r="43" spans="1:119">
      <c r="A43" s="12"/>
      <c r="B43" s="25">
        <v>368</v>
      </c>
      <c r="C43" s="20" t="s">
        <v>47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1512115</v>
      </c>
      <c r="L43" s="46">
        <v>0</v>
      </c>
      <c r="M43" s="46">
        <v>0</v>
      </c>
      <c r="N43" s="46">
        <f t="shared" si="10"/>
        <v>1512115</v>
      </c>
      <c r="O43" s="47">
        <f t="shared" si="1"/>
        <v>268.39101881434152</v>
      </c>
      <c r="P43" s="9"/>
    </row>
    <row r="44" spans="1:119">
      <c r="A44" s="12"/>
      <c r="B44" s="25">
        <v>369.9</v>
      </c>
      <c r="C44" s="20" t="s">
        <v>48</v>
      </c>
      <c r="D44" s="46">
        <v>13933</v>
      </c>
      <c r="E44" s="46">
        <v>0</v>
      </c>
      <c r="F44" s="46">
        <v>0</v>
      </c>
      <c r="G44" s="46">
        <v>4231</v>
      </c>
      <c r="H44" s="46">
        <v>0</v>
      </c>
      <c r="I44" s="46">
        <v>13077</v>
      </c>
      <c r="J44" s="46">
        <v>0</v>
      </c>
      <c r="K44" s="46">
        <v>268</v>
      </c>
      <c r="L44" s="46">
        <v>0</v>
      </c>
      <c r="M44" s="46">
        <v>0</v>
      </c>
      <c r="N44" s="46">
        <f t="shared" si="10"/>
        <v>31509</v>
      </c>
      <c r="O44" s="47">
        <f t="shared" si="1"/>
        <v>5.5926517571884986</v>
      </c>
      <c r="P44" s="9"/>
    </row>
    <row r="45" spans="1:119" ht="15.75">
      <c r="A45" s="29" t="s">
        <v>29</v>
      </c>
      <c r="B45" s="30"/>
      <c r="C45" s="31"/>
      <c r="D45" s="32">
        <f t="shared" ref="D45:M45" si="11">SUM(D46:D46)</f>
        <v>1626752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>SUM(D45:M45)</f>
        <v>1626752</v>
      </c>
      <c r="O45" s="45">
        <f t="shared" si="1"/>
        <v>288.73837415690451</v>
      </c>
      <c r="P45" s="9"/>
    </row>
    <row r="46" spans="1:119" ht="15.75" thickBot="1">
      <c r="A46" s="12"/>
      <c r="B46" s="25">
        <v>381</v>
      </c>
      <c r="C46" s="20" t="s">
        <v>49</v>
      </c>
      <c r="D46" s="46">
        <v>1626752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1626752</v>
      </c>
      <c r="O46" s="47">
        <f t="shared" si="1"/>
        <v>288.73837415690451</v>
      </c>
      <c r="P46" s="9"/>
    </row>
    <row r="47" spans="1:119" ht="16.5" thickBot="1">
      <c r="A47" s="14" t="s">
        <v>37</v>
      </c>
      <c r="B47" s="23"/>
      <c r="C47" s="22"/>
      <c r="D47" s="15">
        <f t="shared" ref="D47:M47" si="12">SUM(D5,D13,D18,D26,D34,D37,D45)</f>
        <v>6921701</v>
      </c>
      <c r="E47" s="15">
        <f t="shared" si="12"/>
        <v>0</v>
      </c>
      <c r="F47" s="15">
        <f t="shared" si="12"/>
        <v>0</v>
      </c>
      <c r="G47" s="15">
        <f t="shared" si="12"/>
        <v>22452</v>
      </c>
      <c r="H47" s="15">
        <f t="shared" si="12"/>
        <v>0</v>
      </c>
      <c r="I47" s="15">
        <f t="shared" si="12"/>
        <v>9863947</v>
      </c>
      <c r="J47" s="15">
        <f t="shared" si="12"/>
        <v>0</v>
      </c>
      <c r="K47" s="15">
        <f t="shared" si="12"/>
        <v>1632465</v>
      </c>
      <c r="L47" s="15">
        <f t="shared" si="12"/>
        <v>0</v>
      </c>
      <c r="M47" s="15">
        <f t="shared" si="12"/>
        <v>0</v>
      </c>
      <c r="N47" s="15">
        <f>SUM(D47:M47)</f>
        <v>18440565</v>
      </c>
      <c r="O47" s="38">
        <f t="shared" si="1"/>
        <v>3273.0857294994676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68</v>
      </c>
      <c r="M49" s="48"/>
      <c r="N49" s="48"/>
      <c r="O49" s="43">
        <v>5634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3881729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3881729</v>
      </c>
      <c r="O5" s="33">
        <f t="shared" ref="O5:O46" si="1">(N5/O$48)</f>
        <v>689.71730632551532</v>
      </c>
      <c r="P5" s="6"/>
    </row>
    <row r="6" spans="1:133">
      <c r="A6" s="12"/>
      <c r="B6" s="25">
        <v>311</v>
      </c>
      <c r="C6" s="20" t="s">
        <v>2</v>
      </c>
      <c r="D6" s="46">
        <v>3004968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3004968</v>
      </c>
      <c r="O6" s="47">
        <f t="shared" si="1"/>
        <v>533.93176972281447</v>
      </c>
      <c r="P6" s="9"/>
    </row>
    <row r="7" spans="1:133">
      <c r="A7" s="12"/>
      <c r="B7" s="25">
        <v>312.41000000000003</v>
      </c>
      <c r="C7" s="20" t="s">
        <v>11</v>
      </c>
      <c r="D7" s="46">
        <v>65694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65694</v>
      </c>
      <c r="O7" s="47">
        <f t="shared" si="1"/>
        <v>11.6727078891258</v>
      </c>
      <c r="P7" s="9"/>
    </row>
    <row r="8" spans="1:133">
      <c r="A8" s="12"/>
      <c r="B8" s="25">
        <v>312.42</v>
      </c>
      <c r="C8" s="20" t="s">
        <v>10</v>
      </c>
      <c r="D8" s="46">
        <v>25197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25197</v>
      </c>
      <c r="O8" s="47">
        <f t="shared" si="1"/>
        <v>4.477078891257996</v>
      </c>
      <c r="P8" s="9"/>
    </row>
    <row r="9" spans="1:133">
      <c r="A9" s="12"/>
      <c r="B9" s="25">
        <v>312.52</v>
      </c>
      <c r="C9" s="20" t="s">
        <v>57</v>
      </c>
      <c r="D9" s="46">
        <v>33157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33157</v>
      </c>
      <c r="O9" s="47">
        <f t="shared" si="1"/>
        <v>5.8914356787491116</v>
      </c>
      <c r="P9" s="9"/>
    </row>
    <row r="10" spans="1:133">
      <c r="A10" s="12"/>
      <c r="B10" s="25">
        <v>314.10000000000002</v>
      </c>
      <c r="C10" s="20" t="s">
        <v>12</v>
      </c>
      <c r="D10" s="46">
        <v>366402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366402</v>
      </c>
      <c r="O10" s="47">
        <f t="shared" si="1"/>
        <v>65.103411513859271</v>
      </c>
      <c r="P10" s="9"/>
    </row>
    <row r="11" spans="1:133">
      <c r="A11" s="12"/>
      <c r="B11" s="25">
        <v>314.39999999999998</v>
      </c>
      <c r="C11" s="20" t="s">
        <v>13</v>
      </c>
      <c r="D11" s="46">
        <v>20997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20997</v>
      </c>
      <c r="O11" s="47">
        <f t="shared" si="1"/>
        <v>3.7308102345415777</v>
      </c>
      <c r="P11" s="9"/>
    </row>
    <row r="12" spans="1:133">
      <c r="A12" s="12"/>
      <c r="B12" s="25">
        <v>315</v>
      </c>
      <c r="C12" s="20" t="s">
        <v>14</v>
      </c>
      <c r="D12" s="46">
        <v>365314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365314</v>
      </c>
      <c r="O12" s="47">
        <f t="shared" si="1"/>
        <v>64.910092395167027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519440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519440</v>
      </c>
      <c r="O13" s="45">
        <f t="shared" si="1"/>
        <v>92.295664534470504</v>
      </c>
      <c r="P13" s="10"/>
    </row>
    <row r="14" spans="1:133">
      <c r="A14" s="12"/>
      <c r="B14" s="25">
        <v>322</v>
      </c>
      <c r="C14" s="20" t="s">
        <v>0</v>
      </c>
      <c r="D14" s="46">
        <v>115321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115321</v>
      </c>
      <c r="O14" s="47">
        <f t="shared" si="1"/>
        <v>20.490582800284294</v>
      </c>
      <c r="P14" s="9"/>
    </row>
    <row r="15" spans="1:133">
      <c r="A15" s="12"/>
      <c r="B15" s="25">
        <v>323.10000000000002</v>
      </c>
      <c r="C15" s="20" t="s">
        <v>16</v>
      </c>
      <c r="D15" s="46">
        <v>318734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318734</v>
      </c>
      <c r="O15" s="47">
        <f t="shared" si="1"/>
        <v>56.633617626154937</v>
      </c>
      <c r="P15" s="9"/>
    </row>
    <row r="16" spans="1:133">
      <c r="A16" s="12"/>
      <c r="B16" s="25">
        <v>323.39999999999998</v>
      </c>
      <c r="C16" s="20" t="s">
        <v>17</v>
      </c>
      <c r="D16" s="46">
        <v>20846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20846</v>
      </c>
      <c r="O16" s="47">
        <f t="shared" si="1"/>
        <v>3.7039800995024876</v>
      </c>
      <c r="P16" s="9"/>
    </row>
    <row r="17" spans="1:16">
      <c r="A17" s="12"/>
      <c r="B17" s="25">
        <v>367</v>
      </c>
      <c r="C17" s="20" t="s">
        <v>46</v>
      </c>
      <c r="D17" s="46">
        <v>64539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64539</v>
      </c>
      <c r="O17" s="47">
        <f t="shared" si="1"/>
        <v>11.467484008528785</v>
      </c>
      <c r="P17" s="9"/>
    </row>
    <row r="18" spans="1:16" ht="15.75">
      <c r="A18" s="29" t="s">
        <v>18</v>
      </c>
      <c r="B18" s="30"/>
      <c r="C18" s="31"/>
      <c r="D18" s="32">
        <f t="shared" ref="D18:M18" si="5">SUM(D19:D23)</f>
        <v>965381</v>
      </c>
      <c r="E18" s="32">
        <f t="shared" si="5"/>
        <v>0</v>
      </c>
      <c r="F18" s="32">
        <f t="shared" si="5"/>
        <v>0</v>
      </c>
      <c r="G18" s="32">
        <f t="shared" si="5"/>
        <v>77433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1042814</v>
      </c>
      <c r="O18" s="45">
        <f t="shared" si="1"/>
        <v>185.29033404406539</v>
      </c>
      <c r="P18" s="10"/>
    </row>
    <row r="19" spans="1:16">
      <c r="A19" s="12"/>
      <c r="B19" s="25">
        <v>334.7</v>
      </c>
      <c r="C19" s="20" t="s">
        <v>60</v>
      </c>
      <c r="D19" s="46">
        <v>400000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400000</v>
      </c>
      <c r="O19" s="47">
        <f t="shared" si="1"/>
        <v>71.073205401563612</v>
      </c>
      <c r="P19" s="9"/>
    </row>
    <row r="20" spans="1:16">
      <c r="A20" s="12"/>
      <c r="B20" s="25">
        <v>335.12</v>
      </c>
      <c r="C20" s="20" t="s">
        <v>19</v>
      </c>
      <c r="D20" s="46">
        <v>108410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108410</v>
      </c>
      <c r="O20" s="47">
        <f t="shared" si="1"/>
        <v>19.262615493958776</v>
      </c>
      <c r="P20" s="9"/>
    </row>
    <row r="21" spans="1:16">
      <c r="A21" s="12"/>
      <c r="B21" s="25">
        <v>335.15</v>
      </c>
      <c r="C21" s="20" t="s">
        <v>20</v>
      </c>
      <c r="D21" s="46">
        <v>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</v>
      </c>
      <c r="O21" s="47">
        <f t="shared" si="1"/>
        <v>1.7768301350390902E-3</v>
      </c>
      <c r="P21" s="9"/>
    </row>
    <row r="22" spans="1:16">
      <c r="A22" s="12"/>
      <c r="B22" s="25">
        <v>335.18</v>
      </c>
      <c r="C22" s="20" t="s">
        <v>21</v>
      </c>
      <c r="D22" s="46">
        <v>456961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456961</v>
      </c>
      <c r="O22" s="47">
        <f t="shared" si="1"/>
        <v>81.194207533759766</v>
      </c>
      <c r="P22" s="9"/>
    </row>
    <row r="23" spans="1:16">
      <c r="A23" s="12"/>
      <c r="B23" s="25">
        <v>337.4</v>
      </c>
      <c r="C23" s="20" t="s">
        <v>22</v>
      </c>
      <c r="D23" s="46">
        <v>0</v>
      </c>
      <c r="E23" s="46">
        <v>0</v>
      </c>
      <c r="F23" s="46">
        <v>0</v>
      </c>
      <c r="G23" s="46">
        <v>77433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77433</v>
      </c>
      <c r="O23" s="47">
        <f t="shared" si="1"/>
        <v>13.758528784648188</v>
      </c>
      <c r="P23" s="9"/>
    </row>
    <row r="24" spans="1:16" ht="15.75">
      <c r="A24" s="29" t="s">
        <v>27</v>
      </c>
      <c r="B24" s="30"/>
      <c r="C24" s="31"/>
      <c r="D24" s="32">
        <f t="shared" ref="D24:M24" si="6">SUM(D25:D31)</f>
        <v>1452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8983250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8984702</v>
      </c>
      <c r="O24" s="45">
        <f t="shared" si="1"/>
        <v>1596.4289267945985</v>
      </c>
      <c r="P24" s="10"/>
    </row>
    <row r="25" spans="1:16">
      <c r="A25" s="12"/>
      <c r="B25" s="25">
        <v>341.9</v>
      </c>
      <c r="C25" s="20" t="s">
        <v>30</v>
      </c>
      <c r="D25" s="46">
        <v>689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7">SUM(D25:M25)</f>
        <v>689</v>
      </c>
      <c r="O25" s="47">
        <f t="shared" si="1"/>
        <v>0.12242359630419332</v>
      </c>
      <c r="P25" s="9"/>
    </row>
    <row r="26" spans="1:16">
      <c r="A26" s="12"/>
      <c r="B26" s="25">
        <v>343.3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1082672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1082672</v>
      </c>
      <c r="O26" s="47">
        <f t="shared" si="1"/>
        <v>192.3724235963042</v>
      </c>
      <c r="P26" s="9"/>
    </row>
    <row r="27" spans="1:16">
      <c r="A27" s="12"/>
      <c r="B27" s="25">
        <v>343.4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696642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696642</v>
      </c>
      <c r="O27" s="47">
        <f t="shared" si="1"/>
        <v>123.78144989339019</v>
      </c>
      <c r="P27" s="9"/>
    </row>
    <row r="28" spans="1:16">
      <c r="A28" s="12"/>
      <c r="B28" s="25">
        <v>343.5</v>
      </c>
      <c r="C28" s="20" t="s">
        <v>33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1934804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1934804</v>
      </c>
      <c r="O28" s="47">
        <f t="shared" si="1"/>
        <v>343.78180525941718</v>
      </c>
      <c r="P28" s="9"/>
    </row>
    <row r="29" spans="1:16">
      <c r="A29" s="12"/>
      <c r="B29" s="25">
        <v>344.5</v>
      </c>
      <c r="C29" s="20" t="s">
        <v>34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335354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335354</v>
      </c>
      <c r="O29" s="47">
        <f t="shared" si="1"/>
        <v>59.58670931058991</v>
      </c>
      <c r="P29" s="9"/>
    </row>
    <row r="30" spans="1:16">
      <c r="A30" s="12"/>
      <c r="B30" s="25">
        <v>344.6</v>
      </c>
      <c r="C30" s="20" t="s">
        <v>35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4933778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4933778</v>
      </c>
      <c r="O30" s="47">
        <f t="shared" si="1"/>
        <v>876.64854299928925</v>
      </c>
      <c r="P30" s="9"/>
    </row>
    <row r="31" spans="1:16">
      <c r="A31" s="12"/>
      <c r="B31" s="25">
        <v>347.2</v>
      </c>
      <c r="C31" s="20" t="s">
        <v>36</v>
      </c>
      <c r="D31" s="46">
        <v>763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763</v>
      </c>
      <c r="O31" s="47">
        <f t="shared" si="1"/>
        <v>0.13557213930348258</v>
      </c>
      <c r="P31" s="9"/>
    </row>
    <row r="32" spans="1:16" ht="15.75">
      <c r="A32" s="29" t="s">
        <v>28</v>
      </c>
      <c r="B32" s="30"/>
      <c r="C32" s="31"/>
      <c r="D32" s="32">
        <f t="shared" ref="D32:M32" si="8">SUM(D33:D34)</f>
        <v>162032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>SUM(D32:M32)</f>
        <v>162032</v>
      </c>
      <c r="O32" s="45">
        <f t="shared" si="1"/>
        <v>28.790334044065386</v>
      </c>
      <c r="P32" s="10"/>
    </row>
    <row r="33" spans="1:119">
      <c r="A33" s="13"/>
      <c r="B33" s="39">
        <v>354</v>
      </c>
      <c r="C33" s="21" t="s">
        <v>39</v>
      </c>
      <c r="D33" s="46">
        <v>78503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78503</v>
      </c>
      <c r="O33" s="47">
        <f t="shared" si="1"/>
        <v>13.94864960909737</v>
      </c>
      <c r="P33" s="9"/>
    </row>
    <row r="34" spans="1:119">
      <c r="A34" s="13"/>
      <c r="B34" s="39">
        <v>359</v>
      </c>
      <c r="C34" s="21" t="s">
        <v>40</v>
      </c>
      <c r="D34" s="46">
        <v>83529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83529</v>
      </c>
      <c r="O34" s="47">
        <f t="shared" si="1"/>
        <v>14.841684434968018</v>
      </c>
      <c r="P34" s="9"/>
    </row>
    <row r="35" spans="1:119" ht="15.75">
      <c r="A35" s="29" t="s">
        <v>3</v>
      </c>
      <c r="B35" s="30"/>
      <c r="C35" s="31"/>
      <c r="D35" s="32">
        <f t="shared" ref="D35:M35" si="9">SUM(D36:D43)</f>
        <v>134963</v>
      </c>
      <c r="E35" s="32">
        <f t="shared" si="9"/>
        <v>0</v>
      </c>
      <c r="F35" s="32">
        <f t="shared" si="9"/>
        <v>0</v>
      </c>
      <c r="G35" s="32">
        <f t="shared" si="9"/>
        <v>61043</v>
      </c>
      <c r="H35" s="32">
        <f t="shared" si="9"/>
        <v>0</v>
      </c>
      <c r="I35" s="32">
        <f t="shared" si="9"/>
        <v>227522</v>
      </c>
      <c r="J35" s="32">
        <f t="shared" si="9"/>
        <v>0</v>
      </c>
      <c r="K35" s="32">
        <f t="shared" si="9"/>
        <v>2340225</v>
      </c>
      <c r="L35" s="32">
        <f t="shared" si="9"/>
        <v>0</v>
      </c>
      <c r="M35" s="32">
        <f t="shared" si="9"/>
        <v>0</v>
      </c>
      <c r="N35" s="32">
        <f>SUM(D35:M35)</f>
        <v>2763753</v>
      </c>
      <c r="O35" s="45">
        <f t="shared" si="1"/>
        <v>491.0719616204691</v>
      </c>
      <c r="P35" s="10"/>
    </row>
    <row r="36" spans="1:119">
      <c r="A36" s="12"/>
      <c r="B36" s="25">
        <v>361.1</v>
      </c>
      <c r="C36" s="20" t="s">
        <v>41</v>
      </c>
      <c r="D36" s="46">
        <v>69402</v>
      </c>
      <c r="E36" s="46">
        <v>0</v>
      </c>
      <c r="F36" s="46">
        <v>0</v>
      </c>
      <c r="G36" s="46">
        <v>61043</v>
      </c>
      <c r="H36" s="46">
        <v>0</v>
      </c>
      <c r="I36" s="46">
        <v>79106</v>
      </c>
      <c r="J36" s="46">
        <v>0</v>
      </c>
      <c r="K36" s="46">
        <v>286059</v>
      </c>
      <c r="L36" s="46">
        <v>0</v>
      </c>
      <c r="M36" s="46">
        <v>0</v>
      </c>
      <c r="N36" s="46">
        <f>SUM(D36:M36)</f>
        <v>495610</v>
      </c>
      <c r="O36" s="47">
        <f t="shared" si="1"/>
        <v>88.061478322672357</v>
      </c>
      <c r="P36" s="9"/>
    </row>
    <row r="37" spans="1:119">
      <c r="A37" s="12"/>
      <c r="B37" s="25">
        <v>361.2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15783</v>
      </c>
      <c r="L37" s="46">
        <v>0</v>
      </c>
      <c r="M37" s="46">
        <v>0</v>
      </c>
      <c r="N37" s="46">
        <f t="shared" ref="N37:N43" si="10">SUM(D37:M37)</f>
        <v>15783</v>
      </c>
      <c r="O37" s="47">
        <f t="shared" si="1"/>
        <v>2.8043710021321964</v>
      </c>
      <c r="P37" s="9"/>
    </row>
    <row r="38" spans="1:119">
      <c r="A38" s="12"/>
      <c r="B38" s="25">
        <v>361.3</v>
      </c>
      <c r="C38" s="20" t="s">
        <v>43</v>
      </c>
      <c r="D38" s="46">
        <v>37690</v>
      </c>
      <c r="E38" s="46">
        <v>0</v>
      </c>
      <c r="F38" s="46">
        <v>0</v>
      </c>
      <c r="G38" s="46">
        <v>0</v>
      </c>
      <c r="H38" s="46">
        <v>0</v>
      </c>
      <c r="I38" s="46">
        <v>59006</v>
      </c>
      <c r="J38" s="46">
        <v>0</v>
      </c>
      <c r="K38" s="46">
        <v>654082</v>
      </c>
      <c r="L38" s="46">
        <v>0</v>
      </c>
      <c r="M38" s="46">
        <v>0</v>
      </c>
      <c r="N38" s="46">
        <f t="shared" si="10"/>
        <v>750778</v>
      </c>
      <c r="O38" s="47">
        <f t="shared" si="1"/>
        <v>133.40049751243782</v>
      </c>
      <c r="P38" s="9"/>
    </row>
    <row r="39" spans="1:119">
      <c r="A39" s="12"/>
      <c r="B39" s="25">
        <v>361.4</v>
      </c>
      <c r="C39" s="20" t="s">
        <v>44</v>
      </c>
      <c r="D39" s="46">
        <v>16979</v>
      </c>
      <c r="E39" s="46">
        <v>0</v>
      </c>
      <c r="F39" s="46">
        <v>0</v>
      </c>
      <c r="G39" s="46">
        <v>0</v>
      </c>
      <c r="H39" s="46">
        <v>0</v>
      </c>
      <c r="I39" s="46">
        <v>6570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23549</v>
      </c>
      <c r="O39" s="47">
        <f t="shared" si="1"/>
        <v>4.1842572850035538</v>
      </c>
      <c r="P39" s="9"/>
    </row>
    <row r="40" spans="1:119">
      <c r="A40" s="12"/>
      <c r="B40" s="25">
        <v>362</v>
      </c>
      <c r="C40" s="20" t="s">
        <v>45</v>
      </c>
      <c r="D40" s="46">
        <v>950</v>
      </c>
      <c r="E40" s="46">
        <v>0</v>
      </c>
      <c r="F40" s="46">
        <v>0</v>
      </c>
      <c r="G40" s="46">
        <v>0</v>
      </c>
      <c r="H40" s="46">
        <v>0</v>
      </c>
      <c r="I40" s="46">
        <v>73646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74596</v>
      </c>
      <c r="O40" s="47">
        <f t="shared" si="1"/>
        <v>13.254442075337598</v>
      </c>
      <c r="P40" s="9"/>
    </row>
    <row r="41" spans="1:119">
      <c r="A41" s="12"/>
      <c r="B41" s="25">
        <v>364</v>
      </c>
      <c r="C41" s="20" t="s">
        <v>61</v>
      </c>
      <c r="D41" s="46">
        <v>1901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1901</v>
      </c>
      <c r="O41" s="47">
        <f t="shared" si="1"/>
        <v>0.33777540867093103</v>
      </c>
      <c r="P41" s="9"/>
    </row>
    <row r="42" spans="1:119">
      <c r="A42" s="12"/>
      <c r="B42" s="25">
        <v>368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1372361</v>
      </c>
      <c r="L42" s="46">
        <v>0</v>
      </c>
      <c r="M42" s="46">
        <v>0</v>
      </c>
      <c r="N42" s="46">
        <f t="shared" si="10"/>
        <v>1372361</v>
      </c>
      <c r="O42" s="47">
        <f t="shared" si="1"/>
        <v>243.8452380952381</v>
      </c>
      <c r="P42" s="9"/>
    </row>
    <row r="43" spans="1:119">
      <c r="A43" s="12"/>
      <c r="B43" s="25">
        <v>369.9</v>
      </c>
      <c r="C43" s="20" t="s">
        <v>48</v>
      </c>
      <c r="D43" s="46">
        <v>8041</v>
      </c>
      <c r="E43" s="46">
        <v>0</v>
      </c>
      <c r="F43" s="46">
        <v>0</v>
      </c>
      <c r="G43" s="46">
        <v>0</v>
      </c>
      <c r="H43" s="46">
        <v>0</v>
      </c>
      <c r="I43" s="46">
        <v>9194</v>
      </c>
      <c r="J43" s="46">
        <v>0</v>
      </c>
      <c r="K43" s="46">
        <v>11940</v>
      </c>
      <c r="L43" s="46">
        <v>0</v>
      </c>
      <c r="M43" s="46">
        <v>0</v>
      </c>
      <c r="N43" s="46">
        <f t="shared" si="10"/>
        <v>29175</v>
      </c>
      <c r="O43" s="47">
        <f t="shared" si="1"/>
        <v>5.1839019189765461</v>
      </c>
      <c r="P43" s="9"/>
    </row>
    <row r="44" spans="1:119" ht="15.75">
      <c r="A44" s="29" t="s">
        <v>29</v>
      </c>
      <c r="B44" s="30"/>
      <c r="C44" s="31"/>
      <c r="D44" s="32">
        <f t="shared" ref="D44:M44" si="11">SUM(D45:D45)</f>
        <v>1453352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2575000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>SUM(D44:M44)</f>
        <v>4028352</v>
      </c>
      <c r="O44" s="45">
        <f t="shared" si="1"/>
        <v>715.76972281449889</v>
      </c>
      <c r="P44" s="9"/>
    </row>
    <row r="45" spans="1:119" ht="15.75" thickBot="1">
      <c r="A45" s="12"/>
      <c r="B45" s="25">
        <v>381</v>
      </c>
      <c r="C45" s="20" t="s">
        <v>49</v>
      </c>
      <c r="D45" s="46">
        <v>1453352</v>
      </c>
      <c r="E45" s="46">
        <v>0</v>
      </c>
      <c r="F45" s="46">
        <v>0</v>
      </c>
      <c r="G45" s="46">
        <v>0</v>
      </c>
      <c r="H45" s="46">
        <v>0</v>
      </c>
      <c r="I45" s="46">
        <v>2575000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4028352</v>
      </c>
      <c r="O45" s="47">
        <f t="shared" si="1"/>
        <v>715.76972281449889</v>
      </c>
      <c r="P45" s="9"/>
    </row>
    <row r="46" spans="1:119" ht="16.5" thickBot="1">
      <c r="A46" s="14" t="s">
        <v>37</v>
      </c>
      <c r="B46" s="23"/>
      <c r="C46" s="22"/>
      <c r="D46" s="15">
        <f t="shared" ref="D46:M46" si="12">SUM(D5,D13,D18,D24,D32,D35,D44)</f>
        <v>7118349</v>
      </c>
      <c r="E46" s="15">
        <f t="shared" si="12"/>
        <v>0</v>
      </c>
      <c r="F46" s="15">
        <f t="shared" si="12"/>
        <v>0</v>
      </c>
      <c r="G46" s="15">
        <f t="shared" si="12"/>
        <v>138476</v>
      </c>
      <c r="H46" s="15">
        <f t="shared" si="12"/>
        <v>0</v>
      </c>
      <c r="I46" s="15">
        <f t="shared" si="12"/>
        <v>11785772</v>
      </c>
      <c r="J46" s="15">
        <f t="shared" si="12"/>
        <v>0</v>
      </c>
      <c r="K46" s="15">
        <f t="shared" si="12"/>
        <v>2340225</v>
      </c>
      <c r="L46" s="15">
        <f t="shared" si="12"/>
        <v>0</v>
      </c>
      <c r="M46" s="15">
        <f t="shared" si="12"/>
        <v>0</v>
      </c>
      <c r="N46" s="15">
        <f>SUM(D46:M46)</f>
        <v>21382822</v>
      </c>
      <c r="O46" s="38">
        <f t="shared" si="1"/>
        <v>3799.3642501776831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62</v>
      </c>
      <c r="M48" s="48"/>
      <c r="N48" s="48"/>
      <c r="O48" s="43">
        <v>5628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thickBot="1">
      <c r="A50" s="52" t="s">
        <v>63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4035402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4035402</v>
      </c>
      <c r="O5" s="33">
        <f t="shared" ref="O5:O44" si="1">(N5/O$46)</f>
        <v>792.0317958783121</v>
      </c>
      <c r="P5" s="6"/>
    </row>
    <row r="6" spans="1:133">
      <c r="A6" s="12"/>
      <c r="B6" s="25">
        <v>311</v>
      </c>
      <c r="C6" s="20" t="s">
        <v>2</v>
      </c>
      <c r="D6" s="46">
        <v>3150090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3150090</v>
      </c>
      <c r="O6" s="47">
        <f t="shared" si="1"/>
        <v>618.2708537782139</v>
      </c>
      <c r="P6" s="9"/>
    </row>
    <row r="7" spans="1:133">
      <c r="A7" s="12"/>
      <c r="B7" s="25">
        <v>312.41000000000003</v>
      </c>
      <c r="C7" s="20" t="s">
        <v>11</v>
      </c>
      <c r="D7" s="46">
        <v>62464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62464</v>
      </c>
      <c r="O7" s="47">
        <f t="shared" si="1"/>
        <v>12.259862610402354</v>
      </c>
      <c r="P7" s="9"/>
    </row>
    <row r="8" spans="1:133">
      <c r="A8" s="12"/>
      <c r="B8" s="25">
        <v>312.42</v>
      </c>
      <c r="C8" s="20" t="s">
        <v>10</v>
      </c>
      <c r="D8" s="46">
        <v>24196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24196</v>
      </c>
      <c r="O8" s="47">
        <f t="shared" si="1"/>
        <v>4.7489695780176646</v>
      </c>
      <c r="P8" s="9"/>
    </row>
    <row r="9" spans="1:133">
      <c r="A9" s="12"/>
      <c r="B9" s="25">
        <v>312.52</v>
      </c>
      <c r="C9" s="20" t="s">
        <v>57</v>
      </c>
      <c r="D9" s="46">
        <v>32083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32083</v>
      </c>
      <c r="O9" s="47">
        <f t="shared" si="1"/>
        <v>6.296957801766438</v>
      </c>
      <c r="P9" s="9"/>
    </row>
    <row r="10" spans="1:133">
      <c r="A10" s="12"/>
      <c r="B10" s="25">
        <v>314.10000000000002</v>
      </c>
      <c r="C10" s="20" t="s">
        <v>12</v>
      </c>
      <c r="D10" s="46">
        <v>332240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332240</v>
      </c>
      <c r="O10" s="47">
        <f t="shared" si="1"/>
        <v>65.209028459273796</v>
      </c>
      <c r="P10" s="9"/>
    </row>
    <row r="11" spans="1:133">
      <c r="A11" s="12"/>
      <c r="B11" s="25">
        <v>314.39999999999998</v>
      </c>
      <c r="C11" s="20" t="s">
        <v>13</v>
      </c>
      <c r="D11" s="46">
        <v>19118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19118</v>
      </c>
      <c r="O11" s="47">
        <f t="shared" si="1"/>
        <v>3.752306182531894</v>
      </c>
      <c r="P11" s="9"/>
    </row>
    <row r="12" spans="1:133">
      <c r="A12" s="12"/>
      <c r="B12" s="25">
        <v>315</v>
      </c>
      <c r="C12" s="20" t="s">
        <v>14</v>
      </c>
      <c r="D12" s="46">
        <v>415211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415211</v>
      </c>
      <c r="O12" s="47">
        <f t="shared" si="1"/>
        <v>81.493817468105988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SUM(D14:D16)</f>
        <v>508078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508078</v>
      </c>
      <c r="O13" s="45">
        <f t="shared" si="1"/>
        <v>99.720902845927384</v>
      </c>
      <c r="P13" s="10"/>
    </row>
    <row r="14" spans="1:133">
      <c r="A14" s="12"/>
      <c r="B14" s="25">
        <v>322</v>
      </c>
      <c r="C14" s="20" t="s">
        <v>0</v>
      </c>
      <c r="D14" s="46">
        <v>140899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140899</v>
      </c>
      <c r="O14" s="47">
        <f t="shared" si="1"/>
        <v>27.654367026496566</v>
      </c>
      <c r="P14" s="9"/>
    </row>
    <row r="15" spans="1:133">
      <c r="A15" s="12"/>
      <c r="B15" s="25">
        <v>323.10000000000002</v>
      </c>
      <c r="C15" s="20" t="s">
        <v>16</v>
      </c>
      <c r="D15" s="46">
        <v>345739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345739</v>
      </c>
      <c r="O15" s="47">
        <f t="shared" si="1"/>
        <v>67.858488714425903</v>
      </c>
      <c r="P15" s="9"/>
    </row>
    <row r="16" spans="1:133">
      <c r="A16" s="12"/>
      <c r="B16" s="25">
        <v>323.39999999999998</v>
      </c>
      <c r="C16" s="20" t="s">
        <v>17</v>
      </c>
      <c r="D16" s="46">
        <v>21440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21440</v>
      </c>
      <c r="O16" s="47">
        <f t="shared" si="1"/>
        <v>4.2080471050049066</v>
      </c>
      <c r="P16" s="9"/>
    </row>
    <row r="17" spans="1:16" ht="15.75">
      <c r="A17" s="29" t="s">
        <v>18</v>
      </c>
      <c r="B17" s="30"/>
      <c r="C17" s="31"/>
      <c r="D17" s="32">
        <f t="shared" ref="D17:M17" si="5">SUM(D18:D21)</f>
        <v>558018</v>
      </c>
      <c r="E17" s="32">
        <f t="shared" si="5"/>
        <v>0</v>
      </c>
      <c r="F17" s="32">
        <f t="shared" si="5"/>
        <v>0</v>
      </c>
      <c r="G17" s="32">
        <f t="shared" si="5"/>
        <v>583567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1141585</v>
      </c>
      <c r="O17" s="45">
        <f t="shared" si="1"/>
        <v>224.05986261040235</v>
      </c>
      <c r="P17" s="10"/>
    </row>
    <row r="18" spans="1:16">
      <c r="A18" s="12"/>
      <c r="B18" s="25">
        <v>335.12</v>
      </c>
      <c r="C18" s="20" t="s">
        <v>19</v>
      </c>
      <c r="D18" s="46">
        <v>109633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109633</v>
      </c>
      <c r="O18" s="47">
        <f t="shared" si="1"/>
        <v>21.517762512266927</v>
      </c>
      <c r="P18" s="9"/>
    </row>
    <row r="19" spans="1:16">
      <c r="A19" s="12"/>
      <c r="B19" s="25">
        <v>335.15</v>
      </c>
      <c r="C19" s="20" t="s">
        <v>20</v>
      </c>
      <c r="D19" s="46">
        <v>2608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2608</v>
      </c>
      <c r="O19" s="47">
        <f t="shared" si="1"/>
        <v>0.51187438665358198</v>
      </c>
      <c r="P19" s="9"/>
    </row>
    <row r="20" spans="1:16">
      <c r="A20" s="12"/>
      <c r="B20" s="25">
        <v>335.18</v>
      </c>
      <c r="C20" s="20" t="s">
        <v>21</v>
      </c>
      <c r="D20" s="46">
        <v>445777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445777</v>
      </c>
      <c r="O20" s="47">
        <f t="shared" si="1"/>
        <v>87.493032384690878</v>
      </c>
      <c r="P20" s="9"/>
    </row>
    <row r="21" spans="1:16">
      <c r="A21" s="12"/>
      <c r="B21" s="25">
        <v>337.4</v>
      </c>
      <c r="C21" s="20" t="s">
        <v>22</v>
      </c>
      <c r="D21" s="46">
        <v>0</v>
      </c>
      <c r="E21" s="46">
        <v>0</v>
      </c>
      <c r="F21" s="46">
        <v>0</v>
      </c>
      <c r="G21" s="46">
        <v>583567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583567</v>
      </c>
      <c r="O21" s="47">
        <f t="shared" si="1"/>
        <v>114.53719332679097</v>
      </c>
      <c r="P21" s="9"/>
    </row>
    <row r="22" spans="1:16" ht="15.75">
      <c r="A22" s="29" t="s">
        <v>27</v>
      </c>
      <c r="B22" s="30"/>
      <c r="C22" s="31"/>
      <c r="D22" s="32">
        <f t="shared" ref="D22:M22" si="6">SUM(D23:D29)</f>
        <v>3615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8693908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8697523</v>
      </c>
      <c r="O22" s="45">
        <f t="shared" si="1"/>
        <v>1707.0702649656525</v>
      </c>
      <c r="P22" s="10"/>
    </row>
    <row r="23" spans="1:16">
      <c r="A23" s="12"/>
      <c r="B23" s="25">
        <v>341.9</v>
      </c>
      <c r="C23" s="20" t="s">
        <v>30</v>
      </c>
      <c r="D23" s="46">
        <v>2885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7">SUM(D23:M23)</f>
        <v>2885</v>
      </c>
      <c r="O23" s="47">
        <f t="shared" si="1"/>
        <v>0.5662414131501472</v>
      </c>
      <c r="P23" s="9"/>
    </row>
    <row r="24" spans="1:16">
      <c r="A24" s="12"/>
      <c r="B24" s="25">
        <v>343.3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927333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927333</v>
      </c>
      <c r="O24" s="47">
        <f t="shared" si="1"/>
        <v>182.00843964671247</v>
      </c>
      <c r="P24" s="9"/>
    </row>
    <row r="25" spans="1:16">
      <c r="A25" s="12"/>
      <c r="B25" s="25">
        <v>343.4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681769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681769</v>
      </c>
      <c r="O25" s="47">
        <f t="shared" si="1"/>
        <v>133.81138370951913</v>
      </c>
      <c r="P25" s="9"/>
    </row>
    <row r="26" spans="1:16">
      <c r="A26" s="12"/>
      <c r="B26" s="25">
        <v>343.5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1741136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1741136</v>
      </c>
      <c r="O26" s="47">
        <f t="shared" si="1"/>
        <v>341.73424926398428</v>
      </c>
      <c r="P26" s="9"/>
    </row>
    <row r="27" spans="1:16">
      <c r="A27" s="12"/>
      <c r="B27" s="25">
        <v>344.5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297852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297852</v>
      </c>
      <c r="O27" s="47">
        <f t="shared" si="1"/>
        <v>58.459666339548576</v>
      </c>
      <c r="P27" s="9"/>
    </row>
    <row r="28" spans="1:16">
      <c r="A28" s="12"/>
      <c r="B28" s="25">
        <v>344.6</v>
      </c>
      <c r="C28" s="20" t="s">
        <v>35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5045818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5045818</v>
      </c>
      <c r="O28" s="47">
        <f t="shared" si="1"/>
        <v>990.34700686947986</v>
      </c>
      <c r="P28" s="9"/>
    </row>
    <row r="29" spans="1:16">
      <c r="A29" s="12"/>
      <c r="B29" s="25">
        <v>347.2</v>
      </c>
      <c r="C29" s="20" t="s">
        <v>36</v>
      </c>
      <c r="D29" s="46">
        <v>730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730</v>
      </c>
      <c r="O29" s="47">
        <f t="shared" si="1"/>
        <v>0.14327772325809618</v>
      </c>
      <c r="P29" s="9"/>
    </row>
    <row r="30" spans="1:16" ht="15.75">
      <c r="A30" s="29" t="s">
        <v>28</v>
      </c>
      <c r="B30" s="30"/>
      <c r="C30" s="31"/>
      <c r="D30" s="32">
        <f t="shared" ref="D30:M30" si="8">SUM(D31:D32)</f>
        <v>200756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>SUM(D30:M30)</f>
        <v>200756</v>
      </c>
      <c r="O30" s="45">
        <f t="shared" si="1"/>
        <v>39.40255152109912</v>
      </c>
      <c r="P30" s="10"/>
    </row>
    <row r="31" spans="1:16">
      <c r="A31" s="13"/>
      <c r="B31" s="39">
        <v>354</v>
      </c>
      <c r="C31" s="21" t="s">
        <v>39</v>
      </c>
      <c r="D31" s="46">
        <v>81626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81626</v>
      </c>
      <c r="O31" s="47">
        <f t="shared" si="1"/>
        <v>16.020804710500492</v>
      </c>
      <c r="P31" s="9"/>
    </row>
    <row r="32" spans="1:16">
      <c r="A32" s="13"/>
      <c r="B32" s="39">
        <v>359</v>
      </c>
      <c r="C32" s="21" t="s">
        <v>40</v>
      </c>
      <c r="D32" s="46">
        <v>119130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119130</v>
      </c>
      <c r="O32" s="47">
        <f t="shared" si="1"/>
        <v>23.381746810598624</v>
      </c>
      <c r="P32" s="9"/>
    </row>
    <row r="33" spans="1:119" ht="15.75">
      <c r="A33" s="29" t="s">
        <v>3</v>
      </c>
      <c r="B33" s="30"/>
      <c r="C33" s="31"/>
      <c r="D33" s="32">
        <f t="shared" ref="D33:M33" si="9">SUM(D34:D41)</f>
        <v>358082</v>
      </c>
      <c r="E33" s="32">
        <f t="shared" si="9"/>
        <v>0</v>
      </c>
      <c r="F33" s="32">
        <f t="shared" si="9"/>
        <v>0</v>
      </c>
      <c r="G33" s="32">
        <f t="shared" si="9"/>
        <v>148923</v>
      </c>
      <c r="H33" s="32">
        <f t="shared" si="9"/>
        <v>0</v>
      </c>
      <c r="I33" s="32">
        <f t="shared" si="9"/>
        <v>430894</v>
      </c>
      <c r="J33" s="32">
        <f t="shared" si="9"/>
        <v>0</v>
      </c>
      <c r="K33" s="32">
        <f t="shared" si="9"/>
        <v>1921330</v>
      </c>
      <c r="L33" s="32">
        <f t="shared" si="9"/>
        <v>0</v>
      </c>
      <c r="M33" s="32">
        <f t="shared" si="9"/>
        <v>0</v>
      </c>
      <c r="N33" s="32">
        <f>SUM(D33:M33)</f>
        <v>2859229</v>
      </c>
      <c r="O33" s="45">
        <f t="shared" si="1"/>
        <v>561.18331697742883</v>
      </c>
      <c r="P33" s="10"/>
    </row>
    <row r="34" spans="1:119">
      <c r="A34" s="12"/>
      <c r="B34" s="25">
        <v>361.1</v>
      </c>
      <c r="C34" s="20" t="s">
        <v>41</v>
      </c>
      <c r="D34" s="46">
        <v>101107</v>
      </c>
      <c r="E34" s="46">
        <v>0</v>
      </c>
      <c r="F34" s="46">
        <v>0</v>
      </c>
      <c r="G34" s="46">
        <v>148923</v>
      </c>
      <c r="H34" s="46">
        <v>0</v>
      </c>
      <c r="I34" s="46">
        <v>150776</v>
      </c>
      <c r="J34" s="46">
        <v>0</v>
      </c>
      <c r="K34" s="46">
        <v>270629</v>
      </c>
      <c r="L34" s="46">
        <v>0</v>
      </c>
      <c r="M34" s="46">
        <v>0</v>
      </c>
      <c r="N34" s="46">
        <f>SUM(D34:M34)</f>
        <v>671435</v>
      </c>
      <c r="O34" s="47">
        <f t="shared" si="1"/>
        <v>131.78312070657506</v>
      </c>
      <c r="P34" s="9"/>
    </row>
    <row r="35" spans="1:119">
      <c r="A35" s="12"/>
      <c r="B35" s="25">
        <v>361.2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13410</v>
      </c>
      <c r="L35" s="46">
        <v>0</v>
      </c>
      <c r="M35" s="46">
        <v>0</v>
      </c>
      <c r="N35" s="46">
        <f t="shared" ref="N35:N41" si="10">SUM(D35:M35)</f>
        <v>13410</v>
      </c>
      <c r="O35" s="47">
        <f t="shared" si="1"/>
        <v>2.6319921491658489</v>
      </c>
      <c r="P35" s="9"/>
    </row>
    <row r="36" spans="1:119">
      <c r="A36" s="12"/>
      <c r="B36" s="25">
        <v>361.3</v>
      </c>
      <c r="C36" s="20" t="s">
        <v>43</v>
      </c>
      <c r="D36" s="46">
        <v>125283</v>
      </c>
      <c r="E36" s="46">
        <v>0</v>
      </c>
      <c r="F36" s="46">
        <v>0</v>
      </c>
      <c r="G36" s="46">
        <v>0</v>
      </c>
      <c r="H36" s="46">
        <v>0</v>
      </c>
      <c r="I36" s="46">
        <v>196711</v>
      </c>
      <c r="J36" s="46">
        <v>0</v>
      </c>
      <c r="K36" s="46">
        <v>301121</v>
      </c>
      <c r="L36" s="46">
        <v>0</v>
      </c>
      <c r="M36" s="46">
        <v>0</v>
      </c>
      <c r="N36" s="46">
        <f t="shared" si="10"/>
        <v>623115</v>
      </c>
      <c r="O36" s="47">
        <f t="shared" si="1"/>
        <v>122.29931305201178</v>
      </c>
      <c r="P36" s="9"/>
    </row>
    <row r="37" spans="1:119">
      <c r="A37" s="12"/>
      <c r="B37" s="25">
        <v>361.4</v>
      </c>
      <c r="C37" s="20" t="s">
        <v>44</v>
      </c>
      <c r="D37" s="46">
        <v>13261</v>
      </c>
      <c r="E37" s="46">
        <v>0</v>
      </c>
      <c r="F37" s="46">
        <v>0</v>
      </c>
      <c r="G37" s="46">
        <v>0</v>
      </c>
      <c r="H37" s="46">
        <v>0</v>
      </c>
      <c r="I37" s="46">
        <v>-4063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9198</v>
      </c>
      <c r="O37" s="47">
        <f t="shared" si="1"/>
        <v>1.8052993130520119</v>
      </c>
      <c r="P37" s="9"/>
    </row>
    <row r="38" spans="1:119">
      <c r="A38" s="12"/>
      <c r="B38" s="25">
        <v>362</v>
      </c>
      <c r="C38" s="20" t="s">
        <v>45</v>
      </c>
      <c r="D38" s="46">
        <v>1250</v>
      </c>
      <c r="E38" s="46">
        <v>0</v>
      </c>
      <c r="F38" s="46">
        <v>0</v>
      </c>
      <c r="G38" s="46">
        <v>0</v>
      </c>
      <c r="H38" s="46">
        <v>0</v>
      </c>
      <c r="I38" s="46">
        <v>74125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75375</v>
      </c>
      <c r="O38" s="47">
        <f t="shared" si="1"/>
        <v>14.793915603532875</v>
      </c>
      <c r="P38" s="9"/>
    </row>
    <row r="39" spans="1:119">
      <c r="A39" s="12"/>
      <c r="B39" s="25">
        <v>367</v>
      </c>
      <c r="C39" s="20" t="s">
        <v>46</v>
      </c>
      <c r="D39" s="46">
        <v>63291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63291</v>
      </c>
      <c r="O39" s="47">
        <f t="shared" si="1"/>
        <v>12.422178606476939</v>
      </c>
      <c r="P39" s="9"/>
    </row>
    <row r="40" spans="1:119">
      <c r="A40" s="12"/>
      <c r="B40" s="25">
        <v>368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1336170</v>
      </c>
      <c r="L40" s="46">
        <v>0</v>
      </c>
      <c r="M40" s="46">
        <v>0</v>
      </c>
      <c r="N40" s="46">
        <f t="shared" si="10"/>
        <v>1336170</v>
      </c>
      <c r="O40" s="47">
        <f t="shared" si="1"/>
        <v>262.2512266928361</v>
      </c>
      <c r="P40" s="9"/>
    </row>
    <row r="41" spans="1:119">
      <c r="A41" s="12"/>
      <c r="B41" s="25">
        <v>369.9</v>
      </c>
      <c r="C41" s="20" t="s">
        <v>48</v>
      </c>
      <c r="D41" s="46">
        <v>53890</v>
      </c>
      <c r="E41" s="46">
        <v>0</v>
      </c>
      <c r="F41" s="46">
        <v>0</v>
      </c>
      <c r="G41" s="46">
        <v>0</v>
      </c>
      <c r="H41" s="46">
        <v>0</v>
      </c>
      <c r="I41" s="46">
        <v>13345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67235</v>
      </c>
      <c r="O41" s="47">
        <f t="shared" si="1"/>
        <v>13.196270853778215</v>
      </c>
      <c r="P41" s="9"/>
    </row>
    <row r="42" spans="1:119" ht="15.75">
      <c r="A42" s="29" t="s">
        <v>29</v>
      </c>
      <c r="B42" s="30"/>
      <c r="C42" s="31"/>
      <c r="D42" s="32">
        <f t="shared" ref="D42:M42" si="11">SUM(D43:D43)</f>
        <v>1257210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>SUM(D42:M42)</f>
        <v>1257210</v>
      </c>
      <c r="O42" s="45">
        <f t="shared" si="1"/>
        <v>246.75368007850835</v>
      </c>
      <c r="P42" s="9"/>
    </row>
    <row r="43" spans="1:119" ht="15.75" thickBot="1">
      <c r="A43" s="12"/>
      <c r="B43" s="25">
        <v>381</v>
      </c>
      <c r="C43" s="20" t="s">
        <v>49</v>
      </c>
      <c r="D43" s="46">
        <v>1257210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1257210</v>
      </c>
      <c r="O43" s="47">
        <f t="shared" si="1"/>
        <v>246.75368007850835</v>
      </c>
      <c r="P43" s="9"/>
    </row>
    <row r="44" spans="1:119" ht="16.5" thickBot="1">
      <c r="A44" s="14" t="s">
        <v>37</v>
      </c>
      <c r="B44" s="23"/>
      <c r="C44" s="22"/>
      <c r="D44" s="15">
        <f t="shared" ref="D44:M44" si="12">SUM(D5,D13,D17,D22,D30,D33,D42)</f>
        <v>6921161</v>
      </c>
      <c r="E44" s="15">
        <f t="shared" si="12"/>
        <v>0</v>
      </c>
      <c r="F44" s="15">
        <f t="shared" si="12"/>
        <v>0</v>
      </c>
      <c r="G44" s="15">
        <f t="shared" si="12"/>
        <v>732490</v>
      </c>
      <c r="H44" s="15">
        <f t="shared" si="12"/>
        <v>0</v>
      </c>
      <c r="I44" s="15">
        <f t="shared" si="12"/>
        <v>9124802</v>
      </c>
      <c r="J44" s="15">
        <f t="shared" si="12"/>
        <v>0</v>
      </c>
      <c r="K44" s="15">
        <f t="shared" si="12"/>
        <v>1921330</v>
      </c>
      <c r="L44" s="15">
        <f t="shared" si="12"/>
        <v>0</v>
      </c>
      <c r="M44" s="15">
        <f t="shared" si="12"/>
        <v>0</v>
      </c>
      <c r="N44" s="15">
        <f>SUM(D44:M44)</f>
        <v>18699783</v>
      </c>
      <c r="O44" s="38">
        <f t="shared" si="1"/>
        <v>3670.2223748773308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56</v>
      </c>
      <c r="M46" s="48"/>
      <c r="N46" s="48"/>
      <c r="O46" s="43">
        <v>5095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thickBot="1">
      <c r="A48" s="52" t="s">
        <v>63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A48:O48"/>
    <mergeCell ref="A47:O47"/>
    <mergeCell ref="L46:N4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3945043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3945043</v>
      </c>
      <c r="O5" s="33">
        <f t="shared" ref="O5:O46" si="1">(N5/O$48)</f>
        <v>768.26543330087634</v>
      </c>
      <c r="P5" s="6"/>
    </row>
    <row r="6" spans="1:133">
      <c r="A6" s="12"/>
      <c r="B6" s="25">
        <v>311</v>
      </c>
      <c r="C6" s="20" t="s">
        <v>2</v>
      </c>
      <c r="D6" s="46">
        <v>3048334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3048334</v>
      </c>
      <c r="O6" s="47">
        <f t="shared" si="1"/>
        <v>593.63855890944501</v>
      </c>
      <c r="P6" s="9"/>
    </row>
    <row r="7" spans="1:133">
      <c r="A7" s="12"/>
      <c r="B7" s="25">
        <v>312.41000000000003</v>
      </c>
      <c r="C7" s="20" t="s">
        <v>11</v>
      </c>
      <c r="D7" s="46">
        <v>67107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67107</v>
      </c>
      <c r="O7" s="47">
        <f t="shared" si="1"/>
        <v>13.068549172346641</v>
      </c>
      <c r="P7" s="9"/>
    </row>
    <row r="8" spans="1:133">
      <c r="A8" s="12"/>
      <c r="B8" s="25">
        <v>312.42</v>
      </c>
      <c r="C8" s="20" t="s">
        <v>10</v>
      </c>
      <c r="D8" s="46">
        <v>25989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25989</v>
      </c>
      <c r="O8" s="47">
        <f t="shared" si="1"/>
        <v>5.0611489776046739</v>
      </c>
      <c r="P8" s="9"/>
    </row>
    <row r="9" spans="1:133">
      <c r="A9" s="12"/>
      <c r="B9" s="25">
        <v>312.52</v>
      </c>
      <c r="C9" s="20" t="s">
        <v>57</v>
      </c>
      <c r="D9" s="46">
        <v>32589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32589</v>
      </c>
      <c r="O9" s="47">
        <f t="shared" si="1"/>
        <v>6.3464459591041873</v>
      </c>
      <c r="P9" s="9"/>
    </row>
    <row r="10" spans="1:133">
      <c r="A10" s="12"/>
      <c r="B10" s="25">
        <v>314.10000000000002</v>
      </c>
      <c r="C10" s="20" t="s">
        <v>12</v>
      </c>
      <c r="D10" s="46">
        <v>340978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340978</v>
      </c>
      <c r="O10" s="47">
        <f t="shared" si="1"/>
        <v>66.402726387536518</v>
      </c>
      <c r="P10" s="9"/>
    </row>
    <row r="11" spans="1:133">
      <c r="A11" s="12"/>
      <c r="B11" s="25">
        <v>314.39999999999998</v>
      </c>
      <c r="C11" s="20" t="s">
        <v>13</v>
      </c>
      <c r="D11" s="46">
        <v>18087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18087</v>
      </c>
      <c r="O11" s="47">
        <f t="shared" si="1"/>
        <v>3.5222979552093476</v>
      </c>
      <c r="P11" s="9"/>
    </row>
    <row r="12" spans="1:133">
      <c r="A12" s="12"/>
      <c r="B12" s="25">
        <v>315</v>
      </c>
      <c r="C12" s="20" t="s">
        <v>14</v>
      </c>
      <c r="D12" s="46">
        <v>346146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346146</v>
      </c>
      <c r="O12" s="47">
        <f t="shared" si="1"/>
        <v>67.409152872444011</v>
      </c>
      <c r="P12" s="9"/>
    </row>
    <row r="13" spans="1:133">
      <c r="A13" s="12"/>
      <c r="B13" s="25">
        <v>316</v>
      </c>
      <c r="C13" s="20" t="s">
        <v>88</v>
      </c>
      <c r="D13" s="46">
        <v>65813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65813</v>
      </c>
      <c r="O13" s="47">
        <f t="shared" si="1"/>
        <v>12.816553067185978</v>
      </c>
      <c r="P13" s="9"/>
    </row>
    <row r="14" spans="1:133" ht="15.75">
      <c r="A14" s="29" t="s">
        <v>89</v>
      </c>
      <c r="B14" s="30"/>
      <c r="C14" s="31"/>
      <c r="D14" s="32">
        <f t="shared" ref="D14:M14" si="3">SUM(D15:D17)</f>
        <v>587802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587802</v>
      </c>
      <c r="O14" s="45">
        <f t="shared" si="1"/>
        <v>114.469717624148</v>
      </c>
      <c r="P14" s="10"/>
    </row>
    <row r="15" spans="1:133">
      <c r="A15" s="12"/>
      <c r="B15" s="25">
        <v>322</v>
      </c>
      <c r="C15" s="20" t="s">
        <v>0</v>
      </c>
      <c r="D15" s="46">
        <v>208538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208538</v>
      </c>
      <c r="O15" s="47">
        <f t="shared" si="1"/>
        <v>40.611100292112951</v>
      </c>
      <c r="P15" s="9"/>
    </row>
    <row r="16" spans="1:133">
      <c r="A16" s="12"/>
      <c r="B16" s="25">
        <v>323.10000000000002</v>
      </c>
      <c r="C16" s="20" t="s">
        <v>16</v>
      </c>
      <c r="D16" s="46">
        <v>358628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358628</v>
      </c>
      <c r="O16" s="47">
        <f t="shared" si="1"/>
        <v>69.83992210321324</v>
      </c>
      <c r="P16" s="9"/>
    </row>
    <row r="17" spans="1:16">
      <c r="A17" s="12"/>
      <c r="B17" s="25">
        <v>323.39999999999998</v>
      </c>
      <c r="C17" s="20" t="s">
        <v>17</v>
      </c>
      <c r="D17" s="46">
        <v>20636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20636</v>
      </c>
      <c r="O17" s="47">
        <f t="shared" si="1"/>
        <v>4.0186952288218114</v>
      </c>
      <c r="P17" s="9"/>
    </row>
    <row r="18" spans="1:16" ht="15.75">
      <c r="A18" s="29" t="s">
        <v>18</v>
      </c>
      <c r="B18" s="30"/>
      <c r="C18" s="31"/>
      <c r="D18" s="32">
        <f t="shared" ref="D18:M18" si="4">SUM(D19:D24)</f>
        <v>970378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>SUM(D18:M18)</f>
        <v>970378</v>
      </c>
      <c r="O18" s="45">
        <f t="shared" si="1"/>
        <v>188.97332035053554</v>
      </c>
      <c r="P18" s="10"/>
    </row>
    <row r="19" spans="1:16">
      <c r="A19" s="12"/>
      <c r="B19" s="25">
        <v>331.5</v>
      </c>
      <c r="C19" s="20" t="s">
        <v>90</v>
      </c>
      <c r="D19" s="46">
        <v>12715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12715</v>
      </c>
      <c r="O19" s="47">
        <f t="shared" si="1"/>
        <v>2.4761441090555016</v>
      </c>
      <c r="P19" s="9"/>
    </row>
    <row r="20" spans="1:16">
      <c r="A20" s="12"/>
      <c r="B20" s="25">
        <v>331.7</v>
      </c>
      <c r="C20" s="20" t="s">
        <v>91</v>
      </c>
      <c r="D20" s="46">
        <v>200000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200000</v>
      </c>
      <c r="O20" s="47">
        <f t="shared" si="1"/>
        <v>38.948393378773126</v>
      </c>
      <c r="P20" s="9"/>
    </row>
    <row r="21" spans="1:16">
      <c r="A21" s="12"/>
      <c r="B21" s="25">
        <v>334.7</v>
      </c>
      <c r="C21" s="20" t="s">
        <v>60</v>
      </c>
      <c r="D21" s="46">
        <v>135611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135611</v>
      </c>
      <c r="O21" s="47">
        <f t="shared" si="1"/>
        <v>26.409152872444011</v>
      </c>
      <c r="P21" s="9"/>
    </row>
    <row r="22" spans="1:16">
      <c r="A22" s="12"/>
      <c r="B22" s="25">
        <v>335.12</v>
      </c>
      <c r="C22" s="20" t="s">
        <v>19</v>
      </c>
      <c r="D22" s="46">
        <v>121706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121706</v>
      </c>
      <c r="O22" s="47">
        <f t="shared" si="1"/>
        <v>23.701265822784809</v>
      </c>
      <c r="P22" s="9"/>
    </row>
    <row r="23" spans="1:16">
      <c r="A23" s="12"/>
      <c r="B23" s="25">
        <v>335.15</v>
      </c>
      <c r="C23" s="20" t="s">
        <v>20</v>
      </c>
      <c r="D23" s="46">
        <v>1754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1754</v>
      </c>
      <c r="O23" s="47">
        <f t="shared" si="1"/>
        <v>0.34157740993184033</v>
      </c>
      <c r="P23" s="9"/>
    </row>
    <row r="24" spans="1:16">
      <c r="A24" s="12"/>
      <c r="B24" s="25">
        <v>335.18</v>
      </c>
      <c r="C24" s="20" t="s">
        <v>21</v>
      </c>
      <c r="D24" s="46">
        <v>498592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498592</v>
      </c>
      <c r="O24" s="47">
        <f t="shared" si="1"/>
        <v>97.096786757546255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SUM(D26:D32)</f>
        <v>6994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8792845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8799839</v>
      </c>
      <c r="O25" s="45">
        <f t="shared" si="1"/>
        <v>1713.6979552093476</v>
      </c>
      <c r="P25" s="10"/>
    </row>
    <row r="26" spans="1:16">
      <c r="A26" s="12"/>
      <c r="B26" s="25">
        <v>341.9</v>
      </c>
      <c r="C26" s="20" t="s">
        <v>30</v>
      </c>
      <c r="D26" s="46">
        <v>6283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7">SUM(D26:M26)</f>
        <v>6283</v>
      </c>
      <c r="O26" s="47">
        <f t="shared" si="1"/>
        <v>1.2235637779941577</v>
      </c>
      <c r="P26" s="9"/>
    </row>
    <row r="27" spans="1:16">
      <c r="A27" s="12"/>
      <c r="B27" s="25">
        <v>343.3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769374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769374</v>
      </c>
      <c r="O27" s="47">
        <f t="shared" si="1"/>
        <v>149.82940603700098</v>
      </c>
      <c r="P27" s="9"/>
    </row>
    <row r="28" spans="1:16">
      <c r="A28" s="12"/>
      <c r="B28" s="25">
        <v>343.4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684793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684793</v>
      </c>
      <c r="O28" s="47">
        <f t="shared" si="1"/>
        <v>133.35793573515093</v>
      </c>
      <c r="P28" s="9"/>
    </row>
    <row r="29" spans="1:16">
      <c r="A29" s="12"/>
      <c r="B29" s="25">
        <v>343.5</v>
      </c>
      <c r="C29" s="20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1629868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1629868</v>
      </c>
      <c r="O29" s="47">
        <f t="shared" si="1"/>
        <v>317.40370009737097</v>
      </c>
      <c r="P29" s="9"/>
    </row>
    <row r="30" spans="1:16">
      <c r="A30" s="12"/>
      <c r="B30" s="25">
        <v>344.5</v>
      </c>
      <c r="C30" s="20" t="s">
        <v>34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290891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290891</v>
      </c>
      <c r="O30" s="47">
        <f t="shared" si="1"/>
        <v>56.648685491723469</v>
      </c>
      <c r="P30" s="9"/>
    </row>
    <row r="31" spans="1:16">
      <c r="A31" s="12"/>
      <c r="B31" s="25">
        <v>344.6</v>
      </c>
      <c r="C31" s="20" t="s">
        <v>35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5417919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5417919</v>
      </c>
      <c r="O31" s="47">
        <f t="shared" si="1"/>
        <v>1055.0962025316455</v>
      </c>
      <c r="P31" s="9"/>
    </row>
    <row r="32" spans="1:16">
      <c r="A32" s="12"/>
      <c r="B32" s="25">
        <v>347.2</v>
      </c>
      <c r="C32" s="20" t="s">
        <v>36</v>
      </c>
      <c r="D32" s="46">
        <v>711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711</v>
      </c>
      <c r="O32" s="47">
        <f t="shared" si="1"/>
        <v>0.13846153846153847</v>
      </c>
      <c r="P32" s="9"/>
    </row>
    <row r="33" spans="1:119" ht="15.75">
      <c r="A33" s="29" t="s">
        <v>28</v>
      </c>
      <c r="B33" s="30"/>
      <c r="C33" s="31"/>
      <c r="D33" s="32">
        <f t="shared" ref="D33:M33" si="8">SUM(D34:D35)</f>
        <v>181679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181679</v>
      </c>
      <c r="O33" s="45">
        <f t="shared" si="1"/>
        <v>35.380525803310611</v>
      </c>
      <c r="P33" s="10"/>
    </row>
    <row r="34" spans="1:119">
      <c r="A34" s="13"/>
      <c r="B34" s="39">
        <v>354</v>
      </c>
      <c r="C34" s="21" t="s">
        <v>39</v>
      </c>
      <c r="D34" s="46">
        <v>93058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93058</v>
      </c>
      <c r="O34" s="47">
        <f t="shared" si="1"/>
        <v>18.122297955209348</v>
      </c>
      <c r="P34" s="9"/>
    </row>
    <row r="35" spans="1:119">
      <c r="A35" s="13"/>
      <c r="B35" s="39">
        <v>359</v>
      </c>
      <c r="C35" s="21" t="s">
        <v>40</v>
      </c>
      <c r="D35" s="46">
        <v>88621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88621</v>
      </c>
      <c r="O35" s="47">
        <f t="shared" si="1"/>
        <v>17.258227848101267</v>
      </c>
      <c r="P35" s="9"/>
    </row>
    <row r="36" spans="1:119" ht="15.75">
      <c r="A36" s="29" t="s">
        <v>3</v>
      </c>
      <c r="B36" s="30"/>
      <c r="C36" s="31"/>
      <c r="D36" s="32">
        <f t="shared" ref="D36:M36" si="9">SUM(D37:D43)</f>
        <v>168220</v>
      </c>
      <c r="E36" s="32">
        <f t="shared" si="9"/>
        <v>333877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326163</v>
      </c>
      <c r="J36" s="32">
        <f t="shared" si="9"/>
        <v>0</v>
      </c>
      <c r="K36" s="32">
        <f t="shared" si="9"/>
        <v>521999</v>
      </c>
      <c r="L36" s="32">
        <f t="shared" si="9"/>
        <v>0</v>
      </c>
      <c r="M36" s="32">
        <f t="shared" si="9"/>
        <v>0</v>
      </c>
      <c r="N36" s="32">
        <f>SUM(D36:M36)</f>
        <v>1350259</v>
      </c>
      <c r="O36" s="45">
        <f t="shared" si="1"/>
        <v>262.95209347614411</v>
      </c>
      <c r="P36" s="10"/>
    </row>
    <row r="37" spans="1:119">
      <c r="A37" s="12"/>
      <c r="B37" s="25">
        <v>361.1</v>
      </c>
      <c r="C37" s="20" t="s">
        <v>41</v>
      </c>
      <c r="D37" s="46">
        <v>136766</v>
      </c>
      <c r="E37" s="46">
        <v>333877</v>
      </c>
      <c r="F37" s="46">
        <v>0</v>
      </c>
      <c r="G37" s="46">
        <v>0</v>
      </c>
      <c r="H37" s="46">
        <v>0</v>
      </c>
      <c r="I37" s="46">
        <v>306029</v>
      </c>
      <c r="J37" s="46">
        <v>0</v>
      </c>
      <c r="K37" s="46">
        <v>232064</v>
      </c>
      <c r="L37" s="46">
        <v>0</v>
      </c>
      <c r="M37" s="46">
        <v>0</v>
      </c>
      <c r="N37" s="46">
        <f>SUM(D37:M37)</f>
        <v>1008736</v>
      </c>
      <c r="O37" s="47">
        <f t="shared" si="1"/>
        <v>196.44323271665044</v>
      </c>
      <c r="P37" s="9"/>
    </row>
    <row r="38" spans="1:119">
      <c r="A38" s="12"/>
      <c r="B38" s="25">
        <v>361.2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19653</v>
      </c>
      <c r="L38" s="46">
        <v>0</v>
      </c>
      <c r="M38" s="46">
        <v>0</v>
      </c>
      <c r="N38" s="46">
        <f t="shared" ref="N38:N43" si="10">SUM(D38:M38)</f>
        <v>19653</v>
      </c>
      <c r="O38" s="47">
        <f t="shared" si="1"/>
        <v>3.8272638753651411</v>
      </c>
      <c r="P38" s="9"/>
    </row>
    <row r="39" spans="1:119">
      <c r="A39" s="12"/>
      <c r="B39" s="25">
        <v>361.3</v>
      </c>
      <c r="C39" s="20" t="s">
        <v>43</v>
      </c>
      <c r="D39" s="46">
        <v>-40481</v>
      </c>
      <c r="E39" s="46">
        <v>0</v>
      </c>
      <c r="F39" s="46">
        <v>0</v>
      </c>
      <c r="G39" s="46">
        <v>0</v>
      </c>
      <c r="H39" s="46">
        <v>0</v>
      </c>
      <c r="I39" s="46">
        <v>-107714</v>
      </c>
      <c r="J39" s="46">
        <v>0</v>
      </c>
      <c r="K39" s="46">
        <v>-878459</v>
      </c>
      <c r="L39" s="46">
        <v>0</v>
      </c>
      <c r="M39" s="46">
        <v>0</v>
      </c>
      <c r="N39" s="46">
        <f t="shared" si="10"/>
        <v>-1026654</v>
      </c>
      <c r="O39" s="47">
        <f t="shared" si="1"/>
        <v>-199.93261927945471</v>
      </c>
      <c r="P39" s="9"/>
    </row>
    <row r="40" spans="1:119">
      <c r="A40" s="12"/>
      <c r="B40" s="25">
        <v>361.4</v>
      </c>
      <c r="C40" s="20" t="s">
        <v>44</v>
      </c>
      <c r="D40" s="46">
        <v>19867</v>
      </c>
      <c r="E40" s="46">
        <v>0</v>
      </c>
      <c r="F40" s="46">
        <v>0</v>
      </c>
      <c r="G40" s="46">
        <v>0</v>
      </c>
      <c r="H40" s="46">
        <v>0</v>
      </c>
      <c r="I40" s="46">
        <v>39104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58971</v>
      </c>
      <c r="O40" s="47">
        <f t="shared" si="1"/>
        <v>11.48412852969815</v>
      </c>
      <c r="P40" s="9"/>
    </row>
    <row r="41" spans="1:119">
      <c r="A41" s="12"/>
      <c r="B41" s="25">
        <v>362</v>
      </c>
      <c r="C41" s="20" t="s">
        <v>45</v>
      </c>
      <c r="D41" s="46">
        <v>1450</v>
      </c>
      <c r="E41" s="46">
        <v>0</v>
      </c>
      <c r="F41" s="46">
        <v>0</v>
      </c>
      <c r="G41" s="46">
        <v>0</v>
      </c>
      <c r="H41" s="46">
        <v>0</v>
      </c>
      <c r="I41" s="46">
        <v>70425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71875</v>
      </c>
      <c r="O41" s="47">
        <f t="shared" si="1"/>
        <v>13.997078870496592</v>
      </c>
      <c r="P41" s="9"/>
    </row>
    <row r="42" spans="1:119">
      <c r="A42" s="12"/>
      <c r="B42" s="25">
        <v>368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1148741</v>
      </c>
      <c r="L42" s="46">
        <v>0</v>
      </c>
      <c r="M42" s="46">
        <v>0</v>
      </c>
      <c r="N42" s="46">
        <f t="shared" si="10"/>
        <v>1148741</v>
      </c>
      <c r="O42" s="47">
        <f t="shared" si="1"/>
        <v>223.70808179162609</v>
      </c>
      <c r="P42" s="9"/>
    </row>
    <row r="43" spans="1:119">
      <c r="A43" s="12"/>
      <c r="B43" s="25">
        <v>369.9</v>
      </c>
      <c r="C43" s="20" t="s">
        <v>48</v>
      </c>
      <c r="D43" s="46">
        <v>50618</v>
      </c>
      <c r="E43" s="46">
        <v>0</v>
      </c>
      <c r="F43" s="46">
        <v>0</v>
      </c>
      <c r="G43" s="46">
        <v>0</v>
      </c>
      <c r="H43" s="46">
        <v>0</v>
      </c>
      <c r="I43" s="46">
        <v>18319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68937</v>
      </c>
      <c r="O43" s="47">
        <f t="shared" si="1"/>
        <v>13.424926971762416</v>
      </c>
      <c r="P43" s="9"/>
    </row>
    <row r="44" spans="1:119" ht="15.75">
      <c r="A44" s="29" t="s">
        <v>29</v>
      </c>
      <c r="B44" s="30"/>
      <c r="C44" s="31"/>
      <c r="D44" s="32">
        <f t="shared" ref="D44:M44" si="11">SUM(D45:D45)</f>
        <v>1326203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>SUM(D44:M44)</f>
        <v>1326203</v>
      </c>
      <c r="O44" s="45">
        <f t="shared" si="1"/>
        <v>258.2673807205453</v>
      </c>
      <c r="P44" s="9"/>
    </row>
    <row r="45" spans="1:119" ht="15.75" thickBot="1">
      <c r="A45" s="12"/>
      <c r="B45" s="25">
        <v>381</v>
      </c>
      <c r="C45" s="20" t="s">
        <v>49</v>
      </c>
      <c r="D45" s="46">
        <v>1326203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1326203</v>
      </c>
      <c r="O45" s="47">
        <f t="shared" si="1"/>
        <v>258.2673807205453</v>
      </c>
      <c r="P45" s="9"/>
    </row>
    <row r="46" spans="1:119" ht="16.5" thickBot="1">
      <c r="A46" s="14" t="s">
        <v>37</v>
      </c>
      <c r="B46" s="23"/>
      <c r="C46" s="22"/>
      <c r="D46" s="15">
        <f t="shared" ref="D46:M46" si="12">SUM(D5,D14,D18,D25,D33,D36,D44)</f>
        <v>7186319</v>
      </c>
      <c r="E46" s="15">
        <f t="shared" si="12"/>
        <v>333877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9119008</v>
      </c>
      <c r="J46" s="15">
        <f t="shared" si="12"/>
        <v>0</v>
      </c>
      <c r="K46" s="15">
        <f t="shared" si="12"/>
        <v>521999</v>
      </c>
      <c r="L46" s="15">
        <f t="shared" si="12"/>
        <v>0</v>
      </c>
      <c r="M46" s="15">
        <f t="shared" si="12"/>
        <v>0</v>
      </c>
      <c r="N46" s="15">
        <f>SUM(D46:M46)</f>
        <v>17161203</v>
      </c>
      <c r="O46" s="38">
        <f t="shared" si="1"/>
        <v>3342.0064264849075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92</v>
      </c>
      <c r="M48" s="48"/>
      <c r="N48" s="48"/>
      <c r="O48" s="43">
        <v>5135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63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8"/>
      <c r="M3" s="69"/>
      <c r="N3" s="36"/>
      <c r="O3" s="37"/>
      <c r="P3" s="70" t="s">
        <v>115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116</v>
      </c>
      <c r="N4" s="35" t="s">
        <v>9</v>
      </c>
      <c r="O4" s="35" t="s">
        <v>117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118</v>
      </c>
      <c r="B5" s="26"/>
      <c r="C5" s="26"/>
      <c r="D5" s="27">
        <f t="shared" ref="D5:N5" si="0">SUM(D6:D12)</f>
        <v>5612542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5612542</v>
      </c>
      <c r="P5" s="33">
        <f t="shared" ref="P5:P46" si="1">(O5/P$48)</f>
        <v>939.33757322175734</v>
      </c>
      <c r="Q5" s="6"/>
    </row>
    <row r="6" spans="1:134">
      <c r="A6" s="12"/>
      <c r="B6" s="25">
        <v>311</v>
      </c>
      <c r="C6" s="20" t="s">
        <v>2</v>
      </c>
      <c r="D6" s="46">
        <v>4760975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4760975</v>
      </c>
      <c r="P6" s="47">
        <f t="shared" si="1"/>
        <v>796.81589958158997</v>
      </c>
      <c r="Q6" s="9"/>
    </row>
    <row r="7" spans="1:134">
      <c r="A7" s="12"/>
      <c r="B7" s="25">
        <v>312.41000000000003</v>
      </c>
      <c r="C7" s="20" t="s">
        <v>119</v>
      </c>
      <c r="D7" s="46">
        <v>65069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65069</v>
      </c>
      <c r="P7" s="47">
        <f t="shared" si="1"/>
        <v>10.89020920502092</v>
      </c>
      <c r="Q7" s="9"/>
    </row>
    <row r="8" spans="1:134">
      <c r="A8" s="12"/>
      <c r="B8" s="25">
        <v>312.43</v>
      </c>
      <c r="C8" s="20" t="s">
        <v>120</v>
      </c>
      <c r="D8" s="46">
        <v>24668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24668</v>
      </c>
      <c r="P8" s="47">
        <f t="shared" si="1"/>
        <v>4.1285355648535562</v>
      </c>
      <c r="Q8" s="9"/>
    </row>
    <row r="9" spans="1:134">
      <c r="A9" s="12"/>
      <c r="B9" s="25">
        <v>312.52</v>
      </c>
      <c r="C9" s="20" t="s">
        <v>74</v>
      </c>
      <c r="D9" s="46">
        <v>48791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48791</v>
      </c>
      <c r="P9" s="47">
        <f t="shared" si="1"/>
        <v>8.1658577405857748</v>
      </c>
      <c r="Q9" s="9"/>
    </row>
    <row r="10" spans="1:134">
      <c r="A10" s="12"/>
      <c r="B10" s="25">
        <v>314.10000000000002</v>
      </c>
      <c r="C10" s="20" t="s">
        <v>12</v>
      </c>
      <c r="D10" s="46">
        <v>526610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526610</v>
      </c>
      <c r="P10" s="47">
        <f t="shared" si="1"/>
        <v>88.135564853556488</v>
      </c>
      <c r="Q10" s="9"/>
    </row>
    <row r="11" spans="1:134">
      <c r="A11" s="12"/>
      <c r="B11" s="25">
        <v>314.39999999999998</v>
      </c>
      <c r="C11" s="20" t="s">
        <v>13</v>
      </c>
      <c r="D11" s="46">
        <v>20937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20937</v>
      </c>
      <c r="P11" s="47">
        <f t="shared" si="1"/>
        <v>3.5041004184100419</v>
      </c>
      <c r="Q11" s="9"/>
    </row>
    <row r="12" spans="1:134">
      <c r="A12" s="12"/>
      <c r="B12" s="25">
        <v>315.10000000000002</v>
      </c>
      <c r="C12" s="20" t="s">
        <v>121</v>
      </c>
      <c r="D12" s="46">
        <v>165492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165492</v>
      </c>
      <c r="P12" s="47">
        <f t="shared" si="1"/>
        <v>27.697405857740584</v>
      </c>
      <c r="Q12" s="9"/>
    </row>
    <row r="13" spans="1:134" ht="15.75">
      <c r="A13" s="29" t="s">
        <v>15</v>
      </c>
      <c r="B13" s="30"/>
      <c r="C13" s="31"/>
      <c r="D13" s="32">
        <f t="shared" ref="D13:N13" si="3">SUM(D14:D16)</f>
        <v>1189635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24" si="4">SUM(D13:N13)</f>
        <v>1189635</v>
      </c>
      <c r="P13" s="45">
        <f t="shared" si="1"/>
        <v>199.10209205020919</v>
      </c>
      <c r="Q13" s="10"/>
    </row>
    <row r="14" spans="1:134">
      <c r="A14" s="12"/>
      <c r="B14" s="25">
        <v>322</v>
      </c>
      <c r="C14" s="20" t="s">
        <v>122</v>
      </c>
      <c r="D14" s="46">
        <v>788635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788635</v>
      </c>
      <c r="P14" s="47">
        <f t="shared" si="1"/>
        <v>131.98912133891213</v>
      </c>
      <c r="Q14" s="9"/>
    </row>
    <row r="15" spans="1:134">
      <c r="A15" s="12"/>
      <c r="B15" s="25">
        <v>323.10000000000002</v>
      </c>
      <c r="C15" s="20" t="s">
        <v>16</v>
      </c>
      <c r="D15" s="46">
        <v>373600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373600</v>
      </c>
      <c r="P15" s="47">
        <f t="shared" si="1"/>
        <v>62.527196652719667</v>
      </c>
      <c r="Q15" s="9"/>
    </row>
    <row r="16" spans="1:134">
      <c r="A16" s="12"/>
      <c r="B16" s="25">
        <v>323.39999999999998</v>
      </c>
      <c r="C16" s="20" t="s">
        <v>17</v>
      </c>
      <c r="D16" s="46">
        <v>27400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27400</v>
      </c>
      <c r="P16" s="47">
        <f t="shared" si="1"/>
        <v>4.5857740585774058</v>
      </c>
      <c r="Q16" s="9"/>
    </row>
    <row r="17" spans="1:17" ht="15.75">
      <c r="A17" s="29" t="s">
        <v>123</v>
      </c>
      <c r="B17" s="30"/>
      <c r="C17" s="31"/>
      <c r="D17" s="32">
        <f t="shared" ref="D17:N17" si="5">SUM(D18:D23)</f>
        <v>2657710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498642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5"/>
        <v>0</v>
      </c>
      <c r="O17" s="44">
        <f t="shared" si="4"/>
        <v>3156352</v>
      </c>
      <c r="P17" s="45">
        <f t="shared" si="1"/>
        <v>528.25974895397485</v>
      </c>
      <c r="Q17" s="10"/>
    </row>
    <row r="18" spans="1:17">
      <c r="A18" s="12"/>
      <c r="B18" s="25">
        <v>331.1</v>
      </c>
      <c r="C18" s="20" t="s">
        <v>70</v>
      </c>
      <c r="D18" s="46">
        <v>245500</v>
      </c>
      <c r="E18" s="46">
        <v>0</v>
      </c>
      <c r="F18" s="46">
        <v>0</v>
      </c>
      <c r="G18" s="46">
        <v>0</v>
      </c>
      <c r="H18" s="46">
        <v>0</v>
      </c>
      <c r="I18" s="46">
        <v>250000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495500</v>
      </c>
      <c r="P18" s="47">
        <f t="shared" si="1"/>
        <v>82.928870292887026</v>
      </c>
      <c r="Q18" s="9"/>
    </row>
    <row r="19" spans="1:17">
      <c r="A19" s="12"/>
      <c r="B19" s="25">
        <v>331.51</v>
      </c>
      <c r="C19" s="20" t="s">
        <v>124</v>
      </c>
      <c r="D19" s="46">
        <v>1450722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1450722</v>
      </c>
      <c r="P19" s="47">
        <f t="shared" si="1"/>
        <v>242.79866108786612</v>
      </c>
      <c r="Q19" s="9"/>
    </row>
    <row r="20" spans="1:17">
      <c r="A20" s="12"/>
      <c r="B20" s="25">
        <v>334.49</v>
      </c>
      <c r="C20" s="20" t="s">
        <v>99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248642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248642</v>
      </c>
      <c r="P20" s="47">
        <f t="shared" si="1"/>
        <v>41.613723849372384</v>
      </c>
      <c r="Q20" s="9"/>
    </row>
    <row r="21" spans="1:17">
      <c r="A21" s="12"/>
      <c r="B21" s="25">
        <v>335.125</v>
      </c>
      <c r="C21" s="20" t="s">
        <v>125</v>
      </c>
      <c r="D21" s="46">
        <v>186310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186310</v>
      </c>
      <c r="P21" s="47">
        <f t="shared" si="1"/>
        <v>31.181589958158995</v>
      </c>
      <c r="Q21" s="9"/>
    </row>
    <row r="22" spans="1:17">
      <c r="A22" s="12"/>
      <c r="B22" s="25">
        <v>335.15</v>
      </c>
      <c r="C22" s="20" t="s">
        <v>78</v>
      </c>
      <c r="D22" s="46">
        <v>3716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3716</v>
      </c>
      <c r="P22" s="47">
        <f t="shared" si="1"/>
        <v>0.62192468619246866</v>
      </c>
      <c r="Q22" s="9"/>
    </row>
    <row r="23" spans="1:17">
      <c r="A23" s="12"/>
      <c r="B23" s="25">
        <v>335.18</v>
      </c>
      <c r="C23" s="20" t="s">
        <v>126</v>
      </c>
      <c r="D23" s="46">
        <v>771462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771462</v>
      </c>
      <c r="P23" s="47">
        <f t="shared" si="1"/>
        <v>129.11497907949791</v>
      </c>
      <c r="Q23" s="9"/>
    </row>
    <row r="24" spans="1:17" ht="15.75">
      <c r="A24" s="29" t="s">
        <v>27</v>
      </c>
      <c r="B24" s="30"/>
      <c r="C24" s="31"/>
      <c r="D24" s="32">
        <f t="shared" ref="D24:N24" si="6">SUM(D25:D31)</f>
        <v>175500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14830198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6"/>
        <v>0</v>
      </c>
      <c r="O24" s="32">
        <f t="shared" si="4"/>
        <v>15005698</v>
      </c>
      <c r="P24" s="45">
        <f t="shared" si="1"/>
        <v>2511.413891213389</v>
      </c>
      <c r="Q24" s="10"/>
    </row>
    <row r="25" spans="1:17">
      <c r="A25" s="12"/>
      <c r="B25" s="25">
        <v>341.9</v>
      </c>
      <c r="C25" s="20" t="s">
        <v>80</v>
      </c>
      <c r="D25" s="46">
        <v>14687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1" si="7">SUM(D25:N25)</f>
        <v>14687</v>
      </c>
      <c r="P25" s="47">
        <f t="shared" si="1"/>
        <v>2.4580753138075315</v>
      </c>
      <c r="Q25" s="9"/>
    </row>
    <row r="26" spans="1:17">
      <c r="A26" s="12"/>
      <c r="B26" s="25">
        <v>343.3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1320639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1320639</v>
      </c>
      <c r="P26" s="47">
        <f t="shared" si="1"/>
        <v>221.02744769874477</v>
      </c>
      <c r="Q26" s="9"/>
    </row>
    <row r="27" spans="1:17">
      <c r="A27" s="12"/>
      <c r="B27" s="25">
        <v>343.4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895268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895268</v>
      </c>
      <c r="P27" s="47">
        <f t="shared" si="1"/>
        <v>149.83564853556484</v>
      </c>
      <c r="Q27" s="9"/>
    </row>
    <row r="28" spans="1:17">
      <c r="A28" s="12"/>
      <c r="B28" s="25">
        <v>343.5</v>
      </c>
      <c r="C28" s="20" t="s">
        <v>33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2684460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2684460</v>
      </c>
      <c r="P28" s="47">
        <f t="shared" si="1"/>
        <v>449.28200836820082</v>
      </c>
      <c r="Q28" s="9"/>
    </row>
    <row r="29" spans="1:17">
      <c r="A29" s="12"/>
      <c r="B29" s="25">
        <v>344.5</v>
      </c>
      <c r="C29" s="20" t="s">
        <v>81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748014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748014</v>
      </c>
      <c r="P29" s="47">
        <f t="shared" si="1"/>
        <v>125.19062761506277</v>
      </c>
      <c r="Q29" s="9"/>
    </row>
    <row r="30" spans="1:17">
      <c r="A30" s="12"/>
      <c r="B30" s="25">
        <v>344.6</v>
      </c>
      <c r="C30" s="20" t="s">
        <v>82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9181817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9181817</v>
      </c>
      <c r="P30" s="47">
        <f t="shared" si="1"/>
        <v>1536.7057740585774</v>
      </c>
      <c r="Q30" s="9"/>
    </row>
    <row r="31" spans="1:17">
      <c r="A31" s="12"/>
      <c r="B31" s="25">
        <v>347.2</v>
      </c>
      <c r="C31" s="20" t="s">
        <v>36</v>
      </c>
      <c r="D31" s="46">
        <v>160813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160813</v>
      </c>
      <c r="P31" s="47">
        <f t="shared" si="1"/>
        <v>26.914309623430963</v>
      </c>
      <c r="Q31" s="9"/>
    </row>
    <row r="32" spans="1:17" ht="15.75">
      <c r="A32" s="29" t="s">
        <v>28</v>
      </c>
      <c r="B32" s="30"/>
      <c r="C32" s="31"/>
      <c r="D32" s="32">
        <f t="shared" ref="D32:N32" si="8">SUM(D33:D34)</f>
        <v>50231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8"/>
        <v>0</v>
      </c>
      <c r="O32" s="32">
        <f>SUM(D32:N32)</f>
        <v>50231</v>
      </c>
      <c r="P32" s="45">
        <f t="shared" si="1"/>
        <v>8.4068619246861918</v>
      </c>
      <c r="Q32" s="10"/>
    </row>
    <row r="33" spans="1:120">
      <c r="A33" s="13"/>
      <c r="B33" s="39">
        <v>354</v>
      </c>
      <c r="C33" s="21" t="s">
        <v>39</v>
      </c>
      <c r="D33" s="46">
        <v>26623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26623</v>
      </c>
      <c r="P33" s="47">
        <f t="shared" si="1"/>
        <v>4.4557322175732219</v>
      </c>
      <c r="Q33" s="9"/>
    </row>
    <row r="34" spans="1:120">
      <c r="A34" s="13"/>
      <c r="B34" s="39">
        <v>359</v>
      </c>
      <c r="C34" s="21" t="s">
        <v>40</v>
      </c>
      <c r="D34" s="46">
        <v>23608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23608</v>
      </c>
      <c r="P34" s="47">
        <f t="shared" si="1"/>
        <v>3.9511297071129707</v>
      </c>
      <c r="Q34" s="9"/>
    </row>
    <row r="35" spans="1:120" ht="15.75">
      <c r="A35" s="29" t="s">
        <v>3</v>
      </c>
      <c r="B35" s="30"/>
      <c r="C35" s="31"/>
      <c r="D35" s="32">
        <f t="shared" ref="D35:N35" si="9">SUM(D36:D43)</f>
        <v>154567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239825</v>
      </c>
      <c r="J35" s="32">
        <f t="shared" si="9"/>
        <v>0</v>
      </c>
      <c r="K35" s="32">
        <f t="shared" si="9"/>
        <v>5189681</v>
      </c>
      <c r="L35" s="32">
        <f t="shared" si="9"/>
        <v>0</v>
      </c>
      <c r="M35" s="32">
        <f t="shared" si="9"/>
        <v>0</v>
      </c>
      <c r="N35" s="32">
        <f t="shared" si="9"/>
        <v>0</v>
      </c>
      <c r="O35" s="32">
        <f>SUM(D35:N35)</f>
        <v>5584073</v>
      </c>
      <c r="P35" s="45">
        <f t="shared" si="1"/>
        <v>934.57288702928872</v>
      </c>
      <c r="Q35" s="10"/>
    </row>
    <row r="36" spans="1:120">
      <c r="A36" s="12"/>
      <c r="B36" s="25">
        <v>361.1</v>
      </c>
      <c r="C36" s="20" t="s">
        <v>41</v>
      </c>
      <c r="D36" s="46">
        <v>49071</v>
      </c>
      <c r="E36" s="46">
        <v>0</v>
      </c>
      <c r="F36" s="46">
        <v>0</v>
      </c>
      <c r="G36" s="46">
        <v>0</v>
      </c>
      <c r="H36" s="46">
        <v>0</v>
      </c>
      <c r="I36" s="46">
        <v>57704</v>
      </c>
      <c r="J36" s="46">
        <v>0</v>
      </c>
      <c r="K36" s="46">
        <v>186738</v>
      </c>
      <c r="L36" s="46">
        <v>0</v>
      </c>
      <c r="M36" s="46">
        <v>0</v>
      </c>
      <c r="N36" s="46">
        <v>0</v>
      </c>
      <c r="O36" s="46">
        <f>SUM(D36:N36)</f>
        <v>293513</v>
      </c>
      <c r="P36" s="47">
        <f t="shared" si="1"/>
        <v>49.123514644351467</v>
      </c>
      <c r="Q36" s="9"/>
    </row>
    <row r="37" spans="1:120">
      <c r="A37" s="12"/>
      <c r="B37" s="25">
        <v>361.2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45081</v>
      </c>
      <c r="L37" s="46">
        <v>0</v>
      </c>
      <c r="M37" s="46">
        <v>0</v>
      </c>
      <c r="N37" s="46">
        <v>0</v>
      </c>
      <c r="O37" s="46">
        <f t="shared" ref="O37:O43" si="10">SUM(D37:N37)</f>
        <v>45081</v>
      </c>
      <c r="P37" s="47">
        <f t="shared" si="1"/>
        <v>7.5449372384937234</v>
      </c>
      <c r="Q37" s="9"/>
    </row>
    <row r="38" spans="1:120">
      <c r="A38" s="12"/>
      <c r="B38" s="25">
        <v>361.3</v>
      </c>
      <c r="C38" s="20" t="s">
        <v>43</v>
      </c>
      <c r="D38" s="46">
        <v>-101699</v>
      </c>
      <c r="E38" s="46">
        <v>0</v>
      </c>
      <c r="F38" s="46">
        <v>0</v>
      </c>
      <c r="G38" s="46">
        <v>0</v>
      </c>
      <c r="H38" s="46">
        <v>0</v>
      </c>
      <c r="I38" s="46">
        <v>-118068</v>
      </c>
      <c r="J38" s="46">
        <v>0</v>
      </c>
      <c r="K38" s="46">
        <v>3534487</v>
      </c>
      <c r="L38" s="46">
        <v>0</v>
      </c>
      <c r="M38" s="46">
        <v>0</v>
      </c>
      <c r="N38" s="46">
        <v>0</v>
      </c>
      <c r="O38" s="46">
        <f t="shared" si="10"/>
        <v>3314720</v>
      </c>
      <c r="P38" s="47">
        <f t="shared" si="1"/>
        <v>554.76485355648538</v>
      </c>
      <c r="Q38" s="9"/>
    </row>
    <row r="39" spans="1:120">
      <c r="A39" s="12"/>
      <c r="B39" s="25">
        <v>361.4</v>
      </c>
      <c r="C39" s="20" t="s">
        <v>83</v>
      </c>
      <c r="D39" s="46">
        <v>29021</v>
      </c>
      <c r="E39" s="46">
        <v>0</v>
      </c>
      <c r="F39" s="46">
        <v>0</v>
      </c>
      <c r="G39" s="46">
        <v>0</v>
      </c>
      <c r="H39" s="46">
        <v>0</v>
      </c>
      <c r="I39" s="46">
        <v>33255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62276</v>
      </c>
      <c r="P39" s="47">
        <f t="shared" si="1"/>
        <v>10.422761506276151</v>
      </c>
      <c r="Q39" s="9"/>
    </row>
    <row r="40" spans="1:120">
      <c r="A40" s="12"/>
      <c r="B40" s="25">
        <v>362</v>
      </c>
      <c r="C40" s="20" t="s">
        <v>45</v>
      </c>
      <c r="D40" s="46">
        <v>2840</v>
      </c>
      <c r="E40" s="46">
        <v>0</v>
      </c>
      <c r="F40" s="46">
        <v>0</v>
      </c>
      <c r="G40" s="46">
        <v>0</v>
      </c>
      <c r="H40" s="46">
        <v>0</v>
      </c>
      <c r="I40" s="46">
        <v>234353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237193</v>
      </c>
      <c r="P40" s="47">
        <f t="shared" si="1"/>
        <v>39.697573221757324</v>
      </c>
      <c r="Q40" s="9"/>
    </row>
    <row r="41" spans="1:120">
      <c r="A41" s="12"/>
      <c r="B41" s="25">
        <v>367</v>
      </c>
      <c r="C41" s="20" t="s">
        <v>46</v>
      </c>
      <c r="D41" s="46">
        <v>95240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95240</v>
      </c>
      <c r="P41" s="47">
        <f t="shared" si="1"/>
        <v>15.939748953974895</v>
      </c>
      <c r="Q41" s="9"/>
    </row>
    <row r="42" spans="1:120">
      <c r="A42" s="12"/>
      <c r="B42" s="25">
        <v>368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1423375</v>
      </c>
      <c r="L42" s="46">
        <v>0</v>
      </c>
      <c r="M42" s="46">
        <v>0</v>
      </c>
      <c r="N42" s="46">
        <v>0</v>
      </c>
      <c r="O42" s="46">
        <f t="shared" si="10"/>
        <v>1423375</v>
      </c>
      <c r="P42" s="47">
        <f t="shared" si="1"/>
        <v>238.22175732217573</v>
      </c>
      <c r="Q42" s="9"/>
    </row>
    <row r="43" spans="1:120">
      <c r="A43" s="12"/>
      <c r="B43" s="25">
        <v>369.9</v>
      </c>
      <c r="C43" s="20" t="s">
        <v>48</v>
      </c>
      <c r="D43" s="46">
        <v>80094</v>
      </c>
      <c r="E43" s="46">
        <v>0</v>
      </c>
      <c r="F43" s="46">
        <v>0</v>
      </c>
      <c r="G43" s="46">
        <v>0</v>
      </c>
      <c r="H43" s="46">
        <v>0</v>
      </c>
      <c r="I43" s="46">
        <v>32581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112675</v>
      </c>
      <c r="P43" s="47">
        <f t="shared" si="1"/>
        <v>18.85774058577406</v>
      </c>
      <c r="Q43" s="9"/>
    </row>
    <row r="44" spans="1:120" ht="15.75">
      <c r="A44" s="29" t="s">
        <v>29</v>
      </c>
      <c r="B44" s="30"/>
      <c r="C44" s="31"/>
      <c r="D44" s="32">
        <f t="shared" ref="D44:N44" si="11">SUM(D45:D45)</f>
        <v>2043829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210000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1"/>
        <v>0</v>
      </c>
      <c r="O44" s="32">
        <f>SUM(D44:N44)</f>
        <v>2253829</v>
      </c>
      <c r="P44" s="45">
        <f t="shared" si="1"/>
        <v>377.20987447698747</v>
      </c>
      <c r="Q44" s="9"/>
    </row>
    <row r="45" spans="1:120" ht="15.75" thickBot="1">
      <c r="A45" s="12"/>
      <c r="B45" s="25">
        <v>381</v>
      </c>
      <c r="C45" s="20" t="s">
        <v>49</v>
      </c>
      <c r="D45" s="46">
        <v>2043829</v>
      </c>
      <c r="E45" s="46">
        <v>0</v>
      </c>
      <c r="F45" s="46">
        <v>0</v>
      </c>
      <c r="G45" s="46">
        <v>0</v>
      </c>
      <c r="H45" s="46">
        <v>0</v>
      </c>
      <c r="I45" s="46">
        <v>210000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2253829</v>
      </c>
      <c r="P45" s="47">
        <f t="shared" si="1"/>
        <v>377.20987447698747</v>
      </c>
      <c r="Q45" s="9"/>
    </row>
    <row r="46" spans="1:120" ht="16.5" thickBot="1">
      <c r="A46" s="14" t="s">
        <v>37</v>
      </c>
      <c r="B46" s="23"/>
      <c r="C46" s="22"/>
      <c r="D46" s="15">
        <f t="shared" ref="D46:N46" si="12">SUM(D5,D13,D17,D24,D32,D35,D44)</f>
        <v>11884014</v>
      </c>
      <c r="E46" s="15">
        <f t="shared" si="12"/>
        <v>0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15778665</v>
      </c>
      <c r="J46" s="15">
        <f t="shared" si="12"/>
        <v>0</v>
      </c>
      <c r="K46" s="15">
        <f t="shared" si="12"/>
        <v>5189681</v>
      </c>
      <c r="L46" s="15">
        <f t="shared" si="12"/>
        <v>0</v>
      </c>
      <c r="M46" s="15">
        <f t="shared" si="12"/>
        <v>0</v>
      </c>
      <c r="N46" s="15">
        <f t="shared" si="12"/>
        <v>0</v>
      </c>
      <c r="O46" s="15">
        <f>SUM(D46:N46)</f>
        <v>32852360</v>
      </c>
      <c r="P46" s="38">
        <f t="shared" si="1"/>
        <v>5498.3029288702928</v>
      </c>
      <c r="Q46" s="6"/>
      <c r="R46" s="2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</row>
    <row r="47" spans="1:120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</row>
    <row r="48" spans="1:120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8" t="s">
        <v>127</v>
      </c>
      <c r="N48" s="48"/>
      <c r="O48" s="48"/>
      <c r="P48" s="43">
        <v>5975</v>
      </c>
    </row>
    <row r="49" spans="1:16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1"/>
    </row>
    <row r="50" spans="1:16" ht="15.75" customHeight="1" thickBot="1">
      <c r="A50" s="52" t="s">
        <v>63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</row>
  </sheetData>
  <mergeCells count="10">
    <mergeCell ref="M48:O48"/>
    <mergeCell ref="A49:P49"/>
    <mergeCell ref="A50:P5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5535106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5535106</v>
      </c>
      <c r="O5" s="33">
        <f t="shared" ref="O5:O47" si="1">(N5/O$49)</f>
        <v>908.73518305696928</v>
      </c>
      <c r="P5" s="6"/>
    </row>
    <row r="6" spans="1:133">
      <c r="A6" s="12"/>
      <c r="B6" s="25">
        <v>311</v>
      </c>
      <c r="C6" s="20" t="s">
        <v>2</v>
      </c>
      <c r="D6" s="46">
        <v>4648810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4648810</v>
      </c>
      <c r="O6" s="47">
        <f t="shared" si="1"/>
        <v>763.22607125266791</v>
      </c>
      <c r="P6" s="9"/>
    </row>
    <row r="7" spans="1:133">
      <c r="A7" s="12"/>
      <c r="B7" s="25">
        <v>312.41000000000003</v>
      </c>
      <c r="C7" s="20" t="s">
        <v>11</v>
      </c>
      <c r="D7" s="46">
        <v>61584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61584</v>
      </c>
      <c r="O7" s="47">
        <f t="shared" si="1"/>
        <v>10.110655064849778</v>
      </c>
      <c r="P7" s="9"/>
    </row>
    <row r="8" spans="1:133">
      <c r="A8" s="12"/>
      <c r="B8" s="25">
        <v>312.42</v>
      </c>
      <c r="C8" s="20" t="s">
        <v>10</v>
      </c>
      <c r="D8" s="46">
        <v>23084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23084</v>
      </c>
      <c r="O8" s="47">
        <f t="shared" si="1"/>
        <v>3.7898538827778689</v>
      </c>
      <c r="P8" s="9"/>
    </row>
    <row r="9" spans="1:133">
      <c r="A9" s="12"/>
      <c r="B9" s="25">
        <v>312.52</v>
      </c>
      <c r="C9" s="20" t="s">
        <v>74</v>
      </c>
      <c r="D9" s="46">
        <v>99613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99613</v>
      </c>
      <c r="O9" s="47">
        <f t="shared" si="1"/>
        <v>16.354129042850108</v>
      </c>
      <c r="P9" s="9"/>
    </row>
    <row r="10" spans="1:133">
      <c r="A10" s="12"/>
      <c r="B10" s="25">
        <v>314.10000000000002</v>
      </c>
      <c r="C10" s="20" t="s">
        <v>12</v>
      </c>
      <c r="D10" s="46">
        <v>509725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509725</v>
      </c>
      <c r="O10" s="47">
        <f t="shared" si="1"/>
        <v>83.684945000820889</v>
      </c>
      <c r="P10" s="9"/>
    </row>
    <row r="11" spans="1:133">
      <c r="A11" s="12"/>
      <c r="B11" s="25">
        <v>314.39999999999998</v>
      </c>
      <c r="C11" s="20" t="s">
        <v>13</v>
      </c>
      <c r="D11" s="46">
        <v>17690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17690</v>
      </c>
      <c r="O11" s="47">
        <f t="shared" si="1"/>
        <v>2.9042850106714826</v>
      </c>
      <c r="P11" s="9"/>
    </row>
    <row r="12" spans="1:133">
      <c r="A12" s="12"/>
      <c r="B12" s="25">
        <v>315</v>
      </c>
      <c r="C12" s="20" t="s">
        <v>75</v>
      </c>
      <c r="D12" s="46">
        <v>174600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174600</v>
      </c>
      <c r="O12" s="47">
        <f t="shared" si="1"/>
        <v>28.665243802331307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SUM(D14:D16)</f>
        <v>1587435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1587435</v>
      </c>
      <c r="O13" s="45">
        <f t="shared" si="1"/>
        <v>260.61976686915119</v>
      </c>
      <c r="P13" s="10"/>
    </row>
    <row r="14" spans="1:133">
      <c r="A14" s="12"/>
      <c r="B14" s="25">
        <v>322</v>
      </c>
      <c r="C14" s="20" t="s">
        <v>0</v>
      </c>
      <c r="D14" s="46">
        <v>1207344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1207344</v>
      </c>
      <c r="O14" s="47">
        <f t="shared" si="1"/>
        <v>198.2176982433098</v>
      </c>
      <c r="P14" s="9"/>
    </row>
    <row r="15" spans="1:133">
      <c r="A15" s="12"/>
      <c r="B15" s="25">
        <v>323.10000000000002</v>
      </c>
      <c r="C15" s="20" t="s">
        <v>16</v>
      </c>
      <c r="D15" s="46">
        <v>357923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357923</v>
      </c>
      <c r="O15" s="47">
        <f t="shared" si="1"/>
        <v>58.762600558200624</v>
      </c>
      <c r="P15" s="9"/>
    </row>
    <row r="16" spans="1:133">
      <c r="A16" s="12"/>
      <c r="B16" s="25">
        <v>323.39999999999998</v>
      </c>
      <c r="C16" s="20" t="s">
        <v>17</v>
      </c>
      <c r="D16" s="46">
        <v>22168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22168</v>
      </c>
      <c r="O16" s="47">
        <f t="shared" si="1"/>
        <v>3.6394680676407813</v>
      </c>
      <c r="P16" s="9"/>
    </row>
    <row r="17" spans="1:16" ht="15.75">
      <c r="A17" s="29" t="s">
        <v>18</v>
      </c>
      <c r="B17" s="30"/>
      <c r="C17" s="31"/>
      <c r="D17" s="32">
        <f t="shared" ref="D17:M17" si="5">SUM(D18:D22)</f>
        <v>856886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918553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1775439</v>
      </c>
      <c r="O17" s="45">
        <f t="shared" si="1"/>
        <v>291.48563454276803</v>
      </c>
      <c r="P17" s="10"/>
    </row>
    <row r="18" spans="1:16">
      <c r="A18" s="12"/>
      <c r="B18" s="25">
        <v>331.1</v>
      </c>
      <c r="C18" s="20" t="s">
        <v>70</v>
      </c>
      <c r="D18" s="46">
        <v>70000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70000</v>
      </c>
      <c r="O18" s="47">
        <f t="shared" si="1"/>
        <v>11.492365785585291</v>
      </c>
      <c r="P18" s="9"/>
    </row>
    <row r="19" spans="1:16">
      <c r="A19" s="12"/>
      <c r="B19" s="25">
        <v>334.49</v>
      </c>
      <c r="C19" s="20" t="s">
        <v>99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918553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918553</v>
      </c>
      <c r="O19" s="47">
        <f t="shared" si="1"/>
        <v>150.80495813495321</v>
      </c>
      <c r="P19" s="9"/>
    </row>
    <row r="20" spans="1:16">
      <c r="A20" s="12"/>
      <c r="B20" s="25">
        <v>335.12</v>
      </c>
      <c r="C20" s="20" t="s">
        <v>77</v>
      </c>
      <c r="D20" s="46">
        <v>160718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160718</v>
      </c>
      <c r="O20" s="47">
        <f t="shared" si="1"/>
        <v>26.386143490395664</v>
      </c>
      <c r="P20" s="9"/>
    </row>
    <row r="21" spans="1:16">
      <c r="A21" s="12"/>
      <c r="B21" s="25">
        <v>335.15</v>
      </c>
      <c r="C21" s="20" t="s">
        <v>78</v>
      </c>
      <c r="D21" s="46">
        <v>3356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3356</v>
      </c>
      <c r="O21" s="47">
        <f t="shared" si="1"/>
        <v>0.55097685109177474</v>
      </c>
      <c r="P21" s="9"/>
    </row>
    <row r="22" spans="1:16">
      <c r="A22" s="12"/>
      <c r="B22" s="25">
        <v>335.18</v>
      </c>
      <c r="C22" s="20" t="s">
        <v>79</v>
      </c>
      <c r="D22" s="46">
        <v>622812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622812</v>
      </c>
      <c r="O22" s="47">
        <f t="shared" si="1"/>
        <v>102.25119028074208</v>
      </c>
      <c r="P22" s="9"/>
    </row>
    <row r="23" spans="1:16" ht="15.75">
      <c r="A23" s="29" t="s">
        <v>27</v>
      </c>
      <c r="B23" s="30"/>
      <c r="C23" s="31"/>
      <c r="D23" s="32">
        <f t="shared" ref="D23:M23" si="6">SUM(D24:D30)</f>
        <v>46154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13083337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13129491</v>
      </c>
      <c r="O23" s="45">
        <f t="shared" si="1"/>
        <v>2155.5559021507142</v>
      </c>
      <c r="P23" s="10"/>
    </row>
    <row r="24" spans="1:16">
      <c r="A24" s="12"/>
      <c r="B24" s="25">
        <v>341.9</v>
      </c>
      <c r="C24" s="20" t="s">
        <v>80</v>
      </c>
      <c r="D24" s="46">
        <v>3468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7">SUM(D24:M24)</f>
        <v>3468</v>
      </c>
      <c r="O24" s="47">
        <f t="shared" si="1"/>
        <v>0.56936463634871126</v>
      </c>
      <c r="P24" s="9"/>
    </row>
    <row r="25" spans="1:16">
      <c r="A25" s="12"/>
      <c r="B25" s="25">
        <v>343.3</v>
      </c>
      <c r="C25" s="20" t="s">
        <v>31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1227971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1227971</v>
      </c>
      <c r="O25" s="47">
        <f t="shared" si="1"/>
        <v>201.60417008701361</v>
      </c>
      <c r="P25" s="9"/>
    </row>
    <row r="26" spans="1:16">
      <c r="A26" s="12"/>
      <c r="B26" s="25">
        <v>343.4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814680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814680</v>
      </c>
      <c r="O26" s="47">
        <f t="shared" si="1"/>
        <v>133.75143654572321</v>
      </c>
      <c r="P26" s="9"/>
    </row>
    <row r="27" spans="1:16">
      <c r="A27" s="12"/>
      <c r="B27" s="25">
        <v>343.5</v>
      </c>
      <c r="C27" s="20" t="s">
        <v>33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2540594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2540594</v>
      </c>
      <c r="O27" s="47">
        <f t="shared" si="1"/>
        <v>417.10622229518964</v>
      </c>
      <c r="P27" s="9"/>
    </row>
    <row r="28" spans="1:16">
      <c r="A28" s="12"/>
      <c r="B28" s="25">
        <v>344.5</v>
      </c>
      <c r="C28" s="20" t="s">
        <v>81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438110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438110</v>
      </c>
      <c r="O28" s="47">
        <f t="shared" si="1"/>
        <v>71.927433918896739</v>
      </c>
      <c r="P28" s="9"/>
    </row>
    <row r="29" spans="1:16">
      <c r="A29" s="12"/>
      <c r="B29" s="25">
        <v>344.6</v>
      </c>
      <c r="C29" s="20" t="s">
        <v>82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8061982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8061982</v>
      </c>
      <c r="O29" s="47">
        <f t="shared" si="1"/>
        <v>1323.5892300114924</v>
      </c>
      <c r="P29" s="9"/>
    </row>
    <row r="30" spans="1:16">
      <c r="A30" s="12"/>
      <c r="B30" s="25">
        <v>347.2</v>
      </c>
      <c r="C30" s="20" t="s">
        <v>36</v>
      </c>
      <c r="D30" s="46">
        <v>42686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42686</v>
      </c>
      <c r="O30" s="47">
        <f t="shared" si="1"/>
        <v>7.0080446560499094</v>
      </c>
      <c r="P30" s="9"/>
    </row>
    <row r="31" spans="1:16" ht="15.75">
      <c r="A31" s="29" t="s">
        <v>28</v>
      </c>
      <c r="B31" s="30"/>
      <c r="C31" s="31"/>
      <c r="D31" s="32">
        <f t="shared" ref="D31:M31" si="8">SUM(D32:D33)</f>
        <v>123714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>SUM(D31:M31)</f>
        <v>123714</v>
      </c>
      <c r="O31" s="45">
        <f t="shared" si="1"/>
        <v>20.310950582827122</v>
      </c>
      <c r="P31" s="10"/>
    </row>
    <row r="32" spans="1:16">
      <c r="A32" s="13"/>
      <c r="B32" s="39">
        <v>354</v>
      </c>
      <c r="C32" s="21" t="s">
        <v>39</v>
      </c>
      <c r="D32" s="46">
        <v>85265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85265</v>
      </c>
      <c r="O32" s="47">
        <f t="shared" si="1"/>
        <v>13.998522410113281</v>
      </c>
      <c r="P32" s="9"/>
    </row>
    <row r="33" spans="1:119">
      <c r="A33" s="13"/>
      <c r="B33" s="39">
        <v>359</v>
      </c>
      <c r="C33" s="21" t="s">
        <v>40</v>
      </c>
      <c r="D33" s="46">
        <v>38449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38449</v>
      </c>
      <c r="O33" s="47">
        <f t="shared" si="1"/>
        <v>6.3124281727138403</v>
      </c>
      <c r="P33" s="9"/>
    </row>
    <row r="34" spans="1:119" ht="15.75">
      <c r="A34" s="29" t="s">
        <v>3</v>
      </c>
      <c r="B34" s="30"/>
      <c r="C34" s="31"/>
      <c r="D34" s="32">
        <f t="shared" ref="D34:M34" si="9">SUM(D35:D43)</f>
        <v>368922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437567</v>
      </c>
      <c r="J34" s="32">
        <f t="shared" si="9"/>
        <v>0</v>
      </c>
      <c r="K34" s="32">
        <f t="shared" si="9"/>
        <v>2991789</v>
      </c>
      <c r="L34" s="32">
        <f t="shared" si="9"/>
        <v>0</v>
      </c>
      <c r="M34" s="32">
        <f t="shared" si="9"/>
        <v>0</v>
      </c>
      <c r="N34" s="32">
        <f>SUM(D34:M34)</f>
        <v>3798278</v>
      </c>
      <c r="O34" s="45">
        <f t="shared" si="1"/>
        <v>623.58857330487604</v>
      </c>
      <c r="P34" s="10"/>
    </row>
    <row r="35" spans="1:119">
      <c r="A35" s="12"/>
      <c r="B35" s="25">
        <v>361.1</v>
      </c>
      <c r="C35" s="20" t="s">
        <v>41</v>
      </c>
      <c r="D35" s="46">
        <v>54200</v>
      </c>
      <c r="E35" s="46">
        <v>0</v>
      </c>
      <c r="F35" s="46">
        <v>0</v>
      </c>
      <c r="G35" s="46">
        <v>0</v>
      </c>
      <c r="H35" s="46">
        <v>0</v>
      </c>
      <c r="I35" s="46">
        <v>64113</v>
      </c>
      <c r="J35" s="46">
        <v>0</v>
      </c>
      <c r="K35" s="46">
        <v>185817</v>
      </c>
      <c r="L35" s="46">
        <v>0</v>
      </c>
      <c r="M35" s="46">
        <v>0</v>
      </c>
      <c r="N35" s="46">
        <f>SUM(D35:M35)</f>
        <v>304130</v>
      </c>
      <c r="O35" s="47">
        <f t="shared" si="1"/>
        <v>49.931045805286487</v>
      </c>
      <c r="P35" s="9"/>
    </row>
    <row r="36" spans="1:119">
      <c r="A36" s="12"/>
      <c r="B36" s="25">
        <v>361.2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42828</v>
      </c>
      <c r="L36" s="46">
        <v>0</v>
      </c>
      <c r="M36" s="46">
        <v>0</v>
      </c>
      <c r="N36" s="46">
        <f t="shared" ref="N36:N43" si="10">SUM(D36:M36)</f>
        <v>42828</v>
      </c>
      <c r="O36" s="47">
        <f t="shared" si="1"/>
        <v>7.0313577409292396</v>
      </c>
      <c r="P36" s="9"/>
    </row>
    <row r="37" spans="1:119">
      <c r="A37" s="12"/>
      <c r="B37" s="25">
        <v>361.3</v>
      </c>
      <c r="C37" s="20" t="s">
        <v>43</v>
      </c>
      <c r="D37" s="46">
        <v>114276</v>
      </c>
      <c r="E37" s="46">
        <v>0</v>
      </c>
      <c r="F37" s="46">
        <v>0</v>
      </c>
      <c r="G37" s="46">
        <v>0</v>
      </c>
      <c r="H37" s="46">
        <v>0</v>
      </c>
      <c r="I37" s="46">
        <v>129058</v>
      </c>
      <c r="J37" s="46">
        <v>0</v>
      </c>
      <c r="K37" s="46">
        <v>1158931</v>
      </c>
      <c r="L37" s="46">
        <v>0</v>
      </c>
      <c r="M37" s="46">
        <v>0</v>
      </c>
      <c r="N37" s="46">
        <f t="shared" si="10"/>
        <v>1402265</v>
      </c>
      <c r="O37" s="47">
        <f t="shared" si="1"/>
        <v>230.21917583319652</v>
      </c>
      <c r="P37" s="9"/>
    </row>
    <row r="38" spans="1:119">
      <c r="A38" s="12"/>
      <c r="B38" s="25">
        <v>361.4</v>
      </c>
      <c r="C38" s="20" t="s">
        <v>83</v>
      </c>
      <c r="D38" s="46">
        <v>14208</v>
      </c>
      <c r="E38" s="46">
        <v>0</v>
      </c>
      <c r="F38" s="46">
        <v>0</v>
      </c>
      <c r="G38" s="46">
        <v>0</v>
      </c>
      <c r="H38" s="46">
        <v>0</v>
      </c>
      <c r="I38" s="46">
        <v>17696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31904</v>
      </c>
      <c r="O38" s="47">
        <f t="shared" si="1"/>
        <v>5.2378919717616155</v>
      </c>
      <c r="P38" s="9"/>
    </row>
    <row r="39" spans="1:119">
      <c r="A39" s="12"/>
      <c r="B39" s="25">
        <v>362</v>
      </c>
      <c r="C39" s="20" t="s">
        <v>45</v>
      </c>
      <c r="D39" s="46">
        <v>850</v>
      </c>
      <c r="E39" s="46">
        <v>0</v>
      </c>
      <c r="F39" s="46">
        <v>0</v>
      </c>
      <c r="G39" s="46">
        <v>0</v>
      </c>
      <c r="H39" s="46">
        <v>0</v>
      </c>
      <c r="I39" s="46">
        <v>216428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217278</v>
      </c>
      <c r="O39" s="47">
        <f t="shared" si="1"/>
        <v>35.671975045148578</v>
      </c>
      <c r="P39" s="9"/>
    </row>
    <row r="40" spans="1:119">
      <c r="A40" s="12"/>
      <c r="B40" s="25">
        <v>364</v>
      </c>
      <c r="C40" s="20" t="s">
        <v>96</v>
      </c>
      <c r="D40" s="46">
        <v>12451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12451</v>
      </c>
      <c r="O40" s="47">
        <f t="shared" si="1"/>
        <v>2.0441635199474635</v>
      </c>
      <c r="P40" s="9"/>
    </row>
    <row r="41" spans="1:119">
      <c r="A41" s="12"/>
      <c r="B41" s="25">
        <v>367</v>
      </c>
      <c r="C41" s="20" t="s">
        <v>46</v>
      </c>
      <c r="D41" s="46">
        <v>111768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111768</v>
      </c>
      <c r="O41" s="47">
        <f t="shared" si="1"/>
        <v>18.349696273189952</v>
      </c>
      <c r="P41" s="9"/>
    </row>
    <row r="42" spans="1:119">
      <c r="A42" s="12"/>
      <c r="B42" s="25">
        <v>368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1601035</v>
      </c>
      <c r="L42" s="46">
        <v>0</v>
      </c>
      <c r="M42" s="46">
        <v>0</v>
      </c>
      <c r="N42" s="46">
        <f t="shared" si="10"/>
        <v>1601035</v>
      </c>
      <c r="O42" s="47">
        <f t="shared" si="1"/>
        <v>262.85256936463634</v>
      </c>
      <c r="P42" s="9"/>
    </row>
    <row r="43" spans="1:119">
      <c r="A43" s="12"/>
      <c r="B43" s="25">
        <v>369.9</v>
      </c>
      <c r="C43" s="20" t="s">
        <v>48</v>
      </c>
      <c r="D43" s="46">
        <v>61169</v>
      </c>
      <c r="E43" s="46">
        <v>0</v>
      </c>
      <c r="F43" s="46">
        <v>0</v>
      </c>
      <c r="G43" s="46">
        <v>0</v>
      </c>
      <c r="H43" s="46">
        <v>0</v>
      </c>
      <c r="I43" s="46">
        <v>10272</v>
      </c>
      <c r="J43" s="46">
        <v>0</v>
      </c>
      <c r="K43" s="46">
        <v>3178</v>
      </c>
      <c r="L43" s="46">
        <v>0</v>
      </c>
      <c r="M43" s="46">
        <v>0</v>
      </c>
      <c r="N43" s="46">
        <f t="shared" si="10"/>
        <v>74619</v>
      </c>
      <c r="O43" s="47">
        <f t="shared" si="1"/>
        <v>12.250697750779839</v>
      </c>
      <c r="P43" s="9"/>
    </row>
    <row r="44" spans="1:119" ht="15.75">
      <c r="A44" s="29" t="s">
        <v>29</v>
      </c>
      <c r="B44" s="30"/>
      <c r="C44" s="31"/>
      <c r="D44" s="32">
        <f t="shared" ref="D44:M44" si="11">SUM(D45:D46)</f>
        <v>1881842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>SUM(D44:M44)</f>
        <v>1881842</v>
      </c>
      <c r="O44" s="45">
        <f t="shared" si="1"/>
        <v>308.95452306681989</v>
      </c>
      <c r="P44" s="9"/>
    </row>
    <row r="45" spans="1:119">
      <c r="A45" s="12"/>
      <c r="B45" s="25">
        <v>381</v>
      </c>
      <c r="C45" s="20" t="s">
        <v>49</v>
      </c>
      <c r="D45" s="46">
        <v>1880842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1880842</v>
      </c>
      <c r="O45" s="47">
        <f t="shared" si="1"/>
        <v>308.79034641274012</v>
      </c>
      <c r="P45" s="9"/>
    </row>
    <row r="46" spans="1:119" ht="15.75" thickBot="1">
      <c r="A46" s="12"/>
      <c r="B46" s="25">
        <v>388.1</v>
      </c>
      <c r="C46" s="20" t="s">
        <v>85</v>
      </c>
      <c r="D46" s="46">
        <v>1000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1000</v>
      </c>
      <c r="O46" s="47">
        <f t="shared" si="1"/>
        <v>0.16417665407978985</v>
      </c>
      <c r="P46" s="9"/>
    </row>
    <row r="47" spans="1:119" ht="16.5" thickBot="1">
      <c r="A47" s="14" t="s">
        <v>37</v>
      </c>
      <c r="B47" s="23"/>
      <c r="C47" s="22"/>
      <c r="D47" s="15">
        <f t="shared" ref="D47:M47" si="12">SUM(D5,D13,D17,D23,D31,D34,D44)</f>
        <v>10400059</v>
      </c>
      <c r="E47" s="15">
        <f t="shared" si="12"/>
        <v>0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14439457</v>
      </c>
      <c r="J47" s="15">
        <f t="shared" si="12"/>
        <v>0</v>
      </c>
      <c r="K47" s="15">
        <f t="shared" si="12"/>
        <v>2991789</v>
      </c>
      <c r="L47" s="15">
        <f t="shared" si="12"/>
        <v>0</v>
      </c>
      <c r="M47" s="15">
        <f t="shared" si="12"/>
        <v>0</v>
      </c>
      <c r="N47" s="15">
        <f>SUM(D47:M47)</f>
        <v>27831305</v>
      </c>
      <c r="O47" s="38">
        <f t="shared" si="1"/>
        <v>4569.2505335741262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113</v>
      </c>
      <c r="M49" s="48"/>
      <c r="N49" s="48"/>
      <c r="O49" s="43">
        <v>6091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5210433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5210433</v>
      </c>
      <c r="O5" s="33">
        <f t="shared" ref="O5:O44" si="2">(N5/O$46)</f>
        <v>862.79731743666173</v>
      </c>
      <c r="P5" s="6"/>
    </row>
    <row r="6" spans="1:133">
      <c r="A6" s="12"/>
      <c r="B6" s="25">
        <v>311</v>
      </c>
      <c r="C6" s="20" t="s">
        <v>2</v>
      </c>
      <c r="D6" s="46">
        <v>4414128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4414128</v>
      </c>
      <c r="O6" s="47">
        <f t="shared" si="2"/>
        <v>730.93691008445103</v>
      </c>
      <c r="P6" s="9"/>
    </row>
    <row r="7" spans="1:133">
      <c r="A7" s="12"/>
      <c r="B7" s="25">
        <v>312.41000000000003</v>
      </c>
      <c r="C7" s="20" t="s">
        <v>11</v>
      </c>
      <c r="D7" s="46">
        <v>70131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70131</v>
      </c>
      <c r="O7" s="47">
        <f t="shared" si="2"/>
        <v>11.613015399900647</v>
      </c>
      <c r="P7" s="9"/>
    </row>
    <row r="8" spans="1:133">
      <c r="A8" s="12"/>
      <c r="B8" s="25">
        <v>312.42</v>
      </c>
      <c r="C8" s="20" t="s">
        <v>10</v>
      </c>
      <c r="D8" s="46">
        <v>26845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26845</v>
      </c>
      <c r="O8" s="47">
        <f t="shared" si="2"/>
        <v>4.4452723960920686</v>
      </c>
      <c r="P8" s="9"/>
    </row>
    <row r="9" spans="1:133">
      <c r="A9" s="12"/>
      <c r="B9" s="25">
        <v>314.10000000000002</v>
      </c>
      <c r="C9" s="20" t="s">
        <v>12</v>
      </c>
      <c r="D9" s="46">
        <v>496241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496241</v>
      </c>
      <c r="O9" s="47">
        <f t="shared" si="2"/>
        <v>82.172710713694315</v>
      </c>
      <c r="P9" s="9"/>
    </row>
    <row r="10" spans="1:133">
      <c r="A10" s="12"/>
      <c r="B10" s="25">
        <v>314.39999999999998</v>
      </c>
      <c r="C10" s="20" t="s">
        <v>13</v>
      </c>
      <c r="D10" s="46">
        <v>16634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16634</v>
      </c>
      <c r="O10" s="47">
        <f t="shared" si="2"/>
        <v>2.7544295413147872</v>
      </c>
      <c r="P10" s="9"/>
    </row>
    <row r="11" spans="1:133">
      <c r="A11" s="12"/>
      <c r="B11" s="25">
        <v>315</v>
      </c>
      <c r="C11" s="20" t="s">
        <v>75</v>
      </c>
      <c r="D11" s="46">
        <v>186454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186454</v>
      </c>
      <c r="O11" s="47">
        <f t="shared" si="2"/>
        <v>30.874979301208811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1354989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1354989</v>
      </c>
      <c r="O12" s="45">
        <f t="shared" si="2"/>
        <v>224.37307501241926</v>
      </c>
      <c r="P12" s="10"/>
    </row>
    <row r="13" spans="1:133">
      <c r="A13" s="12"/>
      <c r="B13" s="25">
        <v>322</v>
      </c>
      <c r="C13" s="20" t="s">
        <v>0</v>
      </c>
      <c r="D13" s="46">
        <v>831194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831194</v>
      </c>
      <c r="O13" s="47">
        <f t="shared" si="2"/>
        <v>137.63768835899984</v>
      </c>
      <c r="P13" s="9"/>
    </row>
    <row r="14" spans="1:133">
      <c r="A14" s="12"/>
      <c r="B14" s="25">
        <v>323.10000000000002</v>
      </c>
      <c r="C14" s="20" t="s">
        <v>16</v>
      </c>
      <c r="D14" s="46">
        <v>365078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365078</v>
      </c>
      <c r="O14" s="47">
        <f t="shared" si="2"/>
        <v>60.453386322238778</v>
      </c>
      <c r="P14" s="9"/>
    </row>
    <row r="15" spans="1:133">
      <c r="A15" s="12"/>
      <c r="B15" s="25">
        <v>323.39999999999998</v>
      </c>
      <c r="C15" s="20" t="s">
        <v>17</v>
      </c>
      <c r="D15" s="46">
        <v>22239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22239</v>
      </c>
      <c r="O15" s="47">
        <f t="shared" si="2"/>
        <v>3.6825633383010432</v>
      </c>
      <c r="P15" s="9"/>
    </row>
    <row r="16" spans="1:133">
      <c r="A16" s="12"/>
      <c r="B16" s="25">
        <v>324.61</v>
      </c>
      <c r="C16" s="20" t="s">
        <v>76</v>
      </c>
      <c r="D16" s="46">
        <v>30882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30882</v>
      </c>
      <c r="O16" s="47">
        <f t="shared" si="2"/>
        <v>5.1137605563835073</v>
      </c>
      <c r="P16" s="9"/>
    </row>
    <row r="17" spans="1:16">
      <c r="A17" s="12"/>
      <c r="B17" s="25">
        <v>367</v>
      </c>
      <c r="C17" s="20" t="s">
        <v>46</v>
      </c>
      <c r="D17" s="46">
        <v>105596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105596</v>
      </c>
      <c r="O17" s="47">
        <f t="shared" si="2"/>
        <v>17.48567643649611</v>
      </c>
      <c r="P17" s="9"/>
    </row>
    <row r="18" spans="1:16" ht="15.75">
      <c r="A18" s="29" t="s">
        <v>18</v>
      </c>
      <c r="B18" s="30"/>
      <c r="C18" s="31"/>
      <c r="D18" s="32">
        <f t="shared" ref="D18:M18" si="4">SUM(D19:D21)</f>
        <v>907314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907314</v>
      </c>
      <c r="O18" s="45">
        <f t="shared" si="2"/>
        <v>150.24242424242425</v>
      </c>
      <c r="P18" s="10"/>
    </row>
    <row r="19" spans="1:16">
      <c r="A19" s="12"/>
      <c r="B19" s="25">
        <v>335.12</v>
      </c>
      <c r="C19" s="20" t="s">
        <v>77</v>
      </c>
      <c r="D19" s="46">
        <v>174533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174533</v>
      </c>
      <c r="O19" s="47">
        <f t="shared" si="2"/>
        <v>28.900976982944197</v>
      </c>
      <c r="P19" s="9"/>
    </row>
    <row r="20" spans="1:16">
      <c r="A20" s="12"/>
      <c r="B20" s="25">
        <v>335.15</v>
      </c>
      <c r="C20" s="20" t="s">
        <v>78</v>
      </c>
      <c r="D20" s="46">
        <v>4948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4948</v>
      </c>
      <c r="O20" s="47">
        <f t="shared" si="2"/>
        <v>0.81934095048849143</v>
      </c>
      <c r="P20" s="9"/>
    </row>
    <row r="21" spans="1:16">
      <c r="A21" s="12"/>
      <c r="B21" s="25">
        <v>335.18</v>
      </c>
      <c r="C21" s="20" t="s">
        <v>79</v>
      </c>
      <c r="D21" s="46">
        <v>727833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727833</v>
      </c>
      <c r="O21" s="47">
        <f t="shared" si="2"/>
        <v>120.52210630899155</v>
      </c>
      <c r="P21" s="9"/>
    </row>
    <row r="22" spans="1:16" ht="15.75">
      <c r="A22" s="29" t="s">
        <v>27</v>
      </c>
      <c r="B22" s="30"/>
      <c r="C22" s="31"/>
      <c r="D22" s="32">
        <f t="shared" ref="D22:M22" si="5">SUM(D23:D29)</f>
        <v>283522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15002777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15286299</v>
      </c>
      <c r="O22" s="45">
        <f t="shared" si="2"/>
        <v>2531.2632886239444</v>
      </c>
      <c r="P22" s="10"/>
    </row>
    <row r="23" spans="1:16">
      <c r="A23" s="12"/>
      <c r="B23" s="25">
        <v>341.9</v>
      </c>
      <c r="C23" s="20" t="s">
        <v>80</v>
      </c>
      <c r="D23" s="46">
        <v>4668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4668</v>
      </c>
      <c r="O23" s="47">
        <f t="shared" si="2"/>
        <v>0.77297565822155989</v>
      </c>
      <c r="P23" s="9"/>
    </row>
    <row r="24" spans="1:16">
      <c r="A24" s="12"/>
      <c r="B24" s="25">
        <v>343.3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1281424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1281424</v>
      </c>
      <c r="O24" s="47">
        <f t="shared" si="2"/>
        <v>212.19142242093062</v>
      </c>
      <c r="P24" s="9"/>
    </row>
    <row r="25" spans="1:16">
      <c r="A25" s="12"/>
      <c r="B25" s="25">
        <v>343.4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815242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815242</v>
      </c>
      <c r="O25" s="47">
        <f t="shared" si="2"/>
        <v>134.99619142242094</v>
      </c>
      <c r="P25" s="9"/>
    </row>
    <row r="26" spans="1:16">
      <c r="A26" s="12"/>
      <c r="B26" s="25">
        <v>343.5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2594741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2594741</v>
      </c>
      <c r="O26" s="47">
        <f t="shared" si="2"/>
        <v>429.66401722139426</v>
      </c>
      <c r="P26" s="9"/>
    </row>
    <row r="27" spans="1:16">
      <c r="A27" s="12"/>
      <c r="B27" s="25">
        <v>344.5</v>
      </c>
      <c r="C27" s="20" t="s">
        <v>81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688309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688309</v>
      </c>
      <c r="O27" s="47">
        <f t="shared" si="2"/>
        <v>113.97731412485511</v>
      </c>
      <c r="P27" s="9"/>
    </row>
    <row r="28" spans="1:16">
      <c r="A28" s="12"/>
      <c r="B28" s="25">
        <v>344.6</v>
      </c>
      <c r="C28" s="20" t="s">
        <v>82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9623061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9623061</v>
      </c>
      <c r="O28" s="47">
        <f t="shared" si="2"/>
        <v>1593.4858420268256</v>
      </c>
      <c r="P28" s="9"/>
    </row>
    <row r="29" spans="1:16">
      <c r="A29" s="12"/>
      <c r="B29" s="25">
        <v>347.2</v>
      </c>
      <c r="C29" s="20" t="s">
        <v>36</v>
      </c>
      <c r="D29" s="46">
        <v>278854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278854</v>
      </c>
      <c r="O29" s="47">
        <f t="shared" si="2"/>
        <v>46.175525749296241</v>
      </c>
      <c r="P29" s="9"/>
    </row>
    <row r="30" spans="1:16" ht="15.75">
      <c r="A30" s="29" t="s">
        <v>28</v>
      </c>
      <c r="B30" s="30"/>
      <c r="C30" s="31"/>
      <c r="D30" s="32">
        <f t="shared" ref="D30:M30" si="7">SUM(D31:D32)</f>
        <v>155060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155060</v>
      </c>
      <c r="O30" s="45">
        <f t="shared" si="2"/>
        <v>25.676436496108629</v>
      </c>
      <c r="P30" s="10"/>
    </row>
    <row r="31" spans="1:16">
      <c r="A31" s="13"/>
      <c r="B31" s="39">
        <v>354</v>
      </c>
      <c r="C31" s="21" t="s">
        <v>39</v>
      </c>
      <c r="D31" s="46">
        <v>106706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106706</v>
      </c>
      <c r="O31" s="47">
        <f t="shared" si="2"/>
        <v>17.669481702268587</v>
      </c>
      <c r="P31" s="9"/>
    </row>
    <row r="32" spans="1:16">
      <c r="A32" s="13"/>
      <c r="B32" s="39">
        <v>359</v>
      </c>
      <c r="C32" s="21" t="s">
        <v>40</v>
      </c>
      <c r="D32" s="46">
        <v>48354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48354</v>
      </c>
      <c r="O32" s="47">
        <f t="shared" si="2"/>
        <v>8.0069547938400394</v>
      </c>
      <c r="P32" s="9"/>
    </row>
    <row r="33" spans="1:119" ht="15.75">
      <c r="A33" s="29" t="s">
        <v>3</v>
      </c>
      <c r="B33" s="30"/>
      <c r="C33" s="31"/>
      <c r="D33" s="32">
        <f t="shared" ref="D33:M33" si="8">SUM(D34:D41)</f>
        <v>303899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525196</v>
      </c>
      <c r="J33" s="32">
        <f t="shared" si="8"/>
        <v>0</v>
      </c>
      <c r="K33" s="32">
        <f t="shared" si="8"/>
        <v>2155182</v>
      </c>
      <c r="L33" s="32">
        <f t="shared" si="8"/>
        <v>0</v>
      </c>
      <c r="M33" s="32">
        <f t="shared" si="8"/>
        <v>0</v>
      </c>
      <c r="N33" s="32">
        <f>SUM(D33:M33)</f>
        <v>2984277</v>
      </c>
      <c r="O33" s="45">
        <f t="shared" si="2"/>
        <v>494.16741182314951</v>
      </c>
      <c r="P33" s="10"/>
    </row>
    <row r="34" spans="1:119">
      <c r="A34" s="12"/>
      <c r="B34" s="25">
        <v>361.1</v>
      </c>
      <c r="C34" s="20" t="s">
        <v>41</v>
      </c>
      <c r="D34" s="46">
        <v>56651</v>
      </c>
      <c r="E34" s="46">
        <v>0</v>
      </c>
      <c r="F34" s="46">
        <v>0</v>
      </c>
      <c r="G34" s="46">
        <v>0</v>
      </c>
      <c r="H34" s="46">
        <v>0</v>
      </c>
      <c r="I34" s="46">
        <v>82656</v>
      </c>
      <c r="J34" s="46">
        <v>0</v>
      </c>
      <c r="K34" s="46">
        <v>238961</v>
      </c>
      <c r="L34" s="46">
        <v>0</v>
      </c>
      <c r="M34" s="46">
        <v>0</v>
      </c>
      <c r="N34" s="46">
        <f>SUM(D34:M34)</f>
        <v>378268</v>
      </c>
      <c r="O34" s="47">
        <f t="shared" si="2"/>
        <v>62.637522768670308</v>
      </c>
      <c r="P34" s="9"/>
    </row>
    <row r="35" spans="1:119">
      <c r="A35" s="12"/>
      <c r="B35" s="25">
        <v>361.2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47351</v>
      </c>
      <c r="L35" s="46">
        <v>0</v>
      </c>
      <c r="M35" s="46">
        <v>0</v>
      </c>
      <c r="N35" s="46">
        <f t="shared" ref="N35:N41" si="9">SUM(D35:M35)</f>
        <v>47351</v>
      </c>
      <c r="O35" s="47">
        <f t="shared" si="2"/>
        <v>7.8408676933267101</v>
      </c>
      <c r="P35" s="9"/>
    </row>
    <row r="36" spans="1:119">
      <c r="A36" s="12"/>
      <c r="B36" s="25">
        <v>361.3</v>
      </c>
      <c r="C36" s="20" t="s">
        <v>43</v>
      </c>
      <c r="D36" s="46">
        <v>149441</v>
      </c>
      <c r="E36" s="46">
        <v>0</v>
      </c>
      <c r="F36" s="46">
        <v>0</v>
      </c>
      <c r="G36" s="46">
        <v>0</v>
      </c>
      <c r="H36" s="46">
        <v>0</v>
      </c>
      <c r="I36" s="46">
        <v>175262</v>
      </c>
      <c r="J36" s="46">
        <v>0</v>
      </c>
      <c r="K36" s="46">
        <v>416161</v>
      </c>
      <c r="L36" s="46">
        <v>0</v>
      </c>
      <c r="M36" s="46">
        <v>0</v>
      </c>
      <c r="N36" s="46">
        <f t="shared" si="9"/>
        <v>740864</v>
      </c>
      <c r="O36" s="47">
        <f t="shared" si="2"/>
        <v>122.67991389302864</v>
      </c>
      <c r="P36" s="9"/>
    </row>
    <row r="37" spans="1:119">
      <c r="A37" s="12"/>
      <c r="B37" s="25">
        <v>361.4</v>
      </c>
      <c r="C37" s="20" t="s">
        <v>83</v>
      </c>
      <c r="D37" s="46">
        <v>-3731</v>
      </c>
      <c r="E37" s="46">
        <v>0</v>
      </c>
      <c r="F37" s="46">
        <v>0</v>
      </c>
      <c r="G37" s="46">
        <v>0</v>
      </c>
      <c r="H37" s="46">
        <v>0</v>
      </c>
      <c r="I37" s="46">
        <v>-6574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-10305</v>
      </c>
      <c r="O37" s="47">
        <f t="shared" si="2"/>
        <v>-1.706408345752608</v>
      </c>
      <c r="P37" s="9"/>
    </row>
    <row r="38" spans="1:119">
      <c r="A38" s="12"/>
      <c r="B38" s="25">
        <v>362</v>
      </c>
      <c r="C38" s="20" t="s">
        <v>45</v>
      </c>
      <c r="D38" s="46">
        <v>7025</v>
      </c>
      <c r="E38" s="46">
        <v>0</v>
      </c>
      <c r="F38" s="46">
        <v>0</v>
      </c>
      <c r="G38" s="46">
        <v>0</v>
      </c>
      <c r="H38" s="46">
        <v>0</v>
      </c>
      <c r="I38" s="46">
        <v>214005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221030</v>
      </c>
      <c r="O38" s="47">
        <f t="shared" si="2"/>
        <v>36.600430534856763</v>
      </c>
      <c r="P38" s="9"/>
    </row>
    <row r="39" spans="1:119">
      <c r="A39" s="12"/>
      <c r="B39" s="25">
        <v>364</v>
      </c>
      <c r="C39" s="20" t="s">
        <v>96</v>
      </c>
      <c r="D39" s="46">
        <v>10100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10100</v>
      </c>
      <c r="O39" s="47">
        <f t="shared" si="2"/>
        <v>1.672462328200033</v>
      </c>
      <c r="P39" s="9"/>
    </row>
    <row r="40" spans="1:119">
      <c r="A40" s="12"/>
      <c r="B40" s="25">
        <v>368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1452709</v>
      </c>
      <c r="L40" s="46">
        <v>0</v>
      </c>
      <c r="M40" s="46">
        <v>0</v>
      </c>
      <c r="N40" s="46">
        <f t="shared" si="9"/>
        <v>1452709</v>
      </c>
      <c r="O40" s="47">
        <f t="shared" si="2"/>
        <v>240.55456201357842</v>
      </c>
      <c r="P40" s="9"/>
    </row>
    <row r="41" spans="1:119">
      <c r="A41" s="12"/>
      <c r="B41" s="25">
        <v>369.9</v>
      </c>
      <c r="C41" s="20" t="s">
        <v>48</v>
      </c>
      <c r="D41" s="46">
        <v>84413</v>
      </c>
      <c r="E41" s="46">
        <v>0</v>
      </c>
      <c r="F41" s="46">
        <v>0</v>
      </c>
      <c r="G41" s="46">
        <v>0</v>
      </c>
      <c r="H41" s="46">
        <v>0</v>
      </c>
      <c r="I41" s="46">
        <v>59847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144260</v>
      </c>
      <c r="O41" s="47">
        <f t="shared" si="2"/>
        <v>23.888060937241264</v>
      </c>
      <c r="P41" s="9"/>
    </row>
    <row r="42" spans="1:119" ht="15.75">
      <c r="A42" s="29" t="s">
        <v>29</v>
      </c>
      <c r="B42" s="30"/>
      <c r="C42" s="31"/>
      <c r="D42" s="32">
        <f t="shared" ref="D42:M42" si="10">SUM(D43:D43)</f>
        <v>1997630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1997630</v>
      </c>
      <c r="O42" s="45">
        <f t="shared" si="2"/>
        <v>330.78820996853784</v>
      </c>
      <c r="P42" s="9"/>
    </row>
    <row r="43" spans="1:119" ht="15.75" thickBot="1">
      <c r="A43" s="12"/>
      <c r="B43" s="25">
        <v>381</v>
      </c>
      <c r="C43" s="20" t="s">
        <v>49</v>
      </c>
      <c r="D43" s="46">
        <v>1997630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1997630</v>
      </c>
      <c r="O43" s="47">
        <f t="shared" si="2"/>
        <v>330.78820996853784</v>
      </c>
      <c r="P43" s="9"/>
    </row>
    <row r="44" spans="1:119" ht="16.5" thickBot="1">
      <c r="A44" s="14" t="s">
        <v>37</v>
      </c>
      <c r="B44" s="23"/>
      <c r="C44" s="22"/>
      <c r="D44" s="15">
        <f t="shared" ref="D44:M44" si="11">SUM(D5,D12,D18,D22,D30,D33,D42)</f>
        <v>10212847</v>
      </c>
      <c r="E44" s="15">
        <f t="shared" si="11"/>
        <v>0</v>
      </c>
      <c r="F44" s="15">
        <f t="shared" si="11"/>
        <v>0</v>
      </c>
      <c r="G44" s="15">
        <f t="shared" si="11"/>
        <v>0</v>
      </c>
      <c r="H44" s="15">
        <f t="shared" si="11"/>
        <v>0</v>
      </c>
      <c r="I44" s="15">
        <f t="shared" si="11"/>
        <v>15527973</v>
      </c>
      <c r="J44" s="15">
        <f t="shared" si="11"/>
        <v>0</v>
      </c>
      <c r="K44" s="15">
        <f t="shared" si="11"/>
        <v>2155182</v>
      </c>
      <c r="L44" s="15">
        <f t="shared" si="11"/>
        <v>0</v>
      </c>
      <c r="M44" s="15">
        <f t="shared" si="11"/>
        <v>0</v>
      </c>
      <c r="N44" s="15">
        <f>SUM(D44:M44)</f>
        <v>27896002</v>
      </c>
      <c r="O44" s="38">
        <f t="shared" si="2"/>
        <v>4619.3081636032457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111</v>
      </c>
      <c r="M46" s="48"/>
      <c r="N46" s="48"/>
      <c r="O46" s="43">
        <v>6039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63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4802825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4802825</v>
      </c>
      <c r="O5" s="33">
        <f t="shared" ref="O5:O49" si="1">(N5/O$51)</f>
        <v>812.93584969532833</v>
      </c>
      <c r="P5" s="6"/>
    </row>
    <row r="6" spans="1:133">
      <c r="A6" s="12"/>
      <c r="B6" s="25">
        <v>311</v>
      </c>
      <c r="C6" s="20" t="s">
        <v>2</v>
      </c>
      <c r="D6" s="46">
        <v>3963786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3963786</v>
      </c>
      <c r="O6" s="47">
        <f t="shared" si="1"/>
        <v>670.91841570751524</v>
      </c>
      <c r="P6" s="9"/>
    </row>
    <row r="7" spans="1:133">
      <c r="A7" s="12"/>
      <c r="B7" s="25">
        <v>312.41000000000003</v>
      </c>
      <c r="C7" s="20" t="s">
        <v>11</v>
      </c>
      <c r="D7" s="46">
        <v>68397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68397</v>
      </c>
      <c r="O7" s="47">
        <f t="shared" si="1"/>
        <v>11.577014218009479</v>
      </c>
      <c r="P7" s="9"/>
    </row>
    <row r="8" spans="1:133">
      <c r="A8" s="12"/>
      <c r="B8" s="25">
        <v>312.42</v>
      </c>
      <c r="C8" s="20" t="s">
        <v>10</v>
      </c>
      <c r="D8" s="46">
        <v>25901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25901</v>
      </c>
      <c r="O8" s="47">
        <f t="shared" si="1"/>
        <v>4.3840555179417739</v>
      </c>
      <c r="P8" s="9"/>
    </row>
    <row r="9" spans="1:133">
      <c r="A9" s="12"/>
      <c r="B9" s="25">
        <v>312.52</v>
      </c>
      <c r="C9" s="20" t="s">
        <v>74</v>
      </c>
      <c r="D9" s="46">
        <v>44963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44963</v>
      </c>
      <c r="O9" s="47">
        <f t="shared" si="1"/>
        <v>7.6105280974949219</v>
      </c>
      <c r="P9" s="9"/>
    </row>
    <row r="10" spans="1:133">
      <c r="A10" s="12"/>
      <c r="B10" s="25">
        <v>314.10000000000002</v>
      </c>
      <c r="C10" s="20" t="s">
        <v>12</v>
      </c>
      <c r="D10" s="46">
        <v>478866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478866</v>
      </c>
      <c r="O10" s="47">
        <f t="shared" si="1"/>
        <v>81.053825321597827</v>
      </c>
      <c r="P10" s="9"/>
    </row>
    <row r="11" spans="1:133">
      <c r="A11" s="12"/>
      <c r="B11" s="25">
        <v>314.39999999999998</v>
      </c>
      <c r="C11" s="20" t="s">
        <v>13</v>
      </c>
      <c r="D11" s="46">
        <v>17567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17567</v>
      </c>
      <c r="O11" s="47">
        <f t="shared" si="1"/>
        <v>2.9734258632362898</v>
      </c>
      <c r="P11" s="9"/>
    </row>
    <row r="12" spans="1:133">
      <c r="A12" s="12"/>
      <c r="B12" s="25">
        <v>315</v>
      </c>
      <c r="C12" s="20" t="s">
        <v>75</v>
      </c>
      <c r="D12" s="46">
        <v>203345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203345</v>
      </c>
      <c r="O12" s="47">
        <f t="shared" si="1"/>
        <v>34.418584969532837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1132856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1132856</v>
      </c>
      <c r="O13" s="45">
        <f t="shared" si="1"/>
        <v>191.74949221394718</v>
      </c>
      <c r="P13" s="10"/>
    </row>
    <row r="14" spans="1:133">
      <c r="A14" s="12"/>
      <c r="B14" s="25">
        <v>322</v>
      </c>
      <c r="C14" s="20" t="s">
        <v>0</v>
      </c>
      <c r="D14" s="46">
        <v>661086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661086</v>
      </c>
      <c r="O14" s="47">
        <f t="shared" si="1"/>
        <v>111.89675016926202</v>
      </c>
      <c r="P14" s="9"/>
    </row>
    <row r="15" spans="1:133">
      <c r="A15" s="12"/>
      <c r="B15" s="25">
        <v>323.10000000000002</v>
      </c>
      <c r="C15" s="20" t="s">
        <v>16</v>
      </c>
      <c r="D15" s="46">
        <v>348635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348635</v>
      </c>
      <c r="O15" s="47">
        <f t="shared" si="1"/>
        <v>59.010663507109008</v>
      </c>
      <c r="P15" s="9"/>
    </row>
    <row r="16" spans="1:133">
      <c r="A16" s="12"/>
      <c r="B16" s="25">
        <v>323.39999999999998</v>
      </c>
      <c r="C16" s="20" t="s">
        <v>17</v>
      </c>
      <c r="D16" s="46">
        <v>22406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22406</v>
      </c>
      <c r="O16" s="47">
        <f t="shared" si="1"/>
        <v>3.7924847664184158</v>
      </c>
      <c r="P16" s="9"/>
    </row>
    <row r="17" spans="1:16">
      <c r="A17" s="12"/>
      <c r="B17" s="25">
        <v>324.61</v>
      </c>
      <c r="C17" s="20" t="s">
        <v>76</v>
      </c>
      <c r="D17" s="46">
        <v>3431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3431</v>
      </c>
      <c r="O17" s="47">
        <f t="shared" si="1"/>
        <v>0.58073798239675012</v>
      </c>
      <c r="P17" s="9"/>
    </row>
    <row r="18" spans="1:16">
      <c r="A18" s="12"/>
      <c r="B18" s="25">
        <v>367</v>
      </c>
      <c r="C18" s="20" t="s">
        <v>46</v>
      </c>
      <c r="D18" s="46">
        <v>97298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97298</v>
      </c>
      <c r="O18" s="47">
        <f t="shared" si="1"/>
        <v>16.468855788761001</v>
      </c>
      <c r="P18" s="9"/>
    </row>
    <row r="19" spans="1:16" ht="15.75">
      <c r="A19" s="29" t="s">
        <v>18</v>
      </c>
      <c r="B19" s="30"/>
      <c r="C19" s="31"/>
      <c r="D19" s="32">
        <f t="shared" ref="D19:M19" si="5">SUM(D20:D24)</f>
        <v>1138329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1138329</v>
      </c>
      <c r="O19" s="45">
        <f t="shared" si="1"/>
        <v>192.67586323628979</v>
      </c>
      <c r="P19" s="10"/>
    </row>
    <row r="20" spans="1:16">
      <c r="A20" s="12"/>
      <c r="B20" s="25">
        <v>331.9</v>
      </c>
      <c r="C20" s="20" t="s">
        <v>107</v>
      </c>
      <c r="D20" s="46">
        <v>268088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268088</v>
      </c>
      <c r="O20" s="47">
        <f t="shared" si="1"/>
        <v>45.377115775220041</v>
      </c>
      <c r="P20" s="9"/>
    </row>
    <row r="21" spans="1:16">
      <c r="A21" s="12"/>
      <c r="B21" s="25">
        <v>335.12</v>
      </c>
      <c r="C21" s="20" t="s">
        <v>77</v>
      </c>
      <c r="D21" s="46">
        <v>165824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165824</v>
      </c>
      <c r="O21" s="47">
        <f t="shared" si="1"/>
        <v>28.067704807041299</v>
      </c>
      <c r="P21" s="9"/>
    </row>
    <row r="22" spans="1:16">
      <c r="A22" s="12"/>
      <c r="B22" s="25">
        <v>335.15</v>
      </c>
      <c r="C22" s="20" t="s">
        <v>78</v>
      </c>
      <c r="D22" s="46">
        <v>8082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8082</v>
      </c>
      <c r="O22" s="47">
        <f t="shared" si="1"/>
        <v>1.3679756262694651</v>
      </c>
      <c r="P22" s="9"/>
    </row>
    <row r="23" spans="1:16">
      <c r="A23" s="12"/>
      <c r="B23" s="25">
        <v>335.18</v>
      </c>
      <c r="C23" s="20" t="s">
        <v>79</v>
      </c>
      <c r="D23" s="46">
        <v>676335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676335</v>
      </c>
      <c r="O23" s="47">
        <f t="shared" si="1"/>
        <v>114.47782667569398</v>
      </c>
      <c r="P23" s="9"/>
    </row>
    <row r="24" spans="1:16">
      <c r="A24" s="12"/>
      <c r="B24" s="25">
        <v>337.7</v>
      </c>
      <c r="C24" s="20" t="s">
        <v>108</v>
      </c>
      <c r="D24" s="46">
        <v>20000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20000</v>
      </c>
      <c r="O24" s="47">
        <f t="shared" si="1"/>
        <v>3.3852403520649967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SUM(D26:D32)</f>
        <v>268403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14939679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15208082</v>
      </c>
      <c r="O25" s="45">
        <f t="shared" si="1"/>
        <v>2574.1506431956668</v>
      </c>
      <c r="P25" s="10"/>
    </row>
    <row r="26" spans="1:16">
      <c r="A26" s="12"/>
      <c r="B26" s="25">
        <v>341.9</v>
      </c>
      <c r="C26" s="20" t="s">
        <v>80</v>
      </c>
      <c r="D26" s="46">
        <v>4184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7">SUM(D26:M26)</f>
        <v>4184</v>
      </c>
      <c r="O26" s="47">
        <f t="shared" si="1"/>
        <v>0.70819228165199732</v>
      </c>
      <c r="P26" s="9"/>
    </row>
    <row r="27" spans="1:16">
      <c r="A27" s="12"/>
      <c r="B27" s="25">
        <v>343.3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1278795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1278795</v>
      </c>
      <c r="O27" s="47">
        <f t="shared" si="1"/>
        <v>216.45142180094786</v>
      </c>
      <c r="P27" s="9"/>
    </row>
    <row r="28" spans="1:16">
      <c r="A28" s="12"/>
      <c r="B28" s="25">
        <v>343.4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795676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795676</v>
      </c>
      <c r="O28" s="47">
        <f t="shared" si="1"/>
        <v>134.67772511848341</v>
      </c>
      <c r="P28" s="9"/>
    </row>
    <row r="29" spans="1:16">
      <c r="A29" s="12"/>
      <c r="B29" s="25">
        <v>343.5</v>
      </c>
      <c r="C29" s="20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2599270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2599270</v>
      </c>
      <c r="O29" s="47">
        <f t="shared" si="1"/>
        <v>439.95768449559921</v>
      </c>
      <c r="P29" s="9"/>
    </row>
    <row r="30" spans="1:16">
      <c r="A30" s="12"/>
      <c r="B30" s="25">
        <v>344.5</v>
      </c>
      <c r="C30" s="20" t="s">
        <v>81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716872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716872</v>
      </c>
      <c r="O30" s="47">
        <f t="shared" si="1"/>
        <v>121.33920108327692</v>
      </c>
      <c r="P30" s="9"/>
    </row>
    <row r="31" spans="1:16">
      <c r="A31" s="12"/>
      <c r="B31" s="25">
        <v>344.6</v>
      </c>
      <c r="C31" s="20" t="s">
        <v>82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9549066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9549066</v>
      </c>
      <c r="O31" s="47">
        <f t="shared" si="1"/>
        <v>1616.2941773865944</v>
      </c>
      <c r="P31" s="9"/>
    </row>
    <row r="32" spans="1:16">
      <c r="A32" s="12"/>
      <c r="B32" s="25">
        <v>347.2</v>
      </c>
      <c r="C32" s="20" t="s">
        <v>36</v>
      </c>
      <c r="D32" s="46">
        <v>264219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264219</v>
      </c>
      <c r="O32" s="47">
        <f t="shared" si="1"/>
        <v>44.722241029113064</v>
      </c>
      <c r="P32" s="9"/>
    </row>
    <row r="33" spans="1:16" ht="15.75">
      <c r="A33" s="29" t="s">
        <v>28</v>
      </c>
      <c r="B33" s="30"/>
      <c r="C33" s="31"/>
      <c r="D33" s="32">
        <f t="shared" ref="D33:M33" si="8">SUM(D34:D36)</f>
        <v>164723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38" si="9">SUM(D33:M33)</f>
        <v>164723</v>
      </c>
      <c r="O33" s="45">
        <f t="shared" si="1"/>
        <v>27.881347325660123</v>
      </c>
      <c r="P33" s="10"/>
    </row>
    <row r="34" spans="1:16">
      <c r="A34" s="13"/>
      <c r="B34" s="39">
        <v>354</v>
      </c>
      <c r="C34" s="21" t="s">
        <v>39</v>
      </c>
      <c r="D34" s="46">
        <v>80342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80342</v>
      </c>
      <c r="O34" s="47">
        <f t="shared" si="1"/>
        <v>13.598849018280298</v>
      </c>
      <c r="P34" s="9"/>
    </row>
    <row r="35" spans="1:16">
      <c r="A35" s="13"/>
      <c r="B35" s="39">
        <v>355</v>
      </c>
      <c r="C35" s="21" t="s">
        <v>95</v>
      </c>
      <c r="D35" s="46">
        <v>42454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42454</v>
      </c>
      <c r="O35" s="47">
        <f t="shared" si="1"/>
        <v>7.1858496953283684</v>
      </c>
      <c r="P35" s="9"/>
    </row>
    <row r="36" spans="1:16">
      <c r="A36" s="13"/>
      <c r="B36" s="39">
        <v>359</v>
      </c>
      <c r="C36" s="21" t="s">
        <v>40</v>
      </c>
      <c r="D36" s="46">
        <v>41927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41927</v>
      </c>
      <c r="O36" s="47">
        <f t="shared" si="1"/>
        <v>7.0966486120514558</v>
      </c>
      <c r="P36" s="9"/>
    </row>
    <row r="37" spans="1:16" ht="15.75">
      <c r="A37" s="29" t="s">
        <v>3</v>
      </c>
      <c r="B37" s="30"/>
      <c r="C37" s="31"/>
      <c r="D37" s="32">
        <f t="shared" ref="D37:M37" si="10">SUM(D38:D45)</f>
        <v>30352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229671</v>
      </c>
      <c r="J37" s="32">
        <f t="shared" si="10"/>
        <v>0</v>
      </c>
      <c r="K37" s="32">
        <f t="shared" si="10"/>
        <v>3086105</v>
      </c>
      <c r="L37" s="32">
        <f t="shared" si="10"/>
        <v>0</v>
      </c>
      <c r="M37" s="32">
        <f t="shared" si="10"/>
        <v>0</v>
      </c>
      <c r="N37" s="32">
        <f t="shared" si="9"/>
        <v>3346128</v>
      </c>
      <c r="O37" s="45">
        <f t="shared" si="1"/>
        <v>566.3723764387272</v>
      </c>
      <c r="P37" s="10"/>
    </row>
    <row r="38" spans="1:16">
      <c r="A38" s="12"/>
      <c r="B38" s="25">
        <v>361.1</v>
      </c>
      <c r="C38" s="20" t="s">
        <v>41</v>
      </c>
      <c r="D38" s="46">
        <v>52557</v>
      </c>
      <c r="E38" s="46">
        <v>0</v>
      </c>
      <c r="F38" s="46">
        <v>0</v>
      </c>
      <c r="G38" s="46">
        <v>0</v>
      </c>
      <c r="H38" s="46">
        <v>0</v>
      </c>
      <c r="I38" s="46">
        <v>61642</v>
      </c>
      <c r="J38" s="46">
        <v>0</v>
      </c>
      <c r="K38" s="46">
        <v>170892</v>
      </c>
      <c r="L38" s="46">
        <v>0</v>
      </c>
      <c r="M38" s="46">
        <v>0</v>
      </c>
      <c r="N38" s="46">
        <f t="shared" si="9"/>
        <v>285091</v>
      </c>
      <c r="O38" s="47">
        <f t="shared" si="1"/>
        <v>48.255077860528097</v>
      </c>
      <c r="P38" s="9"/>
    </row>
    <row r="39" spans="1:16">
      <c r="A39" s="12"/>
      <c r="B39" s="25">
        <v>361.2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44027</v>
      </c>
      <c r="L39" s="46">
        <v>0</v>
      </c>
      <c r="M39" s="46">
        <v>0</v>
      </c>
      <c r="N39" s="46">
        <f t="shared" ref="N39:N45" si="11">SUM(D39:M39)</f>
        <v>44027</v>
      </c>
      <c r="O39" s="47">
        <f t="shared" si="1"/>
        <v>7.45209884901828</v>
      </c>
      <c r="P39" s="9"/>
    </row>
    <row r="40" spans="1:16">
      <c r="A40" s="12"/>
      <c r="B40" s="25">
        <v>361.3</v>
      </c>
      <c r="C40" s="20" t="s">
        <v>43</v>
      </c>
      <c r="D40" s="46">
        <v>-67403</v>
      </c>
      <c r="E40" s="46">
        <v>0</v>
      </c>
      <c r="F40" s="46">
        <v>0</v>
      </c>
      <c r="G40" s="46">
        <v>0</v>
      </c>
      <c r="H40" s="46">
        <v>0</v>
      </c>
      <c r="I40" s="46">
        <v>-80407</v>
      </c>
      <c r="J40" s="46">
        <v>0</v>
      </c>
      <c r="K40" s="46">
        <v>1388600</v>
      </c>
      <c r="L40" s="46">
        <v>0</v>
      </c>
      <c r="M40" s="46">
        <v>0</v>
      </c>
      <c r="N40" s="46">
        <f t="shared" si="11"/>
        <v>1240790</v>
      </c>
      <c r="O40" s="47">
        <f t="shared" si="1"/>
        <v>210.01861882193637</v>
      </c>
      <c r="P40" s="9"/>
    </row>
    <row r="41" spans="1:16">
      <c r="A41" s="12"/>
      <c r="B41" s="25">
        <v>361.4</v>
      </c>
      <c r="C41" s="20" t="s">
        <v>83</v>
      </c>
      <c r="D41" s="46">
        <v>-13462</v>
      </c>
      <c r="E41" s="46">
        <v>0</v>
      </c>
      <c r="F41" s="46">
        <v>0</v>
      </c>
      <c r="G41" s="46">
        <v>0</v>
      </c>
      <c r="H41" s="46">
        <v>0</v>
      </c>
      <c r="I41" s="46">
        <v>-14449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-27911</v>
      </c>
      <c r="O41" s="47">
        <f t="shared" si="1"/>
        <v>-4.724272173324306</v>
      </c>
      <c r="P41" s="9"/>
    </row>
    <row r="42" spans="1:16">
      <c r="A42" s="12"/>
      <c r="B42" s="25">
        <v>362</v>
      </c>
      <c r="C42" s="20" t="s">
        <v>45</v>
      </c>
      <c r="D42" s="46">
        <v>5425</v>
      </c>
      <c r="E42" s="46">
        <v>0</v>
      </c>
      <c r="F42" s="46">
        <v>0</v>
      </c>
      <c r="G42" s="46">
        <v>0</v>
      </c>
      <c r="H42" s="46">
        <v>0</v>
      </c>
      <c r="I42" s="46">
        <v>222218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227643</v>
      </c>
      <c r="O42" s="47">
        <f t="shared" si="1"/>
        <v>38.531313473256603</v>
      </c>
      <c r="P42" s="9"/>
    </row>
    <row r="43" spans="1:16">
      <c r="A43" s="12"/>
      <c r="B43" s="25">
        <v>364</v>
      </c>
      <c r="C43" s="20" t="s">
        <v>96</v>
      </c>
      <c r="D43" s="46">
        <v>1307</v>
      </c>
      <c r="E43" s="46">
        <v>0</v>
      </c>
      <c r="F43" s="46">
        <v>0</v>
      </c>
      <c r="G43" s="46">
        <v>0</v>
      </c>
      <c r="H43" s="46">
        <v>0</v>
      </c>
      <c r="I43" s="46">
        <v>-23940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-22633</v>
      </c>
      <c r="O43" s="47">
        <f t="shared" si="1"/>
        <v>-3.8309072444143535</v>
      </c>
      <c r="P43" s="9"/>
    </row>
    <row r="44" spans="1:16">
      <c r="A44" s="12"/>
      <c r="B44" s="25">
        <v>368</v>
      </c>
      <c r="C44" s="20" t="s">
        <v>47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1482586</v>
      </c>
      <c r="L44" s="46">
        <v>0</v>
      </c>
      <c r="M44" s="46">
        <v>0</v>
      </c>
      <c r="N44" s="46">
        <f t="shared" si="11"/>
        <v>1482586</v>
      </c>
      <c r="O44" s="47">
        <f t="shared" si="1"/>
        <v>250.94549763033174</v>
      </c>
      <c r="P44" s="9"/>
    </row>
    <row r="45" spans="1:16">
      <c r="A45" s="12"/>
      <c r="B45" s="25">
        <v>369.9</v>
      </c>
      <c r="C45" s="20" t="s">
        <v>48</v>
      </c>
      <c r="D45" s="46">
        <v>51928</v>
      </c>
      <c r="E45" s="46">
        <v>0</v>
      </c>
      <c r="F45" s="46">
        <v>0</v>
      </c>
      <c r="G45" s="46">
        <v>0</v>
      </c>
      <c r="H45" s="46">
        <v>0</v>
      </c>
      <c r="I45" s="46">
        <v>64607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116535</v>
      </c>
      <c r="O45" s="47">
        <f t="shared" si="1"/>
        <v>19.72494922139472</v>
      </c>
      <c r="P45" s="9"/>
    </row>
    <row r="46" spans="1:16" ht="15.75">
      <c r="A46" s="29" t="s">
        <v>29</v>
      </c>
      <c r="B46" s="30"/>
      <c r="C46" s="31"/>
      <c r="D46" s="32">
        <f t="shared" ref="D46:M46" si="12">SUM(D47:D48)</f>
        <v>1931674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>SUM(D46:M46)</f>
        <v>1931674</v>
      </c>
      <c r="O46" s="45">
        <f t="shared" si="1"/>
        <v>326.95903859174001</v>
      </c>
      <c r="P46" s="9"/>
    </row>
    <row r="47" spans="1:16">
      <c r="A47" s="12"/>
      <c r="B47" s="25">
        <v>381</v>
      </c>
      <c r="C47" s="20" t="s">
        <v>49</v>
      </c>
      <c r="D47" s="46">
        <v>1926674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1926674</v>
      </c>
      <c r="O47" s="47">
        <f t="shared" si="1"/>
        <v>326.11272850372376</v>
      </c>
      <c r="P47" s="9"/>
    </row>
    <row r="48" spans="1:16" ht="15.75" thickBot="1">
      <c r="A48" s="12"/>
      <c r="B48" s="25">
        <v>388.1</v>
      </c>
      <c r="C48" s="20" t="s">
        <v>85</v>
      </c>
      <c r="D48" s="46">
        <v>5000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5000</v>
      </c>
      <c r="O48" s="47">
        <f t="shared" si="1"/>
        <v>0.84631008801624918</v>
      </c>
      <c r="P48" s="9"/>
    </row>
    <row r="49" spans="1:119" ht="16.5" thickBot="1">
      <c r="A49" s="14" t="s">
        <v>37</v>
      </c>
      <c r="B49" s="23"/>
      <c r="C49" s="22"/>
      <c r="D49" s="15">
        <f t="shared" ref="D49:M49" si="13">SUM(D5,D13,D19,D25,D33,D37,D46)</f>
        <v>9469162</v>
      </c>
      <c r="E49" s="15">
        <f t="shared" si="13"/>
        <v>0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15169350</v>
      </c>
      <c r="J49" s="15">
        <f t="shared" si="13"/>
        <v>0</v>
      </c>
      <c r="K49" s="15">
        <f t="shared" si="13"/>
        <v>3086105</v>
      </c>
      <c r="L49" s="15">
        <f t="shared" si="13"/>
        <v>0</v>
      </c>
      <c r="M49" s="15">
        <f t="shared" si="13"/>
        <v>0</v>
      </c>
      <c r="N49" s="15">
        <f>SUM(D49:M49)</f>
        <v>27724617</v>
      </c>
      <c r="O49" s="38">
        <f t="shared" si="1"/>
        <v>4692.7246106973598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109</v>
      </c>
      <c r="M51" s="48"/>
      <c r="N51" s="48"/>
      <c r="O51" s="43">
        <v>5908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4573610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4573610</v>
      </c>
      <c r="O5" s="33">
        <f t="shared" ref="O5:O46" si="1">(N5/O$48)</f>
        <v>785.03432887058011</v>
      </c>
      <c r="P5" s="6"/>
    </row>
    <row r="6" spans="1:133">
      <c r="A6" s="12"/>
      <c r="B6" s="25">
        <v>311</v>
      </c>
      <c r="C6" s="20" t="s">
        <v>2</v>
      </c>
      <c r="D6" s="46">
        <v>3760854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3760854</v>
      </c>
      <c r="O6" s="47">
        <f t="shared" si="1"/>
        <v>645.52935118434607</v>
      </c>
      <c r="P6" s="9"/>
    </row>
    <row r="7" spans="1:133">
      <c r="A7" s="12"/>
      <c r="B7" s="25">
        <v>312.41000000000003</v>
      </c>
      <c r="C7" s="20" t="s">
        <v>11</v>
      </c>
      <c r="D7" s="46">
        <v>73024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73024</v>
      </c>
      <c r="O7" s="47">
        <f t="shared" si="1"/>
        <v>12.534157226227258</v>
      </c>
      <c r="P7" s="9"/>
    </row>
    <row r="8" spans="1:133">
      <c r="A8" s="12"/>
      <c r="B8" s="25">
        <v>312.42</v>
      </c>
      <c r="C8" s="20" t="s">
        <v>10</v>
      </c>
      <c r="D8" s="46">
        <v>28190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28190</v>
      </c>
      <c r="O8" s="47">
        <f t="shared" si="1"/>
        <v>4.8386543082732576</v>
      </c>
      <c r="P8" s="9"/>
    </row>
    <row r="9" spans="1:133">
      <c r="A9" s="12"/>
      <c r="B9" s="25">
        <v>312.52</v>
      </c>
      <c r="C9" s="20" t="s">
        <v>74</v>
      </c>
      <c r="D9" s="46">
        <v>42825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42825</v>
      </c>
      <c r="O9" s="47">
        <f t="shared" si="1"/>
        <v>7.3506694129763135</v>
      </c>
      <c r="P9" s="9"/>
    </row>
    <row r="10" spans="1:133">
      <c r="A10" s="12"/>
      <c r="B10" s="25">
        <v>314.10000000000002</v>
      </c>
      <c r="C10" s="20" t="s">
        <v>12</v>
      </c>
      <c r="D10" s="46">
        <v>449754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449754</v>
      </c>
      <c r="O10" s="47">
        <f t="shared" si="1"/>
        <v>77.197734294541704</v>
      </c>
      <c r="P10" s="9"/>
    </row>
    <row r="11" spans="1:133">
      <c r="A11" s="12"/>
      <c r="B11" s="25">
        <v>314.39999999999998</v>
      </c>
      <c r="C11" s="20" t="s">
        <v>13</v>
      </c>
      <c r="D11" s="46">
        <v>15811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15811</v>
      </c>
      <c r="O11" s="47">
        <f t="shared" si="1"/>
        <v>2.7138688637143837</v>
      </c>
      <c r="P11" s="9"/>
    </row>
    <row r="12" spans="1:133">
      <c r="A12" s="12"/>
      <c r="B12" s="25">
        <v>315</v>
      </c>
      <c r="C12" s="20" t="s">
        <v>75</v>
      </c>
      <c r="D12" s="46">
        <v>203152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203152</v>
      </c>
      <c r="O12" s="47">
        <f t="shared" si="1"/>
        <v>34.869893580501198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987964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987964</v>
      </c>
      <c r="O13" s="45">
        <f t="shared" si="1"/>
        <v>169.57844146927567</v>
      </c>
      <c r="P13" s="10"/>
    </row>
    <row r="14" spans="1:133">
      <c r="A14" s="12"/>
      <c r="B14" s="25">
        <v>322</v>
      </c>
      <c r="C14" s="20" t="s">
        <v>0</v>
      </c>
      <c r="D14" s="46">
        <v>524451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524451</v>
      </c>
      <c r="O14" s="47">
        <f t="shared" si="1"/>
        <v>90.019052523171993</v>
      </c>
      <c r="P14" s="9"/>
    </row>
    <row r="15" spans="1:133">
      <c r="A15" s="12"/>
      <c r="B15" s="25">
        <v>323.10000000000002</v>
      </c>
      <c r="C15" s="20" t="s">
        <v>16</v>
      </c>
      <c r="D15" s="46">
        <v>337858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337858</v>
      </c>
      <c r="O15" s="47">
        <f t="shared" si="1"/>
        <v>57.991417782354958</v>
      </c>
      <c r="P15" s="9"/>
    </row>
    <row r="16" spans="1:133">
      <c r="A16" s="12"/>
      <c r="B16" s="25">
        <v>323.39999999999998</v>
      </c>
      <c r="C16" s="20" t="s">
        <v>17</v>
      </c>
      <c r="D16" s="46">
        <v>20873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20873</v>
      </c>
      <c r="O16" s="47">
        <f t="shared" si="1"/>
        <v>3.5827325780981805</v>
      </c>
      <c r="P16" s="9"/>
    </row>
    <row r="17" spans="1:16">
      <c r="A17" s="12"/>
      <c r="B17" s="25">
        <v>324.61</v>
      </c>
      <c r="C17" s="20" t="s">
        <v>76</v>
      </c>
      <c r="D17" s="46">
        <v>45107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45107</v>
      </c>
      <c r="O17" s="47">
        <f t="shared" si="1"/>
        <v>7.7423618262959151</v>
      </c>
      <c r="P17" s="9"/>
    </row>
    <row r="18" spans="1:16">
      <c r="A18" s="12"/>
      <c r="B18" s="25">
        <v>367</v>
      </c>
      <c r="C18" s="20" t="s">
        <v>46</v>
      </c>
      <c r="D18" s="46">
        <v>59675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59675</v>
      </c>
      <c r="O18" s="47">
        <f t="shared" si="1"/>
        <v>10.242876759354617</v>
      </c>
      <c r="P18" s="9"/>
    </row>
    <row r="19" spans="1:16" ht="15.75">
      <c r="A19" s="29" t="s">
        <v>18</v>
      </c>
      <c r="B19" s="30"/>
      <c r="C19" s="31"/>
      <c r="D19" s="32">
        <f t="shared" ref="D19:M19" si="5">SUM(D20:D22)</f>
        <v>778726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778726</v>
      </c>
      <c r="O19" s="45">
        <f t="shared" si="1"/>
        <v>133.66392035702026</v>
      </c>
      <c r="P19" s="10"/>
    </row>
    <row r="20" spans="1:16">
      <c r="A20" s="12"/>
      <c r="B20" s="25">
        <v>335.12</v>
      </c>
      <c r="C20" s="20" t="s">
        <v>77</v>
      </c>
      <c r="D20" s="46">
        <v>163084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163084</v>
      </c>
      <c r="O20" s="47">
        <f t="shared" si="1"/>
        <v>27.992447648472364</v>
      </c>
      <c r="P20" s="9"/>
    </row>
    <row r="21" spans="1:16">
      <c r="A21" s="12"/>
      <c r="B21" s="25">
        <v>335.15</v>
      </c>
      <c r="C21" s="20" t="s">
        <v>78</v>
      </c>
      <c r="D21" s="46">
        <v>3201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3201</v>
      </c>
      <c r="O21" s="47">
        <f t="shared" si="1"/>
        <v>0.54943357363542744</v>
      </c>
      <c r="P21" s="9"/>
    </row>
    <row r="22" spans="1:16">
      <c r="A22" s="12"/>
      <c r="B22" s="25">
        <v>335.18</v>
      </c>
      <c r="C22" s="20" t="s">
        <v>79</v>
      </c>
      <c r="D22" s="46">
        <v>612441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612441</v>
      </c>
      <c r="O22" s="47">
        <f t="shared" si="1"/>
        <v>105.12203913491246</v>
      </c>
      <c r="P22" s="9"/>
    </row>
    <row r="23" spans="1:16" ht="15.75">
      <c r="A23" s="29" t="s">
        <v>27</v>
      </c>
      <c r="B23" s="30"/>
      <c r="C23" s="31"/>
      <c r="D23" s="32">
        <f t="shared" ref="D23:M23" si="6">SUM(D24:D30)</f>
        <v>221073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13803295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14024368</v>
      </c>
      <c r="O23" s="45">
        <f t="shared" si="1"/>
        <v>2407.2035702025405</v>
      </c>
      <c r="P23" s="10"/>
    </row>
    <row r="24" spans="1:16">
      <c r="A24" s="12"/>
      <c r="B24" s="25">
        <v>341.9</v>
      </c>
      <c r="C24" s="20" t="s">
        <v>80</v>
      </c>
      <c r="D24" s="46">
        <v>4581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7">SUM(D24:M24)</f>
        <v>4581</v>
      </c>
      <c r="O24" s="47">
        <f t="shared" si="1"/>
        <v>0.786302780638517</v>
      </c>
      <c r="P24" s="9"/>
    </row>
    <row r="25" spans="1:16">
      <c r="A25" s="12"/>
      <c r="B25" s="25">
        <v>343.3</v>
      </c>
      <c r="C25" s="20" t="s">
        <v>31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1219765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1219765</v>
      </c>
      <c r="O25" s="47">
        <f t="shared" si="1"/>
        <v>209.36577411603159</v>
      </c>
      <c r="P25" s="9"/>
    </row>
    <row r="26" spans="1:16">
      <c r="A26" s="12"/>
      <c r="B26" s="25">
        <v>343.4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755226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755226</v>
      </c>
      <c r="O26" s="47">
        <f t="shared" si="1"/>
        <v>129.6302780638517</v>
      </c>
      <c r="P26" s="9"/>
    </row>
    <row r="27" spans="1:16">
      <c r="A27" s="12"/>
      <c r="B27" s="25">
        <v>343.5</v>
      </c>
      <c r="C27" s="20" t="s">
        <v>33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2462507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2462507</v>
      </c>
      <c r="O27" s="47">
        <f t="shared" si="1"/>
        <v>422.67542052866463</v>
      </c>
      <c r="P27" s="9"/>
    </row>
    <row r="28" spans="1:16">
      <c r="A28" s="12"/>
      <c r="B28" s="25">
        <v>344.5</v>
      </c>
      <c r="C28" s="20" t="s">
        <v>81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738302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738302</v>
      </c>
      <c r="O28" s="47">
        <f t="shared" si="1"/>
        <v>126.72536903535874</v>
      </c>
      <c r="P28" s="9"/>
    </row>
    <row r="29" spans="1:16">
      <c r="A29" s="12"/>
      <c r="B29" s="25">
        <v>344.6</v>
      </c>
      <c r="C29" s="20" t="s">
        <v>82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8627495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8627495</v>
      </c>
      <c r="O29" s="47">
        <f t="shared" si="1"/>
        <v>1480.8607964297973</v>
      </c>
      <c r="P29" s="9"/>
    </row>
    <row r="30" spans="1:16">
      <c r="A30" s="12"/>
      <c r="B30" s="25">
        <v>347.2</v>
      </c>
      <c r="C30" s="20" t="s">
        <v>36</v>
      </c>
      <c r="D30" s="46">
        <v>216492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216492</v>
      </c>
      <c r="O30" s="47">
        <f t="shared" si="1"/>
        <v>37.159629248197731</v>
      </c>
      <c r="P30" s="9"/>
    </row>
    <row r="31" spans="1:16" ht="15.75">
      <c r="A31" s="29" t="s">
        <v>28</v>
      </c>
      <c r="B31" s="30"/>
      <c r="C31" s="31"/>
      <c r="D31" s="32">
        <f t="shared" ref="D31:M31" si="8">SUM(D32:D33)</f>
        <v>110992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>SUM(D31:M31)</f>
        <v>110992</v>
      </c>
      <c r="O31" s="45">
        <f t="shared" si="1"/>
        <v>19.051150017164435</v>
      </c>
      <c r="P31" s="10"/>
    </row>
    <row r="32" spans="1:16">
      <c r="A32" s="13"/>
      <c r="B32" s="39">
        <v>354</v>
      </c>
      <c r="C32" s="21" t="s">
        <v>39</v>
      </c>
      <c r="D32" s="46">
        <v>82913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82913</v>
      </c>
      <c r="O32" s="47">
        <f t="shared" si="1"/>
        <v>14.231548232063165</v>
      </c>
      <c r="P32" s="9"/>
    </row>
    <row r="33" spans="1:119">
      <c r="A33" s="13"/>
      <c r="B33" s="39">
        <v>359</v>
      </c>
      <c r="C33" s="21" t="s">
        <v>40</v>
      </c>
      <c r="D33" s="46">
        <v>28079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28079</v>
      </c>
      <c r="O33" s="47">
        <f t="shared" si="1"/>
        <v>4.8196017851012698</v>
      </c>
      <c r="P33" s="9"/>
    </row>
    <row r="34" spans="1:119" ht="15.75">
      <c r="A34" s="29" t="s">
        <v>3</v>
      </c>
      <c r="B34" s="30"/>
      <c r="C34" s="31"/>
      <c r="D34" s="32">
        <f t="shared" ref="D34:M34" si="9">SUM(D35:D42)</f>
        <v>53918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310146</v>
      </c>
      <c r="J34" s="32">
        <f t="shared" si="9"/>
        <v>0</v>
      </c>
      <c r="K34" s="32">
        <f t="shared" si="9"/>
        <v>2965966</v>
      </c>
      <c r="L34" s="32">
        <f t="shared" si="9"/>
        <v>0</v>
      </c>
      <c r="M34" s="32">
        <f t="shared" si="9"/>
        <v>0</v>
      </c>
      <c r="N34" s="32">
        <f>SUM(D34:M34)</f>
        <v>3330030</v>
      </c>
      <c r="O34" s="45">
        <f t="shared" si="1"/>
        <v>571.58084449021624</v>
      </c>
      <c r="P34" s="10"/>
    </row>
    <row r="35" spans="1:119">
      <c r="A35" s="12"/>
      <c r="B35" s="25">
        <v>361.1</v>
      </c>
      <c r="C35" s="20" t="s">
        <v>41</v>
      </c>
      <c r="D35" s="46">
        <v>53600</v>
      </c>
      <c r="E35" s="46">
        <v>0</v>
      </c>
      <c r="F35" s="46">
        <v>0</v>
      </c>
      <c r="G35" s="46">
        <v>0</v>
      </c>
      <c r="H35" s="46">
        <v>0</v>
      </c>
      <c r="I35" s="46">
        <v>62642</v>
      </c>
      <c r="J35" s="46">
        <v>0</v>
      </c>
      <c r="K35" s="46">
        <v>162963</v>
      </c>
      <c r="L35" s="46">
        <v>0</v>
      </c>
      <c r="M35" s="46">
        <v>0</v>
      </c>
      <c r="N35" s="46">
        <f>SUM(D35:M35)</f>
        <v>279205</v>
      </c>
      <c r="O35" s="47">
        <f t="shared" si="1"/>
        <v>47.923961551664952</v>
      </c>
      <c r="P35" s="9"/>
    </row>
    <row r="36" spans="1:119">
      <c r="A36" s="12"/>
      <c r="B36" s="25">
        <v>361.2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41173</v>
      </c>
      <c r="L36" s="46">
        <v>0</v>
      </c>
      <c r="M36" s="46">
        <v>0</v>
      </c>
      <c r="N36" s="46">
        <f t="shared" ref="N36:N42" si="10">SUM(D36:M36)</f>
        <v>41173</v>
      </c>
      <c r="O36" s="47">
        <f t="shared" si="1"/>
        <v>7.0671129419842087</v>
      </c>
      <c r="P36" s="9"/>
    </row>
    <row r="37" spans="1:119">
      <c r="A37" s="12"/>
      <c r="B37" s="25">
        <v>361.3</v>
      </c>
      <c r="C37" s="20" t="s">
        <v>43</v>
      </c>
      <c r="D37" s="46">
        <v>-54628</v>
      </c>
      <c r="E37" s="46">
        <v>0</v>
      </c>
      <c r="F37" s="46">
        <v>0</v>
      </c>
      <c r="G37" s="46">
        <v>0</v>
      </c>
      <c r="H37" s="46">
        <v>0</v>
      </c>
      <c r="I37" s="46">
        <v>-63348</v>
      </c>
      <c r="J37" s="46">
        <v>0</v>
      </c>
      <c r="K37" s="46">
        <v>1554590</v>
      </c>
      <c r="L37" s="46">
        <v>0</v>
      </c>
      <c r="M37" s="46">
        <v>0</v>
      </c>
      <c r="N37" s="46">
        <f t="shared" si="10"/>
        <v>1436614</v>
      </c>
      <c r="O37" s="47">
        <f t="shared" si="1"/>
        <v>246.5866803982149</v>
      </c>
      <c r="P37" s="9"/>
    </row>
    <row r="38" spans="1:119">
      <c r="A38" s="12"/>
      <c r="B38" s="25">
        <v>361.4</v>
      </c>
      <c r="C38" s="20" t="s">
        <v>83</v>
      </c>
      <c r="D38" s="46">
        <v>-6691</v>
      </c>
      <c r="E38" s="46">
        <v>0</v>
      </c>
      <c r="F38" s="46">
        <v>0</v>
      </c>
      <c r="G38" s="46">
        <v>0</v>
      </c>
      <c r="H38" s="46">
        <v>0</v>
      </c>
      <c r="I38" s="46">
        <v>-8139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-14830</v>
      </c>
      <c r="O38" s="47">
        <f t="shared" si="1"/>
        <v>-2.5454857535187094</v>
      </c>
      <c r="P38" s="9"/>
    </row>
    <row r="39" spans="1:119">
      <c r="A39" s="12"/>
      <c r="B39" s="25">
        <v>362</v>
      </c>
      <c r="C39" s="20" t="s">
        <v>45</v>
      </c>
      <c r="D39" s="46">
        <v>3650</v>
      </c>
      <c r="E39" s="46">
        <v>0</v>
      </c>
      <c r="F39" s="46">
        <v>0</v>
      </c>
      <c r="G39" s="46">
        <v>0</v>
      </c>
      <c r="H39" s="46">
        <v>0</v>
      </c>
      <c r="I39" s="46">
        <v>241124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244774</v>
      </c>
      <c r="O39" s="47">
        <f t="shared" si="1"/>
        <v>42.014074836937866</v>
      </c>
      <c r="P39" s="9"/>
    </row>
    <row r="40" spans="1:119">
      <c r="A40" s="12"/>
      <c r="B40" s="25">
        <v>364</v>
      </c>
      <c r="C40" s="20" t="s">
        <v>96</v>
      </c>
      <c r="D40" s="46">
        <v>4750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4750</v>
      </c>
      <c r="O40" s="47">
        <f t="shared" si="1"/>
        <v>0.81531067627875042</v>
      </c>
      <c r="P40" s="9"/>
    </row>
    <row r="41" spans="1:119">
      <c r="A41" s="12"/>
      <c r="B41" s="25">
        <v>368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1207240</v>
      </c>
      <c r="L41" s="46">
        <v>0</v>
      </c>
      <c r="M41" s="46">
        <v>0</v>
      </c>
      <c r="N41" s="46">
        <f t="shared" si="10"/>
        <v>1207240</v>
      </c>
      <c r="O41" s="47">
        <f t="shared" si="1"/>
        <v>207.21592859594918</v>
      </c>
      <c r="P41" s="9"/>
    </row>
    <row r="42" spans="1:119">
      <c r="A42" s="12"/>
      <c r="B42" s="25">
        <v>369.9</v>
      </c>
      <c r="C42" s="20" t="s">
        <v>48</v>
      </c>
      <c r="D42" s="46">
        <v>53237</v>
      </c>
      <c r="E42" s="46">
        <v>0</v>
      </c>
      <c r="F42" s="46">
        <v>0</v>
      </c>
      <c r="G42" s="46">
        <v>0</v>
      </c>
      <c r="H42" s="46">
        <v>0</v>
      </c>
      <c r="I42" s="46">
        <v>77867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131104</v>
      </c>
      <c r="O42" s="47">
        <f t="shared" si="1"/>
        <v>22.503261242705115</v>
      </c>
      <c r="P42" s="9"/>
    </row>
    <row r="43" spans="1:119" ht="15.75">
      <c r="A43" s="29" t="s">
        <v>29</v>
      </c>
      <c r="B43" s="30"/>
      <c r="C43" s="31"/>
      <c r="D43" s="32">
        <f t="shared" ref="D43:M43" si="11">SUM(D44:D45)</f>
        <v>3041363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>SUM(D43:M43)</f>
        <v>3041363</v>
      </c>
      <c r="O43" s="45">
        <f t="shared" si="1"/>
        <v>522.03278407140408</v>
      </c>
      <c r="P43" s="9"/>
    </row>
    <row r="44" spans="1:119">
      <c r="A44" s="12"/>
      <c r="B44" s="25">
        <v>381</v>
      </c>
      <c r="C44" s="20" t="s">
        <v>49</v>
      </c>
      <c r="D44" s="46">
        <v>1787613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1787613</v>
      </c>
      <c r="O44" s="47">
        <f t="shared" si="1"/>
        <v>306.83367662203915</v>
      </c>
      <c r="P44" s="9"/>
    </row>
    <row r="45" spans="1:119" ht="15.75" thickBot="1">
      <c r="A45" s="12"/>
      <c r="B45" s="25">
        <v>388.1</v>
      </c>
      <c r="C45" s="20" t="s">
        <v>85</v>
      </c>
      <c r="D45" s="46">
        <v>1253750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1253750</v>
      </c>
      <c r="O45" s="47">
        <f t="shared" si="1"/>
        <v>215.1991074493649</v>
      </c>
      <c r="P45" s="9"/>
    </row>
    <row r="46" spans="1:119" ht="16.5" thickBot="1">
      <c r="A46" s="14" t="s">
        <v>37</v>
      </c>
      <c r="B46" s="23"/>
      <c r="C46" s="22"/>
      <c r="D46" s="15">
        <f t="shared" ref="D46:M46" si="12">SUM(D5,D13,D19,D23,D31,D34,D43)</f>
        <v>9767646</v>
      </c>
      <c r="E46" s="15">
        <f t="shared" si="12"/>
        <v>0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14113441</v>
      </c>
      <c r="J46" s="15">
        <f t="shared" si="12"/>
        <v>0</v>
      </c>
      <c r="K46" s="15">
        <f t="shared" si="12"/>
        <v>2965966</v>
      </c>
      <c r="L46" s="15">
        <f t="shared" si="12"/>
        <v>0</v>
      </c>
      <c r="M46" s="15">
        <f t="shared" si="12"/>
        <v>0</v>
      </c>
      <c r="N46" s="15">
        <f>SUM(D46:M46)</f>
        <v>26847053</v>
      </c>
      <c r="O46" s="38">
        <f t="shared" si="1"/>
        <v>4608.1450394782014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105</v>
      </c>
      <c r="M48" s="48"/>
      <c r="N48" s="48"/>
      <c r="O48" s="43">
        <v>5826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63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4245817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4245817</v>
      </c>
      <c r="O5" s="33">
        <f t="shared" ref="O5:O49" si="1">(N5/O$51)</f>
        <v>766.2546471756001</v>
      </c>
      <c r="P5" s="6"/>
    </row>
    <row r="6" spans="1:133">
      <c r="A6" s="12"/>
      <c r="B6" s="25">
        <v>311</v>
      </c>
      <c r="C6" s="20" t="s">
        <v>2</v>
      </c>
      <c r="D6" s="46">
        <v>3429753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3429753</v>
      </c>
      <c r="O6" s="47">
        <f t="shared" si="1"/>
        <v>618.97726042230647</v>
      </c>
      <c r="P6" s="9"/>
    </row>
    <row r="7" spans="1:133">
      <c r="A7" s="12"/>
      <c r="B7" s="25">
        <v>312.41000000000003</v>
      </c>
      <c r="C7" s="20" t="s">
        <v>11</v>
      </c>
      <c r="D7" s="46">
        <v>70457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70457</v>
      </c>
      <c r="O7" s="47">
        <f t="shared" si="1"/>
        <v>12.715574805991698</v>
      </c>
      <c r="P7" s="9"/>
    </row>
    <row r="8" spans="1:133">
      <c r="A8" s="12"/>
      <c r="B8" s="25">
        <v>312.42</v>
      </c>
      <c r="C8" s="20" t="s">
        <v>10</v>
      </c>
      <c r="D8" s="46">
        <v>27119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27119</v>
      </c>
      <c r="O8" s="47">
        <f t="shared" si="1"/>
        <v>4.8942429164410752</v>
      </c>
      <c r="P8" s="9"/>
    </row>
    <row r="9" spans="1:133">
      <c r="A9" s="12"/>
      <c r="B9" s="25">
        <v>312.52</v>
      </c>
      <c r="C9" s="20" t="s">
        <v>74</v>
      </c>
      <c r="D9" s="46">
        <v>41440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41440</v>
      </c>
      <c r="O9" s="47">
        <f t="shared" si="1"/>
        <v>7.4787944414365635</v>
      </c>
      <c r="P9" s="9"/>
    </row>
    <row r="10" spans="1:133">
      <c r="A10" s="12"/>
      <c r="B10" s="25">
        <v>314.10000000000002</v>
      </c>
      <c r="C10" s="20" t="s">
        <v>12</v>
      </c>
      <c r="D10" s="46">
        <v>437085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437085</v>
      </c>
      <c r="O10" s="47">
        <f t="shared" si="1"/>
        <v>78.881970763400105</v>
      </c>
      <c r="P10" s="9"/>
    </row>
    <row r="11" spans="1:133">
      <c r="A11" s="12"/>
      <c r="B11" s="25">
        <v>314.39999999999998</v>
      </c>
      <c r="C11" s="20" t="s">
        <v>13</v>
      </c>
      <c r="D11" s="46">
        <v>18521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18521</v>
      </c>
      <c r="O11" s="47">
        <f t="shared" si="1"/>
        <v>3.3425374481140588</v>
      </c>
      <c r="P11" s="9"/>
    </row>
    <row r="12" spans="1:133">
      <c r="A12" s="12"/>
      <c r="B12" s="25">
        <v>315</v>
      </c>
      <c r="C12" s="20" t="s">
        <v>75</v>
      </c>
      <c r="D12" s="46">
        <v>221442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221442</v>
      </c>
      <c r="O12" s="47">
        <f t="shared" si="1"/>
        <v>39.964266377910121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1402013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1402013</v>
      </c>
      <c r="O13" s="45">
        <f t="shared" si="1"/>
        <v>253.02526619743728</v>
      </c>
      <c r="P13" s="10"/>
    </row>
    <row r="14" spans="1:133">
      <c r="A14" s="12"/>
      <c r="B14" s="25">
        <v>322</v>
      </c>
      <c r="C14" s="20" t="s">
        <v>0</v>
      </c>
      <c r="D14" s="46">
        <v>828312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828312</v>
      </c>
      <c r="O14" s="47">
        <f t="shared" si="1"/>
        <v>149.48781808337844</v>
      </c>
      <c r="P14" s="9"/>
    </row>
    <row r="15" spans="1:133">
      <c r="A15" s="12"/>
      <c r="B15" s="25">
        <v>323.10000000000002</v>
      </c>
      <c r="C15" s="20" t="s">
        <v>16</v>
      </c>
      <c r="D15" s="46">
        <v>328791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328791</v>
      </c>
      <c r="O15" s="47">
        <f t="shared" si="1"/>
        <v>59.337845154304276</v>
      </c>
      <c r="P15" s="9"/>
    </row>
    <row r="16" spans="1:133">
      <c r="A16" s="12"/>
      <c r="B16" s="25">
        <v>323.39999999999998</v>
      </c>
      <c r="C16" s="20" t="s">
        <v>17</v>
      </c>
      <c r="D16" s="46">
        <v>21883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21883</v>
      </c>
      <c r="O16" s="47">
        <f t="shared" si="1"/>
        <v>3.949287132286591</v>
      </c>
      <c r="P16" s="9"/>
    </row>
    <row r="17" spans="1:16">
      <c r="A17" s="12"/>
      <c r="B17" s="25">
        <v>324.61</v>
      </c>
      <c r="C17" s="20" t="s">
        <v>76</v>
      </c>
      <c r="D17" s="46">
        <v>163486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163486</v>
      </c>
      <c r="O17" s="47">
        <f t="shared" si="1"/>
        <v>29.5047825302292</v>
      </c>
      <c r="P17" s="9"/>
    </row>
    <row r="18" spans="1:16">
      <c r="A18" s="12"/>
      <c r="B18" s="25">
        <v>367</v>
      </c>
      <c r="C18" s="20" t="s">
        <v>46</v>
      </c>
      <c r="D18" s="46">
        <v>59541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59541</v>
      </c>
      <c r="O18" s="47">
        <f t="shared" si="1"/>
        <v>10.745533297238765</v>
      </c>
      <c r="P18" s="9"/>
    </row>
    <row r="19" spans="1:16" ht="15.75">
      <c r="A19" s="29" t="s">
        <v>18</v>
      </c>
      <c r="B19" s="30"/>
      <c r="C19" s="31"/>
      <c r="D19" s="32">
        <f t="shared" ref="D19:M19" si="5">SUM(D20:D24)</f>
        <v>1332111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514988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1847099</v>
      </c>
      <c r="O19" s="45">
        <f t="shared" si="1"/>
        <v>333.35120014437825</v>
      </c>
      <c r="P19" s="10"/>
    </row>
    <row r="20" spans="1:16">
      <c r="A20" s="12"/>
      <c r="B20" s="25">
        <v>331.7</v>
      </c>
      <c r="C20" s="20" t="s">
        <v>91</v>
      </c>
      <c r="D20" s="46">
        <v>500000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500000</v>
      </c>
      <c r="O20" s="47">
        <f t="shared" si="1"/>
        <v>90.23641941887746</v>
      </c>
      <c r="P20" s="9"/>
    </row>
    <row r="21" spans="1:16">
      <c r="A21" s="12"/>
      <c r="B21" s="25">
        <v>334.49</v>
      </c>
      <c r="C21" s="20" t="s">
        <v>99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514988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514988</v>
      </c>
      <c r="O21" s="47">
        <f t="shared" si="1"/>
        <v>92.94134632737773</v>
      </c>
      <c r="P21" s="9"/>
    </row>
    <row r="22" spans="1:16">
      <c r="A22" s="12"/>
      <c r="B22" s="25">
        <v>335.12</v>
      </c>
      <c r="C22" s="20" t="s">
        <v>77</v>
      </c>
      <c r="D22" s="46">
        <v>160535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160535</v>
      </c>
      <c r="O22" s="47">
        <f t="shared" si="1"/>
        <v>28.972207182818984</v>
      </c>
      <c r="P22" s="9"/>
    </row>
    <row r="23" spans="1:16">
      <c r="A23" s="12"/>
      <c r="B23" s="25">
        <v>335.15</v>
      </c>
      <c r="C23" s="20" t="s">
        <v>78</v>
      </c>
      <c r="D23" s="46">
        <v>3077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3077</v>
      </c>
      <c r="O23" s="47">
        <f t="shared" si="1"/>
        <v>0.55531492510377189</v>
      </c>
      <c r="P23" s="9"/>
    </row>
    <row r="24" spans="1:16">
      <c r="A24" s="12"/>
      <c r="B24" s="25">
        <v>335.18</v>
      </c>
      <c r="C24" s="20" t="s">
        <v>79</v>
      </c>
      <c r="D24" s="46">
        <v>668499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668499</v>
      </c>
      <c r="O24" s="47">
        <f t="shared" si="1"/>
        <v>120.64591229020033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SUM(D26:D32)</f>
        <v>189229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11081217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11270446</v>
      </c>
      <c r="O25" s="45">
        <f t="shared" si="1"/>
        <v>2034.0093845876195</v>
      </c>
      <c r="P25" s="10"/>
    </row>
    <row r="26" spans="1:16">
      <c r="A26" s="12"/>
      <c r="B26" s="25">
        <v>341.9</v>
      </c>
      <c r="C26" s="20" t="s">
        <v>80</v>
      </c>
      <c r="D26" s="46">
        <v>2994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7">SUM(D26:M26)</f>
        <v>2994</v>
      </c>
      <c r="O26" s="47">
        <f t="shared" si="1"/>
        <v>0.5403356794802382</v>
      </c>
      <c r="P26" s="9"/>
    </row>
    <row r="27" spans="1:16">
      <c r="A27" s="12"/>
      <c r="B27" s="25">
        <v>343.3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1154818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1154818</v>
      </c>
      <c r="O27" s="47">
        <f t="shared" si="1"/>
        <v>208.41328280093845</v>
      </c>
      <c r="P27" s="9"/>
    </row>
    <row r="28" spans="1:16">
      <c r="A28" s="12"/>
      <c r="B28" s="25">
        <v>343.4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698570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698570</v>
      </c>
      <c r="O28" s="47">
        <f t="shared" si="1"/>
        <v>126.07291102689045</v>
      </c>
      <c r="P28" s="9"/>
    </row>
    <row r="29" spans="1:16">
      <c r="A29" s="12"/>
      <c r="B29" s="25">
        <v>343.5</v>
      </c>
      <c r="C29" s="20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2211182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2211182</v>
      </c>
      <c r="O29" s="47">
        <f t="shared" si="1"/>
        <v>399.05829272694461</v>
      </c>
      <c r="P29" s="9"/>
    </row>
    <row r="30" spans="1:16">
      <c r="A30" s="12"/>
      <c r="B30" s="25">
        <v>344.5</v>
      </c>
      <c r="C30" s="20" t="s">
        <v>81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673472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673472</v>
      </c>
      <c r="O30" s="47">
        <f t="shared" si="1"/>
        <v>121.54340371774047</v>
      </c>
      <c r="P30" s="9"/>
    </row>
    <row r="31" spans="1:16">
      <c r="A31" s="12"/>
      <c r="B31" s="25">
        <v>344.6</v>
      </c>
      <c r="C31" s="20" t="s">
        <v>82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6343175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6343175</v>
      </c>
      <c r="O31" s="47">
        <f t="shared" si="1"/>
        <v>1144.7707994946761</v>
      </c>
      <c r="P31" s="9"/>
    </row>
    <row r="32" spans="1:16">
      <c r="A32" s="12"/>
      <c r="B32" s="25">
        <v>347.2</v>
      </c>
      <c r="C32" s="20" t="s">
        <v>36</v>
      </c>
      <c r="D32" s="46">
        <v>186235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186235</v>
      </c>
      <c r="O32" s="47">
        <f t="shared" si="1"/>
        <v>33.610359140949285</v>
      </c>
      <c r="P32" s="9"/>
    </row>
    <row r="33" spans="1:16" ht="15.75">
      <c r="A33" s="29" t="s">
        <v>28</v>
      </c>
      <c r="B33" s="30"/>
      <c r="C33" s="31"/>
      <c r="D33" s="32">
        <f t="shared" ref="D33:M33" si="8">SUM(D34:D35)</f>
        <v>109148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>SUM(D33:M33)</f>
        <v>109148</v>
      </c>
      <c r="O33" s="45">
        <f t="shared" si="1"/>
        <v>19.698249413463273</v>
      </c>
      <c r="P33" s="10"/>
    </row>
    <row r="34" spans="1:16">
      <c r="A34" s="13"/>
      <c r="B34" s="39">
        <v>354</v>
      </c>
      <c r="C34" s="21" t="s">
        <v>39</v>
      </c>
      <c r="D34" s="46">
        <v>74251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74251</v>
      </c>
      <c r="O34" s="47">
        <f t="shared" si="1"/>
        <v>13.400288756542141</v>
      </c>
      <c r="P34" s="9"/>
    </row>
    <row r="35" spans="1:16">
      <c r="A35" s="13"/>
      <c r="B35" s="39">
        <v>359</v>
      </c>
      <c r="C35" s="21" t="s">
        <v>40</v>
      </c>
      <c r="D35" s="46">
        <v>34897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34897</v>
      </c>
      <c r="O35" s="47">
        <f t="shared" si="1"/>
        <v>6.2979606569211333</v>
      </c>
      <c r="P35" s="9"/>
    </row>
    <row r="36" spans="1:16" ht="15.75">
      <c r="A36" s="29" t="s">
        <v>3</v>
      </c>
      <c r="B36" s="30"/>
      <c r="C36" s="31"/>
      <c r="D36" s="32">
        <f t="shared" ref="D36:M36" si="9">SUM(D37:D44)</f>
        <v>146208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462715</v>
      </c>
      <c r="J36" s="32">
        <f t="shared" si="9"/>
        <v>0</v>
      </c>
      <c r="K36" s="32">
        <f t="shared" si="9"/>
        <v>2834205</v>
      </c>
      <c r="L36" s="32">
        <f t="shared" si="9"/>
        <v>0</v>
      </c>
      <c r="M36" s="32">
        <f t="shared" si="9"/>
        <v>0</v>
      </c>
      <c r="N36" s="32">
        <f>SUM(D36:M36)</f>
        <v>3443128</v>
      </c>
      <c r="O36" s="45">
        <f t="shared" si="1"/>
        <v>621.39108464176138</v>
      </c>
      <c r="P36" s="10"/>
    </row>
    <row r="37" spans="1:16">
      <c r="A37" s="12"/>
      <c r="B37" s="25">
        <v>361.1</v>
      </c>
      <c r="C37" s="20" t="s">
        <v>41</v>
      </c>
      <c r="D37" s="46">
        <v>48532</v>
      </c>
      <c r="E37" s="46">
        <v>0</v>
      </c>
      <c r="F37" s="46">
        <v>0</v>
      </c>
      <c r="G37" s="46">
        <v>0</v>
      </c>
      <c r="H37" s="46">
        <v>0</v>
      </c>
      <c r="I37" s="46">
        <v>71214</v>
      </c>
      <c r="J37" s="46">
        <v>0</v>
      </c>
      <c r="K37" s="46">
        <v>193911</v>
      </c>
      <c r="L37" s="46">
        <v>0</v>
      </c>
      <c r="M37" s="46">
        <v>0</v>
      </c>
      <c r="N37" s="46">
        <f>SUM(D37:M37)</f>
        <v>313657</v>
      </c>
      <c r="O37" s="47">
        <f t="shared" si="1"/>
        <v>56.606569211333692</v>
      </c>
      <c r="P37" s="9"/>
    </row>
    <row r="38" spans="1:16">
      <c r="A38" s="12"/>
      <c r="B38" s="25">
        <v>361.2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47697</v>
      </c>
      <c r="L38" s="46">
        <v>0</v>
      </c>
      <c r="M38" s="46">
        <v>0</v>
      </c>
      <c r="N38" s="46">
        <f t="shared" ref="N38:N44" si="10">SUM(D38:M38)</f>
        <v>47697</v>
      </c>
      <c r="O38" s="47">
        <f t="shared" si="1"/>
        <v>8.6080129940443957</v>
      </c>
      <c r="P38" s="9"/>
    </row>
    <row r="39" spans="1:16">
      <c r="A39" s="12"/>
      <c r="B39" s="25">
        <v>361.3</v>
      </c>
      <c r="C39" s="20" t="s">
        <v>43</v>
      </c>
      <c r="D39" s="46">
        <v>16523</v>
      </c>
      <c r="E39" s="46">
        <v>0</v>
      </c>
      <c r="F39" s="46">
        <v>0</v>
      </c>
      <c r="G39" s="46">
        <v>0</v>
      </c>
      <c r="H39" s="46">
        <v>0</v>
      </c>
      <c r="I39" s="46">
        <v>23138</v>
      </c>
      <c r="J39" s="46">
        <v>0</v>
      </c>
      <c r="K39" s="46">
        <v>1319837</v>
      </c>
      <c r="L39" s="46">
        <v>0</v>
      </c>
      <c r="M39" s="46">
        <v>0</v>
      </c>
      <c r="N39" s="46">
        <f t="shared" si="10"/>
        <v>1359498</v>
      </c>
      <c r="O39" s="47">
        <f t="shared" si="1"/>
        <v>245.35246345425014</v>
      </c>
      <c r="P39" s="9"/>
    </row>
    <row r="40" spans="1:16">
      <c r="A40" s="12"/>
      <c r="B40" s="25">
        <v>361.4</v>
      </c>
      <c r="C40" s="20" t="s">
        <v>83</v>
      </c>
      <c r="D40" s="46">
        <v>2955</v>
      </c>
      <c r="E40" s="46">
        <v>0</v>
      </c>
      <c r="F40" s="46">
        <v>0</v>
      </c>
      <c r="G40" s="46">
        <v>0</v>
      </c>
      <c r="H40" s="46">
        <v>0</v>
      </c>
      <c r="I40" s="46">
        <v>-268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2687</v>
      </c>
      <c r="O40" s="47">
        <f t="shared" si="1"/>
        <v>0.48493051795704745</v>
      </c>
      <c r="P40" s="9"/>
    </row>
    <row r="41" spans="1:16">
      <c r="A41" s="12"/>
      <c r="B41" s="25">
        <v>362</v>
      </c>
      <c r="C41" s="20" t="s">
        <v>45</v>
      </c>
      <c r="D41" s="46">
        <v>2700</v>
      </c>
      <c r="E41" s="46">
        <v>0</v>
      </c>
      <c r="F41" s="46">
        <v>0</v>
      </c>
      <c r="G41" s="46">
        <v>0</v>
      </c>
      <c r="H41" s="46">
        <v>0</v>
      </c>
      <c r="I41" s="46">
        <v>235072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237772</v>
      </c>
      <c r="O41" s="47">
        <f t="shared" si="1"/>
        <v>42.911387836130665</v>
      </c>
      <c r="P41" s="9"/>
    </row>
    <row r="42" spans="1:16">
      <c r="A42" s="12"/>
      <c r="B42" s="25">
        <v>364</v>
      </c>
      <c r="C42" s="20" t="s">
        <v>96</v>
      </c>
      <c r="D42" s="46">
        <v>1145</v>
      </c>
      <c r="E42" s="46">
        <v>0</v>
      </c>
      <c r="F42" s="46">
        <v>0</v>
      </c>
      <c r="G42" s="46">
        <v>0</v>
      </c>
      <c r="H42" s="46">
        <v>0</v>
      </c>
      <c r="I42" s="46">
        <v>13300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14445</v>
      </c>
      <c r="O42" s="47">
        <f t="shared" si="1"/>
        <v>2.6069301570113699</v>
      </c>
      <c r="P42" s="9"/>
    </row>
    <row r="43" spans="1:16">
      <c r="A43" s="12"/>
      <c r="B43" s="25">
        <v>368</v>
      </c>
      <c r="C43" s="20" t="s">
        <v>47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1272760</v>
      </c>
      <c r="L43" s="46">
        <v>0</v>
      </c>
      <c r="M43" s="46">
        <v>0</v>
      </c>
      <c r="N43" s="46">
        <f t="shared" si="10"/>
        <v>1272760</v>
      </c>
      <c r="O43" s="47">
        <f t="shared" si="1"/>
        <v>229.69861035914096</v>
      </c>
      <c r="P43" s="9"/>
    </row>
    <row r="44" spans="1:16">
      <c r="A44" s="12"/>
      <c r="B44" s="25">
        <v>369.9</v>
      </c>
      <c r="C44" s="20" t="s">
        <v>48</v>
      </c>
      <c r="D44" s="46">
        <v>74353</v>
      </c>
      <c r="E44" s="46">
        <v>0</v>
      </c>
      <c r="F44" s="46">
        <v>0</v>
      </c>
      <c r="G44" s="46">
        <v>0</v>
      </c>
      <c r="H44" s="46">
        <v>0</v>
      </c>
      <c r="I44" s="46">
        <v>120259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194612</v>
      </c>
      <c r="O44" s="47">
        <f t="shared" si="1"/>
        <v>35.122180111893158</v>
      </c>
      <c r="P44" s="9"/>
    </row>
    <row r="45" spans="1:16" ht="15.75">
      <c r="A45" s="29" t="s">
        <v>29</v>
      </c>
      <c r="B45" s="30"/>
      <c r="C45" s="31"/>
      <c r="D45" s="32">
        <f t="shared" ref="D45:M45" si="11">SUM(D46:D48)</f>
        <v>6357181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>SUM(D45:M45)</f>
        <v>6357181</v>
      </c>
      <c r="O45" s="45">
        <f t="shared" si="1"/>
        <v>1147.2985020754377</v>
      </c>
      <c r="P45" s="9"/>
    </row>
    <row r="46" spans="1:16">
      <c r="A46" s="12"/>
      <c r="B46" s="25">
        <v>381</v>
      </c>
      <c r="C46" s="20" t="s">
        <v>49</v>
      </c>
      <c r="D46" s="46">
        <v>1654850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1654850</v>
      </c>
      <c r="O46" s="47">
        <f t="shared" si="1"/>
        <v>298.65547735065871</v>
      </c>
      <c r="P46" s="9"/>
    </row>
    <row r="47" spans="1:16">
      <c r="A47" s="12"/>
      <c r="B47" s="25">
        <v>384</v>
      </c>
      <c r="C47" s="20" t="s">
        <v>102</v>
      </c>
      <c r="D47" s="46">
        <v>3218081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3218081</v>
      </c>
      <c r="O47" s="47">
        <f t="shared" si="1"/>
        <v>580.77621367984113</v>
      </c>
      <c r="P47" s="9"/>
    </row>
    <row r="48" spans="1:16" ht="15.75" thickBot="1">
      <c r="A48" s="12"/>
      <c r="B48" s="25">
        <v>388.1</v>
      </c>
      <c r="C48" s="20" t="s">
        <v>85</v>
      </c>
      <c r="D48" s="46">
        <v>1484250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1484250</v>
      </c>
      <c r="O48" s="47">
        <f t="shared" si="1"/>
        <v>267.86681104493772</v>
      </c>
      <c r="P48" s="9"/>
    </row>
    <row r="49" spans="1:119" ht="16.5" thickBot="1">
      <c r="A49" s="14" t="s">
        <v>37</v>
      </c>
      <c r="B49" s="23"/>
      <c r="C49" s="22"/>
      <c r="D49" s="15">
        <f t="shared" ref="D49:M49" si="12">SUM(D5,D13,D19,D25,D33,D36,D45)</f>
        <v>13781707</v>
      </c>
      <c r="E49" s="15">
        <f t="shared" si="12"/>
        <v>0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12058920</v>
      </c>
      <c r="J49" s="15">
        <f t="shared" si="12"/>
        <v>0</v>
      </c>
      <c r="K49" s="15">
        <f t="shared" si="12"/>
        <v>2834205</v>
      </c>
      <c r="L49" s="15">
        <f t="shared" si="12"/>
        <v>0</v>
      </c>
      <c r="M49" s="15">
        <f t="shared" si="12"/>
        <v>0</v>
      </c>
      <c r="N49" s="15">
        <f>SUM(D49:M49)</f>
        <v>28674832</v>
      </c>
      <c r="O49" s="38">
        <f t="shared" si="1"/>
        <v>5175.0283342356979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103</v>
      </c>
      <c r="M51" s="48"/>
      <c r="N51" s="48"/>
      <c r="O51" s="43">
        <v>5541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4174529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4174529</v>
      </c>
      <c r="O5" s="33">
        <f t="shared" ref="O5:O48" si="1">(N5/O$50)</f>
        <v>751.89643371757927</v>
      </c>
      <c r="P5" s="6"/>
    </row>
    <row r="6" spans="1:133">
      <c r="A6" s="12"/>
      <c r="B6" s="25">
        <v>311</v>
      </c>
      <c r="C6" s="20" t="s">
        <v>2</v>
      </c>
      <c r="D6" s="46">
        <v>3332606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3332606</v>
      </c>
      <c r="O6" s="47">
        <f t="shared" si="1"/>
        <v>600.25324207492793</v>
      </c>
      <c r="P6" s="9"/>
    </row>
    <row r="7" spans="1:133">
      <c r="A7" s="12"/>
      <c r="B7" s="25">
        <v>312.41000000000003</v>
      </c>
      <c r="C7" s="20" t="s">
        <v>11</v>
      </c>
      <c r="D7" s="46">
        <v>71160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71160</v>
      </c>
      <c r="O7" s="47">
        <f t="shared" si="1"/>
        <v>12.817002881844381</v>
      </c>
      <c r="P7" s="9"/>
    </row>
    <row r="8" spans="1:133">
      <c r="A8" s="12"/>
      <c r="B8" s="25">
        <v>312.42</v>
      </c>
      <c r="C8" s="20" t="s">
        <v>10</v>
      </c>
      <c r="D8" s="46">
        <v>27216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27216</v>
      </c>
      <c r="O8" s="47">
        <f t="shared" si="1"/>
        <v>4.902017291066282</v>
      </c>
      <c r="P8" s="9"/>
    </row>
    <row r="9" spans="1:133">
      <c r="A9" s="12"/>
      <c r="B9" s="25">
        <v>312.52</v>
      </c>
      <c r="C9" s="20" t="s">
        <v>74</v>
      </c>
      <c r="D9" s="46">
        <v>41859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41859</v>
      </c>
      <c r="O9" s="47">
        <f t="shared" si="1"/>
        <v>7.5394452449567719</v>
      </c>
      <c r="P9" s="9"/>
    </row>
    <row r="10" spans="1:133">
      <c r="A10" s="12"/>
      <c r="B10" s="25">
        <v>314.10000000000002</v>
      </c>
      <c r="C10" s="20" t="s">
        <v>12</v>
      </c>
      <c r="D10" s="46">
        <v>431791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431791</v>
      </c>
      <c r="O10" s="47">
        <f t="shared" si="1"/>
        <v>77.772154178674356</v>
      </c>
      <c r="P10" s="9"/>
    </row>
    <row r="11" spans="1:133">
      <c r="A11" s="12"/>
      <c r="B11" s="25">
        <v>314.39999999999998</v>
      </c>
      <c r="C11" s="20" t="s">
        <v>13</v>
      </c>
      <c r="D11" s="46">
        <v>20564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20564</v>
      </c>
      <c r="O11" s="47">
        <f t="shared" si="1"/>
        <v>3.7038904899135447</v>
      </c>
      <c r="P11" s="9"/>
    </row>
    <row r="12" spans="1:133">
      <c r="A12" s="12"/>
      <c r="B12" s="25">
        <v>315</v>
      </c>
      <c r="C12" s="20" t="s">
        <v>75</v>
      </c>
      <c r="D12" s="46">
        <v>249333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249333</v>
      </c>
      <c r="O12" s="47">
        <f t="shared" si="1"/>
        <v>44.908681556195965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1543844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1543844</v>
      </c>
      <c r="O13" s="45">
        <f t="shared" si="1"/>
        <v>278.06988472622476</v>
      </c>
      <c r="P13" s="10"/>
    </row>
    <row r="14" spans="1:133">
      <c r="A14" s="12"/>
      <c r="B14" s="25">
        <v>322</v>
      </c>
      <c r="C14" s="20" t="s">
        <v>0</v>
      </c>
      <c r="D14" s="46">
        <v>863162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863162</v>
      </c>
      <c r="O14" s="47">
        <f t="shared" si="1"/>
        <v>155.4686599423631</v>
      </c>
      <c r="P14" s="9"/>
    </row>
    <row r="15" spans="1:133">
      <c r="A15" s="12"/>
      <c r="B15" s="25">
        <v>323.10000000000002</v>
      </c>
      <c r="C15" s="20" t="s">
        <v>16</v>
      </c>
      <c r="D15" s="46">
        <v>340093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340093</v>
      </c>
      <c r="O15" s="47">
        <f t="shared" si="1"/>
        <v>61.25594380403458</v>
      </c>
      <c r="P15" s="9"/>
    </row>
    <row r="16" spans="1:133">
      <c r="A16" s="12"/>
      <c r="B16" s="25">
        <v>323.39999999999998</v>
      </c>
      <c r="C16" s="20" t="s">
        <v>17</v>
      </c>
      <c r="D16" s="46">
        <v>23494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23494</v>
      </c>
      <c r="O16" s="47">
        <f t="shared" si="1"/>
        <v>4.2316282420749278</v>
      </c>
      <c r="P16" s="9"/>
    </row>
    <row r="17" spans="1:16">
      <c r="A17" s="12"/>
      <c r="B17" s="25">
        <v>324.61</v>
      </c>
      <c r="C17" s="20" t="s">
        <v>76</v>
      </c>
      <c r="D17" s="46">
        <v>253949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253949</v>
      </c>
      <c r="O17" s="47">
        <f t="shared" si="1"/>
        <v>45.74009365994236</v>
      </c>
      <c r="P17" s="9"/>
    </row>
    <row r="18" spans="1:16">
      <c r="A18" s="12"/>
      <c r="B18" s="25">
        <v>367</v>
      </c>
      <c r="C18" s="20" t="s">
        <v>46</v>
      </c>
      <c r="D18" s="46">
        <v>63146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63146</v>
      </c>
      <c r="O18" s="47">
        <f t="shared" si="1"/>
        <v>11.373559077809798</v>
      </c>
      <c r="P18" s="9"/>
    </row>
    <row r="19" spans="1:16" ht="15.75">
      <c r="A19" s="29" t="s">
        <v>18</v>
      </c>
      <c r="B19" s="30"/>
      <c r="C19" s="31"/>
      <c r="D19" s="32">
        <f t="shared" ref="D19:M19" si="5">SUM(D20:D24)</f>
        <v>833921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485012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1318933</v>
      </c>
      <c r="O19" s="45">
        <f t="shared" si="1"/>
        <v>237.55997838616716</v>
      </c>
      <c r="P19" s="10"/>
    </row>
    <row r="20" spans="1:16">
      <c r="A20" s="12"/>
      <c r="B20" s="25">
        <v>331.2</v>
      </c>
      <c r="C20" s="20" t="s">
        <v>65</v>
      </c>
      <c r="D20" s="46">
        <v>3693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3693</v>
      </c>
      <c r="O20" s="47">
        <f t="shared" si="1"/>
        <v>0.6651657060518732</v>
      </c>
      <c r="P20" s="9"/>
    </row>
    <row r="21" spans="1:16">
      <c r="A21" s="12"/>
      <c r="B21" s="25">
        <v>334.49</v>
      </c>
      <c r="C21" s="20" t="s">
        <v>99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485012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485012</v>
      </c>
      <c r="O21" s="47">
        <f t="shared" si="1"/>
        <v>87.358069164265132</v>
      </c>
      <c r="P21" s="9"/>
    </row>
    <row r="22" spans="1:16">
      <c r="A22" s="12"/>
      <c r="B22" s="25">
        <v>335.12</v>
      </c>
      <c r="C22" s="20" t="s">
        <v>77</v>
      </c>
      <c r="D22" s="46">
        <v>158950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158950</v>
      </c>
      <c r="O22" s="47">
        <f t="shared" si="1"/>
        <v>28.629322766570606</v>
      </c>
      <c r="P22" s="9"/>
    </row>
    <row r="23" spans="1:16">
      <c r="A23" s="12"/>
      <c r="B23" s="25">
        <v>335.15</v>
      </c>
      <c r="C23" s="20" t="s">
        <v>78</v>
      </c>
      <c r="D23" s="46">
        <v>4920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4920</v>
      </c>
      <c r="O23" s="47">
        <f t="shared" si="1"/>
        <v>0.8861671469740634</v>
      </c>
      <c r="P23" s="9"/>
    </row>
    <row r="24" spans="1:16">
      <c r="A24" s="12"/>
      <c r="B24" s="25">
        <v>335.18</v>
      </c>
      <c r="C24" s="20" t="s">
        <v>79</v>
      </c>
      <c r="D24" s="46">
        <v>666358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666358</v>
      </c>
      <c r="O24" s="47">
        <f t="shared" si="1"/>
        <v>120.02125360230548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SUM(D26:D32)</f>
        <v>186594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10350538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10537132</v>
      </c>
      <c r="O25" s="45">
        <f t="shared" si="1"/>
        <v>1897.8984149855908</v>
      </c>
      <c r="P25" s="10"/>
    </row>
    <row r="26" spans="1:16">
      <c r="A26" s="12"/>
      <c r="B26" s="25">
        <v>341.9</v>
      </c>
      <c r="C26" s="20" t="s">
        <v>80</v>
      </c>
      <c r="D26" s="46">
        <v>3408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7">SUM(D26:M26)</f>
        <v>3408</v>
      </c>
      <c r="O26" s="47">
        <f t="shared" si="1"/>
        <v>0.6138328530259366</v>
      </c>
      <c r="P26" s="9"/>
    </row>
    <row r="27" spans="1:16">
      <c r="A27" s="12"/>
      <c r="B27" s="25">
        <v>343.3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1226305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1226305</v>
      </c>
      <c r="O27" s="47">
        <f t="shared" si="1"/>
        <v>220.87626080691643</v>
      </c>
      <c r="P27" s="9"/>
    </row>
    <row r="28" spans="1:16">
      <c r="A28" s="12"/>
      <c r="B28" s="25">
        <v>343.4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711977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711977</v>
      </c>
      <c r="O28" s="47">
        <f t="shared" si="1"/>
        <v>128.23793227665706</v>
      </c>
      <c r="P28" s="9"/>
    </row>
    <row r="29" spans="1:16">
      <c r="A29" s="12"/>
      <c r="B29" s="25">
        <v>343.5</v>
      </c>
      <c r="C29" s="20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2186243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2186243</v>
      </c>
      <c r="O29" s="47">
        <f t="shared" si="1"/>
        <v>393.77575648414984</v>
      </c>
      <c r="P29" s="9"/>
    </row>
    <row r="30" spans="1:16">
      <c r="A30" s="12"/>
      <c r="B30" s="25">
        <v>344.5</v>
      </c>
      <c r="C30" s="20" t="s">
        <v>81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586972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586972</v>
      </c>
      <c r="O30" s="47">
        <f t="shared" si="1"/>
        <v>105.72262247838617</v>
      </c>
      <c r="P30" s="9"/>
    </row>
    <row r="31" spans="1:16">
      <c r="A31" s="12"/>
      <c r="B31" s="25">
        <v>344.6</v>
      </c>
      <c r="C31" s="20" t="s">
        <v>82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5639041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5639041</v>
      </c>
      <c r="O31" s="47">
        <f t="shared" si="1"/>
        <v>1015.6774135446686</v>
      </c>
      <c r="P31" s="9"/>
    </row>
    <row r="32" spans="1:16">
      <c r="A32" s="12"/>
      <c r="B32" s="25">
        <v>347.2</v>
      </c>
      <c r="C32" s="20" t="s">
        <v>36</v>
      </c>
      <c r="D32" s="46">
        <v>183186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183186</v>
      </c>
      <c r="O32" s="47">
        <f t="shared" si="1"/>
        <v>32.994596541786741</v>
      </c>
      <c r="P32" s="9"/>
    </row>
    <row r="33" spans="1:119" ht="15.75">
      <c r="A33" s="29" t="s">
        <v>28</v>
      </c>
      <c r="B33" s="30"/>
      <c r="C33" s="31"/>
      <c r="D33" s="32">
        <f t="shared" ref="D33:M33" si="8">SUM(D34:D35)</f>
        <v>119988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>SUM(D33:M33)</f>
        <v>119988</v>
      </c>
      <c r="O33" s="45">
        <f t="shared" si="1"/>
        <v>21.611671469740635</v>
      </c>
      <c r="P33" s="10"/>
    </row>
    <row r="34" spans="1:119">
      <c r="A34" s="13"/>
      <c r="B34" s="39">
        <v>354</v>
      </c>
      <c r="C34" s="21" t="s">
        <v>39</v>
      </c>
      <c r="D34" s="46">
        <v>89750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89750</v>
      </c>
      <c r="O34" s="47">
        <f t="shared" si="1"/>
        <v>16.165345821325648</v>
      </c>
      <c r="P34" s="9"/>
    </row>
    <row r="35" spans="1:119">
      <c r="A35" s="13"/>
      <c r="B35" s="39">
        <v>359</v>
      </c>
      <c r="C35" s="21" t="s">
        <v>40</v>
      </c>
      <c r="D35" s="46">
        <v>30238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30238</v>
      </c>
      <c r="O35" s="47">
        <f t="shared" si="1"/>
        <v>5.4463256484149856</v>
      </c>
      <c r="P35" s="9"/>
    </row>
    <row r="36" spans="1:119" ht="15.75">
      <c r="A36" s="29" t="s">
        <v>3</v>
      </c>
      <c r="B36" s="30"/>
      <c r="C36" s="31"/>
      <c r="D36" s="32">
        <f t="shared" ref="D36:M36" si="9">SUM(D37:D44)</f>
        <v>93714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447692</v>
      </c>
      <c r="J36" s="32">
        <f t="shared" si="9"/>
        <v>0</v>
      </c>
      <c r="K36" s="32">
        <f t="shared" si="9"/>
        <v>776285</v>
      </c>
      <c r="L36" s="32">
        <f t="shared" si="9"/>
        <v>0</v>
      </c>
      <c r="M36" s="32">
        <f t="shared" si="9"/>
        <v>0</v>
      </c>
      <c r="N36" s="32">
        <f>SUM(D36:M36)</f>
        <v>1317691</v>
      </c>
      <c r="O36" s="45">
        <f t="shared" si="1"/>
        <v>237.33627521613832</v>
      </c>
      <c r="P36" s="10"/>
    </row>
    <row r="37" spans="1:119">
      <c r="A37" s="12"/>
      <c r="B37" s="25">
        <v>361.1</v>
      </c>
      <c r="C37" s="20" t="s">
        <v>41</v>
      </c>
      <c r="D37" s="46">
        <v>37215</v>
      </c>
      <c r="E37" s="46">
        <v>0</v>
      </c>
      <c r="F37" s="46">
        <v>0</v>
      </c>
      <c r="G37" s="46">
        <v>0</v>
      </c>
      <c r="H37" s="46">
        <v>0</v>
      </c>
      <c r="I37" s="46">
        <v>43333</v>
      </c>
      <c r="J37" s="46">
        <v>0</v>
      </c>
      <c r="K37" s="46">
        <v>223193</v>
      </c>
      <c r="L37" s="46">
        <v>0</v>
      </c>
      <c r="M37" s="46">
        <v>0</v>
      </c>
      <c r="N37" s="46">
        <f>SUM(D37:M37)</f>
        <v>303741</v>
      </c>
      <c r="O37" s="47">
        <f t="shared" si="1"/>
        <v>54.708393371757928</v>
      </c>
      <c r="P37" s="9"/>
    </row>
    <row r="38" spans="1:119">
      <c r="A38" s="12"/>
      <c r="B38" s="25">
        <v>361.2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104420</v>
      </c>
      <c r="L38" s="46">
        <v>0</v>
      </c>
      <c r="M38" s="46">
        <v>0</v>
      </c>
      <c r="N38" s="46">
        <f t="shared" ref="N38:N44" si="10">SUM(D38:M38)</f>
        <v>104420</v>
      </c>
      <c r="O38" s="47">
        <f t="shared" si="1"/>
        <v>18.807636887608069</v>
      </c>
      <c r="P38" s="9"/>
    </row>
    <row r="39" spans="1:119">
      <c r="A39" s="12"/>
      <c r="B39" s="25">
        <v>361.3</v>
      </c>
      <c r="C39" s="20" t="s">
        <v>43</v>
      </c>
      <c r="D39" s="46">
        <v>-995</v>
      </c>
      <c r="E39" s="46">
        <v>0</v>
      </c>
      <c r="F39" s="46">
        <v>0</v>
      </c>
      <c r="G39" s="46">
        <v>0</v>
      </c>
      <c r="H39" s="46">
        <v>0</v>
      </c>
      <c r="I39" s="46">
        <v>-459</v>
      </c>
      <c r="J39" s="46">
        <v>0</v>
      </c>
      <c r="K39" s="46">
        <v>-522961</v>
      </c>
      <c r="L39" s="46">
        <v>0</v>
      </c>
      <c r="M39" s="46">
        <v>0</v>
      </c>
      <c r="N39" s="46">
        <f t="shared" si="10"/>
        <v>-524415</v>
      </c>
      <c r="O39" s="47">
        <f t="shared" si="1"/>
        <v>-94.455151296829968</v>
      </c>
      <c r="P39" s="9"/>
    </row>
    <row r="40" spans="1:119">
      <c r="A40" s="12"/>
      <c r="B40" s="25">
        <v>361.4</v>
      </c>
      <c r="C40" s="20" t="s">
        <v>83</v>
      </c>
      <c r="D40" s="46">
        <v>2844</v>
      </c>
      <c r="E40" s="46">
        <v>0</v>
      </c>
      <c r="F40" s="46">
        <v>0</v>
      </c>
      <c r="G40" s="46">
        <v>0</v>
      </c>
      <c r="H40" s="46">
        <v>0</v>
      </c>
      <c r="I40" s="46">
        <v>2633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5477</v>
      </c>
      <c r="O40" s="47">
        <f t="shared" si="1"/>
        <v>0.98649135446685876</v>
      </c>
      <c r="P40" s="9"/>
    </row>
    <row r="41" spans="1:119">
      <c r="A41" s="12"/>
      <c r="B41" s="25">
        <v>362</v>
      </c>
      <c r="C41" s="20" t="s">
        <v>45</v>
      </c>
      <c r="D41" s="46">
        <v>1930</v>
      </c>
      <c r="E41" s="46">
        <v>0</v>
      </c>
      <c r="F41" s="46">
        <v>0</v>
      </c>
      <c r="G41" s="46">
        <v>0</v>
      </c>
      <c r="H41" s="46">
        <v>0</v>
      </c>
      <c r="I41" s="46">
        <v>240793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242723</v>
      </c>
      <c r="O41" s="47">
        <f t="shared" si="1"/>
        <v>43.71811959654179</v>
      </c>
      <c r="P41" s="9"/>
    </row>
    <row r="42" spans="1:119">
      <c r="A42" s="12"/>
      <c r="B42" s="25">
        <v>364</v>
      </c>
      <c r="C42" s="20" t="s">
        <v>96</v>
      </c>
      <c r="D42" s="46">
        <v>1890</v>
      </c>
      <c r="E42" s="46">
        <v>0</v>
      </c>
      <c r="F42" s="46">
        <v>0</v>
      </c>
      <c r="G42" s="46">
        <v>0</v>
      </c>
      <c r="H42" s="46">
        <v>0</v>
      </c>
      <c r="I42" s="46">
        <v>1575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3465</v>
      </c>
      <c r="O42" s="47">
        <f t="shared" si="1"/>
        <v>0.62409942363112392</v>
      </c>
      <c r="P42" s="9"/>
    </row>
    <row r="43" spans="1:119">
      <c r="A43" s="12"/>
      <c r="B43" s="25">
        <v>368</v>
      </c>
      <c r="C43" s="20" t="s">
        <v>47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971633</v>
      </c>
      <c r="L43" s="46">
        <v>0</v>
      </c>
      <c r="M43" s="46">
        <v>0</v>
      </c>
      <c r="N43" s="46">
        <f t="shared" si="10"/>
        <v>971633</v>
      </c>
      <c r="O43" s="47">
        <f t="shared" si="1"/>
        <v>175.00594380403459</v>
      </c>
      <c r="P43" s="9"/>
    </row>
    <row r="44" spans="1:119">
      <c r="A44" s="12"/>
      <c r="B44" s="25">
        <v>369.9</v>
      </c>
      <c r="C44" s="20" t="s">
        <v>48</v>
      </c>
      <c r="D44" s="46">
        <v>50830</v>
      </c>
      <c r="E44" s="46">
        <v>0</v>
      </c>
      <c r="F44" s="46">
        <v>0</v>
      </c>
      <c r="G44" s="46">
        <v>0</v>
      </c>
      <c r="H44" s="46">
        <v>0</v>
      </c>
      <c r="I44" s="46">
        <v>159817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210647</v>
      </c>
      <c r="O44" s="47">
        <f t="shared" si="1"/>
        <v>37.940742074927954</v>
      </c>
      <c r="P44" s="9"/>
    </row>
    <row r="45" spans="1:119" ht="15.75">
      <c r="A45" s="29" t="s">
        <v>29</v>
      </c>
      <c r="B45" s="30"/>
      <c r="C45" s="31"/>
      <c r="D45" s="32">
        <f t="shared" ref="D45:M45" si="11">SUM(D46:D47)</f>
        <v>3878655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>SUM(D45:M45)</f>
        <v>3878655</v>
      </c>
      <c r="O45" s="45">
        <f t="shared" si="1"/>
        <v>698.60500720461096</v>
      </c>
      <c r="P45" s="9"/>
    </row>
    <row r="46" spans="1:119">
      <c r="A46" s="12"/>
      <c r="B46" s="25">
        <v>381</v>
      </c>
      <c r="C46" s="20" t="s">
        <v>49</v>
      </c>
      <c r="D46" s="46">
        <v>1692655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1692655</v>
      </c>
      <c r="O46" s="47">
        <f t="shared" si="1"/>
        <v>304.87301873198845</v>
      </c>
      <c r="P46" s="9"/>
    </row>
    <row r="47" spans="1:119" ht="15.75" thickBot="1">
      <c r="A47" s="12"/>
      <c r="B47" s="25">
        <v>388.1</v>
      </c>
      <c r="C47" s="20" t="s">
        <v>85</v>
      </c>
      <c r="D47" s="46">
        <v>2186000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2186000</v>
      </c>
      <c r="O47" s="47">
        <f t="shared" si="1"/>
        <v>393.7319884726225</v>
      </c>
      <c r="P47" s="9"/>
    </row>
    <row r="48" spans="1:119" ht="16.5" thickBot="1">
      <c r="A48" s="14" t="s">
        <v>37</v>
      </c>
      <c r="B48" s="23"/>
      <c r="C48" s="22"/>
      <c r="D48" s="15">
        <f t="shared" ref="D48:M48" si="12">SUM(D5,D13,D19,D25,D33,D36,D45)</f>
        <v>10831245</v>
      </c>
      <c r="E48" s="15">
        <f t="shared" si="12"/>
        <v>0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11283242</v>
      </c>
      <c r="J48" s="15">
        <f t="shared" si="12"/>
        <v>0</v>
      </c>
      <c r="K48" s="15">
        <f t="shared" si="12"/>
        <v>776285</v>
      </c>
      <c r="L48" s="15">
        <f t="shared" si="12"/>
        <v>0</v>
      </c>
      <c r="M48" s="15">
        <f t="shared" si="12"/>
        <v>0</v>
      </c>
      <c r="N48" s="15">
        <f>SUM(D48:M48)</f>
        <v>22890772</v>
      </c>
      <c r="O48" s="38">
        <f t="shared" si="1"/>
        <v>4122.977665706052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100</v>
      </c>
      <c r="M50" s="48"/>
      <c r="N50" s="48"/>
      <c r="O50" s="43">
        <v>5552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63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3923558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3923558</v>
      </c>
      <c r="O5" s="33">
        <f t="shared" ref="O5:O49" si="1">(N5/O$51)</f>
        <v>678.22955920484014</v>
      </c>
      <c r="P5" s="6"/>
    </row>
    <row r="6" spans="1:133">
      <c r="A6" s="12"/>
      <c r="B6" s="25">
        <v>311</v>
      </c>
      <c r="C6" s="20" t="s">
        <v>2</v>
      </c>
      <c r="D6" s="46">
        <v>3054392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3054392</v>
      </c>
      <c r="O6" s="47">
        <f t="shared" si="1"/>
        <v>527.98478824546237</v>
      </c>
      <c r="P6" s="9"/>
    </row>
    <row r="7" spans="1:133">
      <c r="A7" s="12"/>
      <c r="B7" s="25">
        <v>312.41000000000003</v>
      </c>
      <c r="C7" s="20" t="s">
        <v>11</v>
      </c>
      <c r="D7" s="46">
        <v>67950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67950</v>
      </c>
      <c r="O7" s="47">
        <f t="shared" si="1"/>
        <v>11.74589455488332</v>
      </c>
      <c r="P7" s="9"/>
    </row>
    <row r="8" spans="1:133">
      <c r="A8" s="12"/>
      <c r="B8" s="25">
        <v>312.42</v>
      </c>
      <c r="C8" s="20" t="s">
        <v>10</v>
      </c>
      <c r="D8" s="46">
        <v>26574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26574</v>
      </c>
      <c r="O8" s="47">
        <f t="shared" si="1"/>
        <v>4.5936041486603285</v>
      </c>
      <c r="P8" s="9"/>
    </row>
    <row r="9" spans="1:133">
      <c r="A9" s="12"/>
      <c r="B9" s="25">
        <v>312.52</v>
      </c>
      <c r="C9" s="20" t="s">
        <v>74</v>
      </c>
      <c r="D9" s="46">
        <v>42572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42572</v>
      </c>
      <c r="O9" s="47">
        <f t="shared" si="1"/>
        <v>7.3590319792566987</v>
      </c>
      <c r="P9" s="9"/>
    </row>
    <row r="10" spans="1:133">
      <c r="A10" s="12"/>
      <c r="B10" s="25">
        <v>314.10000000000002</v>
      </c>
      <c r="C10" s="20" t="s">
        <v>12</v>
      </c>
      <c r="D10" s="46">
        <v>439939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439939</v>
      </c>
      <c r="O10" s="47">
        <f t="shared" si="1"/>
        <v>76.048228176318062</v>
      </c>
      <c r="P10" s="9"/>
    </row>
    <row r="11" spans="1:133">
      <c r="A11" s="12"/>
      <c r="B11" s="25">
        <v>314.39999999999998</v>
      </c>
      <c r="C11" s="20" t="s">
        <v>13</v>
      </c>
      <c r="D11" s="46">
        <v>21412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21412</v>
      </c>
      <c r="O11" s="47">
        <f t="shared" si="1"/>
        <v>3.7012964563526363</v>
      </c>
      <c r="P11" s="9"/>
    </row>
    <row r="12" spans="1:133">
      <c r="A12" s="12"/>
      <c r="B12" s="25">
        <v>315</v>
      </c>
      <c r="C12" s="20" t="s">
        <v>75</v>
      </c>
      <c r="D12" s="46">
        <v>270719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270719</v>
      </c>
      <c r="O12" s="47">
        <f t="shared" si="1"/>
        <v>46.796715643906658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1199431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1199431</v>
      </c>
      <c r="O13" s="45">
        <f t="shared" si="1"/>
        <v>207.33465859982715</v>
      </c>
      <c r="P13" s="10"/>
    </row>
    <row r="14" spans="1:133">
      <c r="A14" s="12"/>
      <c r="B14" s="25">
        <v>322</v>
      </c>
      <c r="C14" s="20" t="s">
        <v>0</v>
      </c>
      <c r="D14" s="46">
        <v>451834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451834</v>
      </c>
      <c r="O14" s="47">
        <f t="shared" si="1"/>
        <v>78.104407951598958</v>
      </c>
      <c r="P14" s="9"/>
    </row>
    <row r="15" spans="1:133">
      <c r="A15" s="12"/>
      <c r="B15" s="25">
        <v>323.10000000000002</v>
      </c>
      <c r="C15" s="20" t="s">
        <v>16</v>
      </c>
      <c r="D15" s="46">
        <v>348953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348953</v>
      </c>
      <c r="O15" s="47">
        <f t="shared" si="1"/>
        <v>60.320311149524635</v>
      </c>
      <c r="P15" s="9"/>
    </row>
    <row r="16" spans="1:133">
      <c r="A16" s="12"/>
      <c r="B16" s="25">
        <v>323.39999999999998</v>
      </c>
      <c r="C16" s="20" t="s">
        <v>17</v>
      </c>
      <c r="D16" s="46">
        <v>24143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24143</v>
      </c>
      <c r="O16" s="47">
        <f t="shared" si="1"/>
        <v>4.1733794295592048</v>
      </c>
      <c r="P16" s="9"/>
    </row>
    <row r="17" spans="1:16">
      <c r="A17" s="12"/>
      <c r="B17" s="25">
        <v>324.61</v>
      </c>
      <c r="C17" s="20" t="s">
        <v>76</v>
      </c>
      <c r="D17" s="46">
        <v>312996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312996</v>
      </c>
      <c r="O17" s="47">
        <f t="shared" si="1"/>
        <v>54.104753673292997</v>
      </c>
      <c r="P17" s="9"/>
    </row>
    <row r="18" spans="1:16">
      <c r="A18" s="12"/>
      <c r="B18" s="25">
        <v>367</v>
      </c>
      <c r="C18" s="20" t="s">
        <v>46</v>
      </c>
      <c r="D18" s="46">
        <v>61505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61505</v>
      </c>
      <c r="O18" s="47">
        <f t="shared" si="1"/>
        <v>10.63180639585134</v>
      </c>
      <c r="P18" s="9"/>
    </row>
    <row r="19" spans="1:16" ht="15.75">
      <c r="A19" s="29" t="s">
        <v>18</v>
      </c>
      <c r="B19" s="30"/>
      <c r="C19" s="31"/>
      <c r="D19" s="32">
        <f t="shared" ref="D19:M19" si="5">SUM(D20:D24)</f>
        <v>778770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778770</v>
      </c>
      <c r="O19" s="45">
        <f t="shared" si="1"/>
        <v>134.61884183232499</v>
      </c>
      <c r="P19" s="10"/>
    </row>
    <row r="20" spans="1:16">
      <c r="A20" s="12"/>
      <c r="B20" s="25">
        <v>331.2</v>
      </c>
      <c r="C20" s="20" t="s">
        <v>65</v>
      </c>
      <c r="D20" s="46">
        <v>2043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2043</v>
      </c>
      <c r="O20" s="47">
        <f t="shared" si="1"/>
        <v>0.35315471045808122</v>
      </c>
      <c r="P20" s="9"/>
    </row>
    <row r="21" spans="1:16">
      <c r="A21" s="12"/>
      <c r="B21" s="25">
        <v>335.12</v>
      </c>
      <c r="C21" s="20" t="s">
        <v>77</v>
      </c>
      <c r="D21" s="46">
        <v>145528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145528</v>
      </c>
      <c r="O21" s="47">
        <f t="shared" si="1"/>
        <v>25.156093344857389</v>
      </c>
      <c r="P21" s="9"/>
    </row>
    <row r="22" spans="1:16">
      <c r="A22" s="12"/>
      <c r="B22" s="25">
        <v>335.15</v>
      </c>
      <c r="C22" s="20" t="s">
        <v>78</v>
      </c>
      <c r="D22" s="46">
        <v>3000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3000</v>
      </c>
      <c r="O22" s="47">
        <f t="shared" si="1"/>
        <v>0.51858254105445112</v>
      </c>
      <c r="P22" s="9"/>
    </row>
    <row r="23" spans="1:16">
      <c r="A23" s="12"/>
      <c r="B23" s="25">
        <v>335.18</v>
      </c>
      <c r="C23" s="20" t="s">
        <v>79</v>
      </c>
      <c r="D23" s="46">
        <v>628079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628079</v>
      </c>
      <c r="O23" s="47">
        <f t="shared" si="1"/>
        <v>108.57026793431288</v>
      </c>
      <c r="P23" s="9"/>
    </row>
    <row r="24" spans="1:16">
      <c r="A24" s="12"/>
      <c r="B24" s="25">
        <v>335.9</v>
      </c>
      <c r="C24" s="20" t="s">
        <v>94</v>
      </c>
      <c r="D24" s="46">
        <v>120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120</v>
      </c>
      <c r="O24" s="47">
        <f t="shared" si="1"/>
        <v>2.0743301642178046E-2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SUM(D26:D32)</f>
        <v>118327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10414154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10532481</v>
      </c>
      <c r="O25" s="45">
        <f t="shared" si="1"/>
        <v>1820.6535868625756</v>
      </c>
      <c r="P25" s="10"/>
    </row>
    <row r="26" spans="1:16">
      <c r="A26" s="12"/>
      <c r="B26" s="25">
        <v>341.9</v>
      </c>
      <c r="C26" s="20" t="s">
        <v>80</v>
      </c>
      <c r="D26" s="46">
        <v>1325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7">SUM(D26:M26)</f>
        <v>1325</v>
      </c>
      <c r="O26" s="47">
        <f t="shared" si="1"/>
        <v>0.22904062229904926</v>
      </c>
      <c r="P26" s="9"/>
    </row>
    <row r="27" spans="1:16">
      <c r="A27" s="12"/>
      <c r="B27" s="25">
        <v>343.3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1097840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1097840</v>
      </c>
      <c r="O27" s="47">
        <f t="shared" si="1"/>
        <v>189.77355229040623</v>
      </c>
      <c r="P27" s="9"/>
    </row>
    <row r="28" spans="1:16">
      <c r="A28" s="12"/>
      <c r="B28" s="25">
        <v>343.4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725714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725714</v>
      </c>
      <c r="O28" s="47">
        <f t="shared" si="1"/>
        <v>125.44753673292999</v>
      </c>
      <c r="P28" s="9"/>
    </row>
    <row r="29" spans="1:16">
      <c r="A29" s="12"/>
      <c r="B29" s="25">
        <v>343.5</v>
      </c>
      <c r="C29" s="20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2067005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2067005</v>
      </c>
      <c r="O29" s="47">
        <f t="shared" si="1"/>
        <v>357.30423509075194</v>
      </c>
      <c r="P29" s="9"/>
    </row>
    <row r="30" spans="1:16">
      <c r="A30" s="12"/>
      <c r="B30" s="25">
        <v>344.5</v>
      </c>
      <c r="C30" s="20" t="s">
        <v>81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691395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691395</v>
      </c>
      <c r="O30" s="47">
        <f t="shared" si="1"/>
        <v>119.51512532411409</v>
      </c>
      <c r="P30" s="9"/>
    </row>
    <row r="31" spans="1:16">
      <c r="A31" s="12"/>
      <c r="B31" s="25">
        <v>344.6</v>
      </c>
      <c r="C31" s="20" t="s">
        <v>82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5832200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5832200</v>
      </c>
      <c r="O31" s="47">
        <f t="shared" si="1"/>
        <v>1008.1590319792567</v>
      </c>
      <c r="P31" s="9"/>
    </row>
    <row r="32" spans="1:16">
      <c r="A32" s="12"/>
      <c r="B32" s="25">
        <v>347.2</v>
      </c>
      <c r="C32" s="20" t="s">
        <v>36</v>
      </c>
      <c r="D32" s="46">
        <v>117002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117002</v>
      </c>
      <c r="O32" s="47">
        <f t="shared" si="1"/>
        <v>20.225064822817632</v>
      </c>
      <c r="P32" s="9"/>
    </row>
    <row r="33" spans="1:16" ht="15.75">
      <c r="A33" s="29" t="s">
        <v>28</v>
      </c>
      <c r="B33" s="30"/>
      <c r="C33" s="31"/>
      <c r="D33" s="32">
        <f t="shared" ref="D33:M33" si="8">SUM(D34:D36)</f>
        <v>118453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38" si="9">SUM(D33:M33)</f>
        <v>118453</v>
      </c>
      <c r="O33" s="45">
        <f t="shared" si="1"/>
        <v>20.475885911840969</v>
      </c>
      <c r="P33" s="10"/>
    </row>
    <row r="34" spans="1:16">
      <c r="A34" s="13"/>
      <c r="B34" s="39">
        <v>354</v>
      </c>
      <c r="C34" s="21" t="s">
        <v>39</v>
      </c>
      <c r="D34" s="46">
        <v>75582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75582</v>
      </c>
      <c r="O34" s="47">
        <f t="shared" si="1"/>
        <v>13.065168539325843</v>
      </c>
      <c r="P34" s="9"/>
    </row>
    <row r="35" spans="1:16">
      <c r="A35" s="13"/>
      <c r="B35" s="39">
        <v>355</v>
      </c>
      <c r="C35" s="21" t="s">
        <v>95</v>
      </c>
      <c r="D35" s="46">
        <v>7324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7324</v>
      </c>
      <c r="O35" s="47">
        <f t="shared" si="1"/>
        <v>1.2660328435609334</v>
      </c>
      <c r="P35" s="9"/>
    </row>
    <row r="36" spans="1:16">
      <c r="A36" s="13"/>
      <c r="B36" s="39">
        <v>359</v>
      </c>
      <c r="C36" s="21" t="s">
        <v>40</v>
      </c>
      <c r="D36" s="46">
        <v>35547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35547</v>
      </c>
      <c r="O36" s="47">
        <f t="shared" si="1"/>
        <v>6.1446845289541923</v>
      </c>
      <c r="P36" s="9"/>
    </row>
    <row r="37" spans="1:16" ht="15.75">
      <c r="A37" s="29" t="s">
        <v>3</v>
      </c>
      <c r="B37" s="30"/>
      <c r="C37" s="31"/>
      <c r="D37" s="32">
        <f t="shared" ref="D37:M37" si="10">SUM(D38:D45)</f>
        <v>96372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283161</v>
      </c>
      <c r="J37" s="32">
        <f t="shared" si="10"/>
        <v>0</v>
      </c>
      <c r="K37" s="32">
        <f t="shared" si="10"/>
        <v>2457797</v>
      </c>
      <c r="L37" s="32">
        <f t="shared" si="10"/>
        <v>0</v>
      </c>
      <c r="M37" s="32">
        <f t="shared" si="10"/>
        <v>0</v>
      </c>
      <c r="N37" s="32">
        <f t="shared" si="9"/>
        <v>2837330</v>
      </c>
      <c r="O37" s="45">
        <f t="shared" si="1"/>
        <v>490.46326707000867</v>
      </c>
      <c r="P37" s="10"/>
    </row>
    <row r="38" spans="1:16">
      <c r="A38" s="12"/>
      <c r="B38" s="25">
        <v>361.1</v>
      </c>
      <c r="C38" s="20" t="s">
        <v>41</v>
      </c>
      <c r="D38" s="46">
        <v>34270</v>
      </c>
      <c r="E38" s="46">
        <v>0</v>
      </c>
      <c r="F38" s="46">
        <v>0</v>
      </c>
      <c r="G38" s="46">
        <v>0</v>
      </c>
      <c r="H38" s="46">
        <v>0</v>
      </c>
      <c r="I38" s="46">
        <v>38124</v>
      </c>
      <c r="J38" s="46">
        <v>0</v>
      </c>
      <c r="K38" s="46">
        <v>230403</v>
      </c>
      <c r="L38" s="46">
        <v>0</v>
      </c>
      <c r="M38" s="46">
        <v>0</v>
      </c>
      <c r="N38" s="46">
        <f t="shared" si="9"/>
        <v>302797</v>
      </c>
      <c r="O38" s="47">
        <f t="shared" si="1"/>
        <v>52.341745894554883</v>
      </c>
      <c r="P38" s="9"/>
    </row>
    <row r="39" spans="1:16">
      <c r="A39" s="12"/>
      <c r="B39" s="25">
        <v>361.2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102407</v>
      </c>
      <c r="L39" s="46">
        <v>0</v>
      </c>
      <c r="M39" s="46">
        <v>0</v>
      </c>
      <c r="N39" s="46">
        <f t="shared" ref="N39:N45" si="11">SUM(D39:M39)</f>
        <v>102407</v>
      </c>
      <c r="O39" s="47">
        <f t="shared" si="1"/>
        <v>17.702160760587727</v>
      </c>
      <c r="P39" s="9"/>
    </row>
    <row r="40" spans="1:16">
      <c r="A40" s="12"/>
      <c r="B40" s="25">
        <v>361.3</v>
      </c>
      <c r="C40" s="20" t="s">
        <v>43</v>
      </c>
      <c r="D40" s="46">
        <v>-21667</v>
      </c>
      <c r="E40" s="46">
        <v>0</v>
      </c>
      <c r="F40" s="46">
        <v>0</v>
      </c>
      <c r="G40" s="46">
        <v>0</v>
      </c>
      <c r="H40" s="46">
        <v>0</v>
      </c>
      <c r="I40" s="46">
        <v>-22617</v>
      </c>
      <c r="J40" s="46">
        <v>0</v>
      </c>
      <c r="K40" s="46">
        <v>900745</v>
      </c>
      <c r="L40" s="46">
        <v>0</v>
      </c>
      <c r="M40" s="46">
        <v>0</v>
      </c>
      <c r="N40" s="46">
        <f t="shared" si="11"/>
        <v>856461</v>
      </c>
      <c r="O40" s="47">
        <f t="shared" si="1"/>
        <v>148.04857389801211</v>
      </c>
      <c r="P40" s="9"/>
    </row>
    <row r="41" spans="1:16">
      <c r="A41" s="12"/>
      <c r="B41" s="25">
        <v>361.4</v>
      </c>
      <c r="C41" s="20" t="s">
        <v>83</v>
      </c>
      <c r="D41" s="46">
        <v>-48</v>
      </c>
      <c r="E41" s="46">
        <v>0</v>
      </c>
      <c r="F41" s="46">
        <v>0</v>
      </c>
      <c r="G41" s="46">
        <v>0</v>
      </c>
      <c r="H41" s="46">
        <v>0</v>
      </c>
      <c r="I41" s="46">
        <v>-1770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-1818</v>
      </c>
      <c r="O41" s="47">
        <f t="shared" si="1"/>
        <v>-0.31426101987899741</v>
      </c>
      <c r="P41" s="9"/>
    </row>
    <row r="42" spans="1:16">
      <c r="A42" s="12"/>
      <c r="B42" s="25">
        <v>362</v>
      </c>
      <c r="C42" s="20" t="s">
        <v>45</v>
      </c>
      <c r="D42" s="46">
        <v>925</v>
      </c>
      <c r="E42" s="46">
        <v>0</v>
      </c>
      <c r="F42" s="46">
        <v>0</v>
      </c>
      <c r="G42" s="46">
        <v>0</v>
      </c>
      <c r="H42" s="46">
        <v>0</v>
      </c>
      <c r="I42" s="46">
        <v>236009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236934</v>
      </c>
      <c r="O42" s="47">
        <f t="shared" si="1"/>
        <v>40.956611927398441</v>
      </c>
      <c r="P42" s="9"/>
    </row>
    <row r="43" spans="1:16">
      <c r="A43" s="12"/>
      <c r="B43" s="25">
        <v>364</v>
      </c>
      <c r="C43" s="20" t="s">
        <v>96</v>
      </c>
      <c r="D43" s="46">
        <v>1886</v>
      </c>
      <c r="E43" s="46">
        <v>0</v>
      </c>
      <c r="F43" s="46">
        <v>0</v>
      </c>
      <c r="G43" s="46">
        <v>0</v>
      </c>
      <c r="H43" s="46">
        <v>0</v>
      </c>
      <c r="I43" s="46">
        <v>-196905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-195019</v>
      </c>
      <c r="O43" s="47">
        <f t="shared" si="1"/>
        <v>-33.711149524632674</v>
      </c>
      <c r="P43" s="9"/>
    </row>
    <row r="44" spans="1:16">
      <c r="A44" s="12"/>
      <c r="B44" s="25">
        <v>368</v>
      </c>
      <c r="C44" s="20" t="s">
        <v>47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1224242</v>
      </c>
      <c r="L44" s="46">
        <v>0</v>
      </c>
      <c r="M44" s="46">
        <v>0</v>
      </c>
      <c r="N44" s="46">
        <f t="shared" si="11"/>
        <v>1224242</v>
      </c>
      <c r="O44" s="47">
        <f t="shared" si="1"/>
        <v>211.62350907519448</v>
      </c>
      <c r="P44" s="9"/>
    </row>
    <row r="45" spans="1:16">
      <c r="A45" s="12"/>
      <c r="B45" s="25">
        <v>369.9</v>
      </c>
      <c r="C45" s="20" t="s">
        <v>48</v>
      </c>
      <c r="D45" s="46">
        <v>81006</v>
      </c>
      <c r="E45" s="46">
        <v>0</v>
      </c>
      <c r="F45" s="46">
        <v>0</v>
      </c>
      <c r="G45" s="46">
        <v>0</v>
      </c>
      <c r="H45" s="46">
        <v>0</v>
      </c>
      <c r="I45" s="46">
        <v>230320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311326</v>
      </c>
      <c r="O45" s="47">
        <f t="shared" si="1"/>
        <v>53.816076058772687</v>
      </c>
      <c r="P45" s="9"/>
    </row>
    <row r="46" spans="1:16" ht="15.75">
      <c r="A46" s="29" t="s">
        <v>29</v>
      </c>
      <c r="B46" s="30"/>
      <c r="C46" s="31"/>
      <c r="D46" s="32">
        <f t="shared" ref="D46:M46" si="12">SUM(D47:D48)</f>
        <v>2310450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>SUM(D46:M46)</f>
        <v>2310450</v>
      </c>
      <c r="O46" s="45">
        <f t="shared" si="1"/>
        <v>399.38634399308557</v>
      </c>
      <c r="P46" s="9"/>
    </row>
    <row r="47" spans="1:16">
      <c r="A47" s="12"/>
      <c r="B47" s="25">
        <v>381</v>
      </c>
      <c r="C47" s="20" t="s">
        <v>49</v>
      </c>
      <c r="D47" s="46">
        <v>1672950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1672950</v>
      </c>
      <c r="O47" s="47">
        <f t="shared" si="1"/>
        <v>289.18755401901467</v>
      </c>
      <c r="P47" s="9"/>
    </row>
    <row r="48" spans="1:16" ht="15.75" thickBot="1">
      <c r="A48" s="12"/>
      <c r="B48" s="25">
        <v>388.1</v>
      </c>
      <c r="C48" s="20" t="s">
        <v>85</v>
      </c>
      <c r="D48" s="46">
        <v>637500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637500</v>
      </c>
      <c r="O48" s="47">
        <f t="shared" si="1"/>
        <v>110.19878997407088</v>
      </c>
      <c r="P48" s="9"/>
    </row>
    <row r="49" spans="1:119" ht="16.5" thickBot="1">
      <c r="A49" s="14" t="s">
        <v>37</v>
      </c>
      <c r="B49" s="23"/>
      <c r="C49" s="22"/>
      <c r="D49" s="15">
        <f t="shared" ref="D49:M49" si="13">SUM(D5,D13,D19,D25,D33,D37,D46)</f>
        <v>8545361</v>
      </c>
      <c r="E49" s="15">
        <f t="shared" si="13"/>
        <v>0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10697315</v>
      </c>
      <c r="J49" s="15">
        <f t="shared" si="13"/>
        <v>0</v>
      </c>
      <c r="K49" s="15">
        <f t="shared" si="13"/>
        <v>2457797</v>
      </c>
      <c r="L49" s="15">
        <f t="shared" si="13"/>
        <v>0</v>
      </c>
      <c r="M49" s="15">
        <f t="shared" si="13"/>
        <v>0</v>
      </c>
      <c r="N49" s="15">
        <f>SUM(D49:M49)</f>
        <v>21700473</v>
      </c>
      <c r="O49" s="38">
        <f t="shared" si="1"/>
        <v>3751.162143474503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97</v>
      </c>
      <c r="M51" s="48"/>
      <c r="N51" s="48"/>
      <c r="O51" s="43">
        <v>5785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2023-09-06T22:18:33Z</cp:lastPrinted>
  <dcterms:created xsi:type="dcterms:W3CDTF">2000-08-31T21:26:31Z</dcterms:created>
  <dcterms:modified xsi:type="dcterms:W3CDTF">2023-09-06T22:18:35Z</dcterms:modified>
</cp:coreProperties>
</file>