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'2007'!$A$1:$O$22</definedName>
    <definedName name="_xlnm.Print_Area" localSheetId="13">'2008'!$A$1:$O$22</definedName>
    <definedName name="_xlnm.Print_Area" localSheetId="12">'2009'!$A$1:$O$21</definedName>
    <definedName name="_xlnm.Print_Area" localSheetId="11">'2010'!$A$1:$O$20</definedName>
    <definedName name="_xlnm.Print_Area" localSheetId="10">'2011'!$A$1:$O$20</definedName>
    <definedName name="_xlnm.Print_Area" localSheetId="9">'2012'!$A$1:$O$22</definedName>
    <definedName name="_xlnm.Print_Area" localSheetId="8">'2013'!$A$1:$O$21</definedName>
    <definedName name="_xlnm.Print_Area" localSheetId="7">'2014'!$A$1:$O$17</definedName>
    <definedName name="_xlnm.Print_Area" localSheetId="6">'2015'!$A$1:$O$17</definedName>
    <definedName name="_xlnm.Print_Area" localSheetId="5">'2016'!$A$1:$O$18</definedName>
    <definedName name="_xlnm.Print_Area" localSheetId="4">'2017'!$A$1:$O$20</definedName>
    <definedName name="_xlnm.Print_Area" localSheetId="3">'2018'!$A$1:$O$20</definedName>
    <definedName name="_xlnm.Print_Area" localSheetId="2">'2019'!$A$1:$O$18</definedName>
    <definedName name="_xlnm.Print_Area" localSheetId="1">'2020'!$A$1:$O$17</definedName>
    <definedName name="_xlnm.Print_Area" localSheetId="0">'2021'!$A$1:$P$22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<sst xmlns="http://schemas.openxmlformats.org/spreadsheetml/2006/main" count="478" uniqueCount="73">
  <si>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</si>
  <si>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</si>
  <si>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</si>
  <si>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</si>
  <si>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</si>
  <si>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</si>
  <si>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</si>
  <si>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</si>
  <si>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</si>
  <si>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</si>
  <si>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</si>
  <si>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</si>
  <si>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</si>
  <si>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</si>
  <si>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</si>
  <si>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</si>
  <si>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</si>
  <si>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</si>
  <si>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</si>
  <si>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</si>
  <si>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</si>
  <si>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</si>
  <si>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Public Safety</t>
  </si>
  <si>
    <t>Law Enforcement</t>
  </si>
  <si>
    <t>Physical Environment</t>
  </si>
  <si>
    <t>Electric Utility Services</t>
  </si>
  <si>
    <t>Garbage / Solid Waste Control Services</t>
  </si>
  <si>
    <t>Other Physical Environment</t>
  </si>
  <si>
    <t>Culture / Recreation</t>
  </si>
  <si>
    <t>Libraries</t>
  </si>
  <si>
    <t>2009 Municipal Population:</t>
  </si>
  <si>
    <t>Belleair Shore Expenditures Reported by Account Code and Fund Type</t>
  </si>
  <si>
    <t>Local Fiscal Year Ended September 30, 2010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</si>
  <si>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</si>
  <si>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</si>
  <si>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</si>
  <si>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</si>
  <si>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</si>
  <si>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</si>
  <si>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</si>
  <si>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</si>
  <si>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</si>
  <si>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</si>
  <si>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</si>
  <si>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</si>
  <si>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</si>
  <si>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Other Public Safety</t>
  </si>
  <si>
    <t>Cultural Services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</si>
  <si>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</si>
  <si>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</si>
  <si>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</si>
  <si>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</si>
  <si>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</si>
  <si>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</si>
  <si>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Legislative</t>
  </si>
  <si>
    <t>Garbage / Solid Waste</t>
  </si>
  <si>
    <t>2016 Municipal Population:</t>
  </si>
  <si>
    <t>Local Fiscal Year Ended September 30, 2017</t>
  </si>
  <si>
    <t>Special Facilities</t>
  </si>
  <si>
    <t>2017 Municipal Population:</t>
  </si>
  <si>
    <t>Local Fiscal Year Ended September 30, 2018</t>
  </si>
  <si>
    <t>Comprehensive Planning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</si>
  <si>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</si>
  <si>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</si>
  <si>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</si>
  <si>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</si>
  <si>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</si>
  <si>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</si>
  <si>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</si>
  <si>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</si>
  <si>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</si>
  <si>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Special Recreation Facilities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</si>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</sst>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SUM(D6:D8)</f>
        <v>71311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71311</v>
      </c>
      <c r="P5" s="30">
        <f>(O5/P$20)</f>
        <v>963.6621621621622</v>
      </c>
      <c r="Q5" s="6"/>
    </row>
    <row r="6" spans="1:17" ht="15">
      <c r="A6" s="12"/>
      <c r="B6" s="42">
        <v>512</v>
      </c>
      <c r="C6" s="19" t="s">
        <v>19</v>
      </c>
      <c r="D6" s="43">
        <v>24796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24796</v>
      </c>
      <c r="P6" s="44">
        <f>(O6/P$20)</f>
        <v>335.0810810810811</v>
      </c>
      <c r="Q6" s="9"/>
    </row>
    <row r="7" spans="1:17" ht="15">
      <c r="A7" s="12"/>
      <c r="B7" s="42">
        <v>513</v>
      </c>
      <c r="C7" s="19" t="s">
        <v>20</v>
      </c>
      <c r="D7" s="43">
        <v>8291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8291</v>
      </c>
      <c r="P7" s="44">
        <f>(O7/P$20)</f>
        <v>112.04054054054055</v>
      </c>
      <c r="Q7" s="9"/>
    </row>
    <row r="8" spans="1:17" ht="15">
      <c r="A8" s="12"/>
      <c r="B8" s="42">
        <v>514</v>
      </c>
      <c r="C8" s="19" t="s">
        <v>21</v>
      </c>
      <c r="D8" s="43">
        <v>38224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38224</v>
      </c>
      <c r="P8" s="44">
        <f>(O8/P$20)</f>
        <v>516.5405405405405</v>
      </c>
      <c r="Q8" s="9"/>
    </row>
    <row r="9" spans="1:17" ht="15.75">
      <c r="A9" s="26" t="s">
        <v>22</v>
      </c>
      <c r="B9" s="27"/>
      <c r="C9" s="28"/>
      <c r="D9" s="29">
        <f>SUM(D10:D10)</f>
        <v>35088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35088</v>
      </c>
      <c r="P9" s="41">
        <f>(O9/P$20)</f>
        <v>474.1621621621622</v>
      </c>
      <c r="Q9" s="10"/>
    </row>
    <row r="10" spans="1:17" ht="15">
      <c r="A10" s="12"/>
      <c r="B10" s="42">
        <v>521</v>
      </c>
      <c r="C10" s="19" t="s">
        <v>23</v>
      </c>
      <c r="D10" s="43">
        <v>35088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35088</v>
      </c>
      <c r="P10" s="44">
        <f>(O10/P$20)</f>
        <v>474.1621621621622</v>
      </c>
      <c r="Q10" s="9"/>
    </row>
    <row r="11" spans="1:17" ht="15.75">
      <c r="A11" s="26" t="s">
        <v>24</v>
      </c>
      <c r="B11" s="27"/>
      <c r="C11" s="28"/>
      <c r="D11" s="29">
        <f>SUM(D12:D14)</f>
        <v>15183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15183</v>
      </c>
      <c r="P11" s="41">
        <f>(O11/P$20)</f>
        <v>205.17567567567568</v>
      </c>
      <c r="Q11" s="10"/>
    </row>
    <row r="12" spans="1:17" ht="15">
      <c r="A12" s="12"/>
      <c r="B12" s="42">
        <v>531</v>
      </c>
      <c r="C12" s="19" t="s">
        <v>25</v>
      </c>
      <c r="D12" s="43">
        <v>2967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2967</v>
      </c>
      <c r="P12" s="44">
        <f>(O12/P$20)</f>
        <v>40.0945945945946</v>
      </c>
      <c r="Q12" s="9"/>
    </row>
    <row r="13" spans="1:17" ht="15">
      <c r="A13" s="12"/>
      <c r="B13" s="42">
        <v>534</v>
      </c>
      <c r="C13" s="19" t="s">
        <v>26</v>
      </c>
      <c r="D13" s="43">
        <v>12079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12079</v>
      </c>
      <c r="P13" s="44">
        <f>(O13/P$20)</f>
        <v>163.22972972972974</v>
      </c>
      <c r="Q13" s="9"/>
    </row>
    <row r="14" spans="1:17" ht="15">
      <c r="A14" s="12"/>
      <c r="B14" s="42">
        <v>539</v>
      </c>
      <c r="C14" s="19" t="s">
        <v>27</v>
      </c>
      <c r="D14" s="43">
        <v>137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137</v>
      </c>
      <c r="P14" s="44">
        <f>(O14/P$20)</f>
        <v>1.8513513513513513</v>
      </c>
      <c r="Q14" s="9"/>
    </row>
    <row r="15" spans="1:17" ht="15.75">
      <c r="A15" s="26" t="s">
        <v>28</v>
      </c>
      <c r="B15" s="27"/>
      <c r="C15" s="28"/>
      <c r="D15" s="29">
        <f>SUM(D16:D17)</f>
        <v>822</v>
      </c>
      <c r="E15" s="29">
        <f>SUM(E16:E17)</f>
        <v>0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0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29">
        <f>SUM(D15:N15)</f>
        <v>822</v>
      </c>
      <c r="P15" s="41">
        <f>(O15/P$20)</f>
        <v>11.108108108108109</v>
      </c>
      <c r="Q15" s="9"/>
    </row>
    <row r="16" spans="1:17" ht="15">
      <c r="A16" s="12"/>
      <c r="B16" s="42">
        <v>574</v>
      </c>
      <c r="C16" s="19" t="s">
        <v>33</v>
      </c>
      <c r="D16" s="43">
        <v>137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137</v>
      </c>
      <c r="P16" s="44">
        <f>(O16/P$20)</f>
        <v>1.8513513513513513</v>
      </c>
      <c r="Q16" s="9"/>
    </row>
    <row r="17" spans="1:17" ht="15.75" thickBot="1">
      <c r="A17" s="12"/>
      <c r="B17" s="42">
        <v>575</v>
      </c>
      <c r="C17" s="19" t="s">
        <v>71</v>
      </c>
      <c r="D17" s="43">
        <v>685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685</v>
      </c>
      <c r="P17" s="44">
        <f>(O17/P$20)</f>
        <v>9.256756756756756</v>
      </c>
      <c r="Q17" s="9"/>
    </row>
    <row r="18" spans="1:120" ht="16.5" thickBot="1">
      <c r="A18" s="13" t="s">
        <v>10</v>
      </c>
      <c r="B18" s="21"/>
      <c r="C18" s="20"/>
      <c r="D18" s="14">
        <f>SUM(D5,D9,D11,D15)</f>
        <v>122404</v>
      </c>
      <c r="E18" s="14">
        <f aca="true" t="shared" si="0" ref="E18:N18">SUM(E5,E9,E11,E15)</f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>SUM(D18:N18)</f>
        <v>122404</v>
      </c>
      <c r="P18" s="35">
        <f>(O18/P$20)</f>
        <v>1654.1081081081081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72</v>
      </c>
      <c r="N20" s="90"/>
      <c r="O20" s="90"/>
      <c r="P20" s="39">
        <v>74</v>
      </c>
    </row>
    <row r="21" spans="1:16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6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27111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27111</v>
      </c>
      <c r="O5" s="30">
        <f aca="true" t="shared" si="2" ref="O5:O18">(N5/O$20)</f>
        <v>248.72477064220183</v>
      </c>
      <c r="P5" s="6"/>
    </row>
    <row r="6" spans="1:16" ht="15">
      <c r="A6" s="12"/>
      <c r="B6" s="42">
        <v>512</v>
      </c>
      <c r="C6" s="19" t="s">
        <v>19</v>
      </c>
      <c r="D6" s="43">
        <v>19513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19513</v>
      </c>
      <c r="O6" s="44">
        <f t="shared" si="2"/>
        <v>179.0183486238532</v>
      </c>
      <c r="P6" s="9"/>
    </row>
    <row r="7" spans="1:16" ht="15">
      <c r="A7" s="12"/>
      <c r="B7" s="42">
        <v>513</v>
      </c>
      <c r="C7" s="19" t="s">
        <v>20</v>
      </c>
      <c r="D7" s="43">
        <v>5650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5650</v>
      </c>
      <c r="O7" s="44">
        <f t="shared" si="2"/>
        <v>51.8348623853211</v>
      </c>
      <c r="P7" s="9"/>
    </row>
    <row r="8" spans="1:16" ht="15">
      <c r="A8" s="12"/>
      <c r="B8" s="42">
        <v>514</v>
      </c>
      <c r="C8" s="19" t="s">
        <v>21</v>
      </c>
      <c r="D8" s="43">
        <v>1948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1948</v>
      </c>
      <c r="O8" s="44">
        <f t="shared" si="2"/>
        <v>17.871559633027523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20042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20042</v>
      </c>
      <c r="O9" s="41">
        <f t="shared" si="2"/>
        <v>183.87155963302752</v>
      </c>
      <c r="P9" s="10"/>
    </row>
    <row r="10" spans="1:16" ht="15">
      <c r="A10" s="12"/>
      <c r="B10" s="42">
        <v>521</v>
      </c>
      <c r="C10" s="19" t="s">
        <v>23</v>
      </c>
      <c r="D10" s="43">
        <v>20042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20042</v>
      </c>
      <c r="O10" s="44">
        <f t="shared" si="2"/>
        <v>183.87155963302752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13247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13247</v>
      </c>
      <c r="O11" s="41">
        <f t="shared" si="2"/>
        <v>121.53211009174312</v>
      </c>
      <c r="P11" s="10"/>
    </row>
    <row r="12" spans="1:16" ht="15">
      <c r="A12" s="12"/>
      <c r="B12" s="42">
        <v>531</v>
      </c>
      <c r="C12" s="19" t="s">
        <v>25</v>
      </c>
      <c r="D12" s="43">
        <v>3571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3571</v>
      </c>
      <c r="O12" s="44">
        <f t="shared" si="2"/>
        <v>32.76146788990825</v>
      </c>
      <c r="P12" s="9"/>
    </row>
    <row r="13" spans="1:16" ht="15">
      <c r="A13" s="12"/>
      <c r="B13" s="42">
        <v>534</v>
      </c>
      <c r="C13" s="19" t="s">
        <v>26</v>
      </c>
      <c r="D13" s="43">
        <v>9566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9566</v>
      </c>
      <c r="O13" s="44">
        <f t="shared" si="2"/>
        <v>87.76146788990826</v>
      </c>
      <c r="P13" s="9"/>
    </row>
    <row r="14" spans="1:16" ht="15">
      <c r="A14" s="12"/>
      <c r="B14" s="42">
        <v>539</v>
      </c>
      <c r="C14" s="19" t="s">
        <v>27</v>
      </c>
      <c r="D14" s="43">
        <v>110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</v>
      </c>
      <c r="O14" s="44">
        <f t="shared" si="2"/>
        <v>1.0091743119266054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SUM(D16:D17)</f>
        <v>4199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4199</v>
      </c>
      <c r="O15" s="41">
        <f t="shared" si="2"/>
        <v>38.522935779816514</v>
      </c>
      <c r="P15" s="9"/>
    </row>
    <row r="16" spans="1:16" ht="15">
      <c r="A16" s="12"/>
      <c r="B16" s="42">
        <v>571</v>
      </c>
      <c r="C16" s="19" t="s">
        <v>29</v>
      </c>
      <c r="D16" s="43">
        <v>3395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3395</v>
      </c>
      <c r="O16" s="44">
        <f t="shared" si="2"/>
        <v>31.146788990825687</v>
      </c>
      <c r="P16" s="9"/>
    </row>
    <row r="17" spans="1:16" ht="15.75" thickBot="1">
      <c r="A17" s="12"/>
      <c r="B17" s="42">
        <v>574</v>
      </c>
      <c r="C17" s="19" t="s">
        <v>33</v>
      </c>
      <c r="D17" s="43">
        <v>804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804</v>
      </c>
      <c r="O17" s="44">
        <f t="shared" si="2"/>
        <v>7.376146788990826</v>
      </c>
      <c r="P17" s="9"/>
    </row>
    <row r="18" spans="1:119" ht="16.5" thickBot="1">
      <c r="A18" s="13" t="s">
        <v>10</v>
      </c>
      <c r="B18" s="21"/>
      <c r="C18" s="20"/>
      <c r="D18" s="14">
        <f>SUM(D5,D9,D11,D15)</f>
        <v>64599</v>
      </c>
      <c r="E18" s="14">
        <f aca="true" t="shared" si="6" ref="E18:M18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64599</v>
      </c>
      <c r="O18" s="35">
        <f t="shared" si="2"/>
        <v>592.651376146789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39</v>
      </c>
      <c r="M20" s="90"/>
      <c r="N20" s="90"/>
      <c r="O20" s="39">
        <v>109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27824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27824</v>
      </c>
      <c r="O5" s="30">
        <f aca="true" t="shared" si="2" ref="O5:O16">(N5/O$18)</f>
        <v>255.26605504587155</v>
      </c>
      <c r="P5" s="6"/>
    </row>
    <row r="6" spans="1:16" ht="15">
      <c r="A6" s="12"/>
      <c r="B6" s="42">
        <v>512</v>
      </c>
      <c r="C6" s="19" t="s">
        <v>19</v>
      </c>
      <c r="D6" s="43">
        <v>13860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13860</v>
      </c>
      <c r="O6" s="44">
        <f t="shared" si="2"/>
        <v>127.1559633027523</v>
      </c>
      <c r="P6" s="9"/>
    </row>
    <row r="7" spans="1:16" ht="15">
      <c r="A7" s="12"/>
      <c r="B7" s="42">
        <v>513</v>
      </c>
      <c r="C7" s="19" t="s">
        <v>20</v>
      </c>
      <c r="D7" s="43">
        <v>12209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12209</v>
      </c>
      <c r="O7" s="44">
        <f t="shared" si="2"/>
        <v>112.0091743119266</v>
      </c>
      <c r="P7" s="9"/>
    </row>
    <row r="8" spans="1:16" ht="15">
      <c r="A8" s="12"/>
      <c r="B8" s="42">
        <v>514</v>
      </c>
      <c r="C8" s="19" t="s">
        <v>21</v>
      </c>
      <c r="D8" s="43">
        <v>1755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1755</v>
      </c>
      <c r="O8" s="44">
        <f t="shared" si="2"/>
        <v>16.10091743119266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19947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19947</v>
      </c>
      <c r="O9" s="41">
        <f t="shared" si="2"/>
        <v>183</v>
      </c>
      <c r="P9" s="10"/>
    </row>
    <row r="10" spans="1:16" ht="15">
      <c r="A10" s="12"/>
      <c r="B10" s="42">
        <v>521</v>
      </c>
      <c r="C10" s="19" t="s">
        <v>23</v>
      </c>
      <c r="D10" s="43">
        <v>19947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19947</v>
      </c>
      <c r="O10" s="44">
        <f t="shared" si="2"/>
        <v>183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SUM(D12:D13)</f>
        <v>12995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12995</v>
      </c>
      <c r="O11" s="41">
        <f t="shared" si="2"/>
        <v>119.22018348623853</v>
      </c>
      <c r="P11" s="10"/>
    </row>
    <row r="12" spans="1:16" ht="15">
      <c r="A12" s="12"/>
      <c r="B12" s="42">
        <v>531</v>
      </c>
      <c r="C12" s="19" t="s">
        <v>25</v>
      </c>
      <c r="D12" s="43">
        <v>3544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3544</v>
      </c>
      <c r="O12" s="44">
        <f t="shared" si="2"/>
        <v>32.51376146788991</v>
      </c>
      <c r="P12" s="9"/>
    </row>
    <row r="13" spans="1:16" ht="15">
      <c r="A13" s="12"/>
      <c r="B13" s="42">
        <v>534</v>
      </c>
      <c r="C13" s="19" t="s">
        <v>26</v>
      </c>
      <c r="D13" s="43">
        <v>9451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9451</v>
      </c>
      <c r="O13" s="44">
        <f t="shared" si="2"/>
        <v>86.70642201834862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2276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2276</v>
      </c>
      <c r="O14" s="41">
        <f t="shared" si="2"/>
        <v>20.880733944954127</v>
      </c>
      <c r="P14" s="9"/>
    </row>
    <row r="15" spans="1:16" ht="15.75" thickBot="1">
      <c r="A15" s="12"/>
      <c r="B15" s="42">
        <v>571</v>
      </c>
      <c r="C15" s="19" t="s">
        <v>29</v>
      </c>
      <c r="D15" s="43">
        <v>2276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2276</v>
      </c>
      <c r="O15" s="44">
        <f t="shared" si="2"/>
        <v>20.880733944954127</v>
      </c>
      <c r="P15" s="9"/>
    </row>
    <row r="16" spans="1:119" ht="16.5" thickBot="1">
      <c r="A16" s="13" t="s">
        <v>10</v>
      </c>
      <c r="B16" s="21"/>
      <c r="C16" s="20"/>
      <c r="D16" s="14">
        <f>SUM(D5,D9,D11,D14)</f>
        <v>63042</v>
      </c>
      <c r="E16" s="14">
        <f aca="true" t="shared" si="6" ref="E16:M1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63042</v>
      </c>
      <c r="O16" s="35">
        <f t="shared" si="2"/>
        <v>578.3669724770642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37</v>
      </c>
      <c r="M18" s="90"/>
      <c r="N18" s="90"/>
      <c r="O18" s="39">
        <v>109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28372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28372</v>
      </c>
      <c r="O5" s="30">
        <f aca="true" t="shared" si="2" ref="O5:O16">(N5/O$18)</f>
        <v>260.29357798165137</v>
      </c>
      <c r="P5" s="6"/>
    </row>
    <row r="6" spans="1:16" ht="15">
      <c r="A6" s="12"/>
      <c r="B6" s="42">
        <v>512</v>
      </c>
      <c r="C6" s="19" t="s">
        <v>19</v>
      </c>
      <c r="D6" s="43">
        <v>18127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18127</v>
      </c>
      <c r="O6" s="44">
        <f t="shared" si="2"/>
        <v>166.30275229357798</v>
      </c>
      <c r="P6" s="9"/>
    </row>
    <row r="7" spans="1:16" ht="15">
      <c r="A7" s="12"/>
      <c r="B7" s="42">
        <v>513</v>
      </c>
      <c r="C7" s="19" t="s">
        <v>20</v>
      </c>
      <c r="D7" s="43">
        <v>8267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8267</v>
      </c>
      <c r="O7" s="44">
        <f t="shared" si="2"/>
        <v>75.8440366972477</v>
      </c>
      <c r="P7" s="9"/>
    </row>
    <row r="8" spans="1:16" ht="15">
      <c r="A8" s="12"/>
      <c r="B8" s="42">
        <v>514</v>
      </c>
      <c r="C8" s="19" t="s">
        <v>21</v>
      </c>
      <c r="D8" s="43">
        <v>1978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1978</v>
      </c>
      <c r="O8" s="44">
        <f t="shared" si="2"/>
        <v>18.146788990825687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20054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20054</v>
      </c>
      <c r="O9" s="41">
        <f t="shared" si="2"/>
        <v>183.9816513761468</v>
      </c>
      <c r="P9" s="10"/>
    </row>
    <row r="10" spans="1:16" ht="15">
      <c r="A10" s="12"/>
      <c r="B10" s="42">
        <v>521</v>
      </c>
      <c r="C10" s="19" t="s">
        <v>23</v>
      </c>
      <c r="D10" s="43">
        <v>20054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20054</v>
      </c>
      <c r="O10" s="44">
        <f t="shared" si="2"/>
        <v>183.9816513761468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SUM(D12:D13)</f>
        <v>13081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13081</v>
      </c>
      <c r="O11" s="41">
        <f t="shared" si="2"/>
        <v>120.0091743119266</v>
      </c>
      <c r="P11" s="10"/>
    </row>
    <row r="12" spans="1:16" ht="15">
      <c r="A12" s="12"/>
      <c r="B12" s="42">
        <v>531</v>
      </c>
      <c r="C12" s="19" t="s">
        <v>25</v>
      </c>
      <c r="D12" s="43">
        <v>3620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3620</v>
      </c>
      <c r="O12" s="44">
        <f t="shared" si="2"/>
        <v>33.211009174311926</v>
      </c>
      <c r="P12" s="9"/>
    </row>
    <row r="13" spans="1:16" ht="15">
      <c r="A13" s="12"/>
      <c r="B13" s="42">
        <v>534</v>
      </c>
      <c r="C13" s="19" t="s">
        <v>26</v>
      </c>
      <c r="D13" s="43">
        <v>9461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9461</v>
      </c>
      <c r="O13" s="44">
        <f t="shared" si="2"/>
        <v>86.79816513761467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8408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8408</v>
      </c>
      <c r="O14" s="41">
        <f t="shared" si="2"/>
        <v>77.13761467889908</v>
      </c>
      <c r="P14" s="9"/>
    </row>
    <row r="15" spans="1:16" ht="15.75" thickBot="1">
      <c r="A15" s="12"/>
      <c r="B15" s="42">
        <v>574</v>
      </c>
      <c r="C15" s="19" t="s">
        <v>33</v>
      </c>
      <c r="D15" s="43">
        <v>8408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8408</v>
      </c>
      <c r="O15" s="44">
        <f t="shared" si="2"/>
        <v>77.13761467889908</v>
      </c>
      <c r="P15" s="9"/>
    </row>
    <row r="16" spans="1:119" ht="16.5" thickBot="1">
      <c r="A16" s="13" t="s">
        <v>10</v>
      </c>
      <c r="B16" s="21"/>
      <c r="C16" s="20"/>
      <c r="D16" s="14">
        <f>SUM(D5,D9,D11,D14)</f>
        <v>69915</v>
      </c>
      <c r="E16" s="14">
        <f aca="true" t="shared" si="6" ref="E16:M1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69915</v>
      </c>
      <c r="O16" s="35">
        <f t="shared" si="2"/>
        <v>641.4220183486239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34</v>
      </c>
      <c r="M18" s="90"/>
      <c r="N18" s="90"/>
      <c r="O18" s="39">
        <v>109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30961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30961</v>
      </c>
      <c r="O5" s="30">
        <f aca="true" t="shared" si="2" ref="O5:O17">(N5/O$19)</f>
        <v>430.0138888888889</v>
      </c>
      <c r="P5" s="6"/>
    </row>
    <row r="6" spans="1:16" ht="15">
      <c r="A6" s="12"/>
      <c r="B6" s="42">
        <v>512</v>
      </c>
      <c r="C6" s="19" t="s">
        <v>19</v>
      </c>
      <c r="D6" s="43">
        <v>18999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18999</v>
      </c>
      <c r="O6" s="44">
        <f t="shared" si="2"/>
        <v>263.875</v>
      </c>
      <c r="P6" s="9"/>
    </row>
    <row r="7" spans="1:16" ht="15">
      <c r="A7" s="12"/>
      <c r="B7" s="42">
        <v>513</v>
      </c>
      <c r="C7" s="19" t="s">
        <v>20</v>
      </c>
      <c r="D7" s="43">
        <v>8351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8351</v>
      </c>
      <c r="O7" s="44">
        <f t="shared" si="2"/>
        <v>115.98611111111111</v>
      </c>
      <c r="P7" s="9"/>
    </row>
    <row r="8" spans="1:16" ht="15">
      <c r="A8" s="12"/>
      <c r="B8" s="42">
        <v>514</v>
      </c>
      <c r="C8" s="19" t="s">
        <v>21</v>
      </c>
      <c r="D8" s="43">
        <v>3611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3611</v>
      </c>
      <c r="O8" s="44">
        <f t="shared" si="2"/>
        <v>50.15277777777778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20549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20549</v>
      </c>
      <c r="O9" s="41">
        <f t="shared" si="2"/>
        <v>285.40277777777777</v>
      </c>
      <c r="P9" s="10"/>
    </row>
    <row r="10" spans="1:16" ht="15">
      <c r="A10" s="12"/>
      <c r="B10" s="42">
        <v>521</v>
      </c>
      <c r="C10" s="19" t="s">
        <v>23</v>
      </c>
      <c r="D10" s="43">
        <v>20549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20549</v>
      </c>
      <c r="O10" s="44">
        <f t="shared" si="2"/>
        <v>285.40277777777777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17694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17694</v>
      </c>
      <c r="O11" s="41">
        <f t="shared" si="2"/>
        <v>245.75</v>
      </c>
      <c r="P11" s="10"/>
    </row>
    <row r="12" spans="1:16" ht="15">
      <c r="A12" s="12"/>
      <c r="B12" s="42">
        <v>531</v>
      </c>
      <c r="C12" s="19" t="s">
        <v>25</v>
      </c>
      <c r="D12" s="43">
        <v>3851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3851</v>
      </c>
      <c r="O12" s="44">
        <f t="shared" si="2"/>
        <v>53.486111111111114</v>
      </c>
      <c r="P12" s="9"/>
    </row>
    <row r="13" spans="1:16" ht="15">
      <c r="A13" s="12"/>
      <c r="B13" s="42">
        <v>534</v>
      </c>
      <c r="C13" s="19" t="s">
        <v>26</v>
      </c>
      <c r="D13" s="43">
        <v>8992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8992</v>
      </c>
      <c r="O13" s="44">
        <f t="shared" si="2"/>
        <v>124.88888888888889</v>
      </c>
      <c r="P13" s="9"/>
    </row>
    <row r="14" spans="1:16" ht="15">
      <c r="A14" s="12"/>
      <c r="B14" s="42">
        <v>539</v>
      </c>
      <c r="C14" s="19" t="s">
        <v>27</v>
      </c>
      <c r="D14" s="43">
        <v>4851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4851</v>
      </c>
      <c r="O14" s="44">
        <f t="shared" si="2"/>
        <v>67.375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5697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5697</v>
      </c>
      <c r="O15" s="41">
        <f t="shared" si="2"/>
        <v>79.125</v>
      </c>
      <c r="P15" s="9"/>
    </row>
    <row r="16" spans="1:16" ht="15.75" thickBot="1">
      <c r="A16" s="12"/>
      <c r="B16" s="42">
        <v>571</v>
      </c>
      <c r="C16" s="19" t="s">
        <v>29</v>
      </c>
      <c r="D16" s="43">
        <v>5697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5697</v>
      </c>
      <c r="O16" s="44">
        <f t="shared" si="2"/>
        <v>79.125</v>
      </c>
      <c r="P16" s="9"/>
    </row>
    <row r="17" spans="1:119" ht="16.5" thickBot="1">
      <c r="A17" s="13" t="s">
        <v>10</v>
      </c>
      <c r="B17" s="21"/>
      <c r="C17" s="20"/>
      <c r="D17" s="14">
        <f>SUM(D5,D9,D11,D15)</f>
        <v>74901</v>
      </c>
      <c r="E17" s="14">
        <f aca="true" t="shared" si="6" ref="E17:M17">SUM(E5,E9,E11,E15)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74901</v>
      </c>
      <c r="O17" s="35">
        <f t="shared" si="2"/>
        <v>1040.2916666666667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72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27593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27593</v>
      </c>
      <c r="O5" s="30">
        <f aca="true" t="shared" si="2" ref="O5:O18">(N5/O$20)</f>
        <v>372.8783783783784</v>
      </c>
      <c r="P5" s="6"/>
    </row>
    <row r="6" spans="1:16" ht="15">
      <c r="A6" s="12"/>
      <c r="B6" s="42">
        <v>512</v>
      </c>
      <c r="C6" s="19" t="s">
        <v>19</v>
      </c>
      <c r="D6" s="43">
        <v>17580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17580</v>
      </c>
      <c r="O6" s="44">
        <f t="shared" si="2"/>
        <v>237.56756756756758</v>
      </c>
      <c r="P6" s="9"/>
    </row>
    <row r="7" spans="1:16" ht="15">
      <c r="A7" s="12"/>
      <c r="B7" s="42">
        <v>513</v>
      </c>
      <c r="C7" s="19" t="s">
        <v>20</v>
      </c>
      <c r="D7" s="43">
        <v>1598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1598</v>
      </c>
      <c r="O7" s="44">
        <f t="shared" si="2"/>
        <v>21.594594594594593</v>
      </c>
      <c r="P7" s="9"/>
    </row>
    <row r="8" spans="1:16" ht="15">
      <c r="A8" s="12"/>
      <c r="B8" s="42">
        <v>514</v>
      </c>
      <c r="C8" s="19" t="s">
        <v>21</v>
      </c>
      <c r="D8" s="43">
        <v>8415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8415</v>
      </c>
      <c r="O8" s="44">
        <f t="shared" si="2"/>
        <v>113.71621621621621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20403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20403</v>
      </c>
      <c r="O9" s="41">
        <f t="shared" si="2"/>
        <v>275.7162162162162</v>
      </c>
      <c r="P9" s="10"/>
    </row>
    <row r="10" spans="1:16" ht="15">
      <c r="A10" s="12"/>
      <c r="B10" s="42">
        <v>521</v>
      </c>
      <c r="C10" s="19" t="s">
        <v>23</v>
      </c>
      <c r="D10" s="43">
        <v>20403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20403</v>
      </c>
      <c r="O10" s="44">
        <f t="shared" si="2"/>
        <v>275.7162162162162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11976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11976</v>
      </c>
      <c r="O11" s="41">
        <f t="shared" si="2"/>
        <v>161.83783783783784</v>
      </c>
      <c r="P11" s="10"/>
    </row>
    <row r="12" spans="1:16" ht="15">
      <c r="A12" s="12"/>
      <c r="B12" s="42">
        <v>531</v>
      </c>
      <c r="C12" s="19" t="s">
        <v>25</v>
      </c>
      <c r="D12" s="43">
        <v>3565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3565</v>
      </c>
      <c r="O12" s="44">
        <f t="shared" si="2"/>
        <v>48.17567567567568</v>
      </c>
      <c r="P12" s="9"/>
    </row>
    <row r="13" spans="1:16" ht="15">
      <c r="A13" s="12"/>
      <c r="B13" s="42">
        <v>534</v>
      </c>
      <c r="C13" s="19" t="s">
        <v>26</v>
      </c>
      <c r="D13" s="43">
        <v>8211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8211</v>
      </c>
      <c r="O13" s="44">
        <f t="shared" si="2"/>
        <v>110.95945945945945</v>
      </c>
      <c r="P13" s="9"/>
    </row>
    <row r="14" spans="1:16" ht="15">
      <c r="A14" s="12"/>
      <c r="B14" s="42">
        <v>539</v>
      </c>
      <c r="C14" s="19" t="s">
        <v>27</v>
      </c>
      <c r="D14" s="43">
        <v>200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</v>
      </c>
      <c r="O14" s="44">
        <f t="shared" si="2"/>
        <v>2.7027027027027026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SUM(D16:D17)</f>
        <v>3515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3515</v>
      </c>
      <c r="O15" s="41">
        <f t="shared" si="2"/>
        <v>47.5</v>
      </c>
      <c r="P15" s="9"/>
    </row>
    <row r="16" spans="1:16" ht="15">
      <c r="A16" s="12"/>
      <c r="B16" s="42">
        <v>571</v>
      </c>
      <c r="C16" s="19" t="s">
        <v>29</v>
      </c>
      <c r="D16" s="43">
        <v>2224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2224</v>
      </c>
      <c r="O16" s="44">
        <f t="shared" si="2"/>
        <v>30.054054054054053</v>
      </c>
      <c r="P16" s="9"/>
    </row>
    <row r="17" spans="1:16" ht="15.75" thickBot="1">
      <c r="A17" s="12"/>
      <c r="B17" s="42">
        <v>574</v>
      </c>
      <c r="C17" s="19" t="s">
        <v>33</v>
      </c>
      <c r="D17" s="43">
        <v>1291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1291</v>
      </c>
      <c r="O17" s="44">
        <f t="shared" si="2"/>
        <v>17.445945945945947</v>
      </c>
      <c r="P17" s="9"/>
    </row>
    <row r="18" spans="1:119" ht="16.5" thickBot="1">
      <c r="A18" s="13" t="s">
        <v>10</v>
      </c>
      <c r="B18" s="21"/>
      <c r="C18" s="20"/>
      <c r="D18" s="14">
        <f>SUM(D5,D9,D11,D15)</f>
        <v>63487</v>
      </c>
      <c r="E18" s="14">
        <f aca="true" t="shared" si="6" ref="E18:M18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63487</v>
      </c>
      <c r="O18" s="35">
        <f t="shared" si="2"/>
        <v>857.9324324324324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43</v>
      </c>
      <c r="M20" s="90"/>
      <c r="N20" s="90"/>
      <c r="O20" s="39">
        <v>74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41453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41453</v>
      </c>
      <c r="O5" s="30">
        <f aca="true" t="shared" si="2" ref="O5:O18">(N5/O$20)</f>
        <v>560.1756756756756</v>
      </c>
      <c r="P5" s="6"/>
    </row>
    <row r="6" spans="1:16" ht="15">
      <c r="A6" s="12"/>
      <c r="B6" s="42">
        <v>512</v>
      </c>
      <c r="C6" s="19" t="s">
        <v>19</v>
      </c>
      <c r="D6" s="43">
        <v>25403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25403</v>
      </c>
      <c r="O6" s="44">
        <f t="shared" si="2"/>
        <v>343.2837837837838</v>
      </c>
      <c r="P6" s="9"/>
    </row>
    <row r="7" spans="1:16" ht="15">
      <c r="A7" s="12"/>
      <c r="B7" s="42">
        <v>513</v>
      </c>
      <c r="C7" s="19" t="s">
        <v>20</v>
      </c>
      <c r="D7" s="43">
        <v>9544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9544</v>
      </c>
      <c r="O7" s="44">
        <f t="shared" si="2"/>
        <v>128.97297297297297</v>
      </c>
      <c r="P7" s="9"/>
    </row>
    <row r="8" spans="1:16" ht="15">
      <c r="A8" s="12"/>
      <c r="B8" s="42">
        <v>514</v>
      </c>
      <c r="C8" s="19" t="s">
        <v>21</v>
      </c>
      <c r="D8" s="43">
        <v>6506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6506</v>
      </c>
      <c r="O8" s="44">
        <f t="shared" si="2"/>
        <v>87.91891891891892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20473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20473</v>
      </c>
      <c r="O9" s="41">
        <f t="shared" si="2"/>
        <v>276.6621621621622</v>
      </c>
      <c r="P9" s="10"/>
    </row>
    <row r="10" spans="1:16" ht="15">
      <c r="A10" s="12"/>
      <c r="B10" s="42">
        <v>521</v>
      </c>
      <c r="C10" s="19" t="s">
        <v>23</v>
      </c>
      <c r="D10" s="43">
        <v>20473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20473</v>
      </c>
      <c r="O10" s="44">
        <f t="shared" si="2"/>
        <v>276.6621621621622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12253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12253</v>
      </c>
      <c r="O11" s="41">
        <f t="shared" si="2"/>
        <v>165.5810810810811</v>
      </c>
      <c r="P11" s="10"/>
    </row>
    <row r="12" spans="1:16" ht="15">
      <c r="A12" s="12"/>
      <c r="B12" s="42">
        <v>531</v>
      </c>
      <c r="C12" s="19" t="s">
        <v>25</v>
      </c>
      <c r="D12" s="43">
        <v>2857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2857</v>
      </c>
      <c r="O12" s="44">
        <f t="shared" si="2"/>
        <v>38.608108108108105</v>
      </c>
      <c r="P12" s="9"/>
    </row>
    <row r="13" spans="1:16" ht="15">
      <c r="A13" s="12"/>
      <c r="B13" s="42">
        <v>534</v>
      </c>
      <c r="C13" s="19" t="s">
        <v>26</v>
      </c>
      <c r="D13" s="43">
        <v>8981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8981</v>
      </c>
      <c r="O13" s="44">
        <f t="shared" si="2"/>
        <v>121.36486486486487</v>
      </c>
      <c r="P13" s="9"/>
    </row>
    <row r="14" spans="1:16" ht="15">
      <c r="A14" s="12"/>
      <c r="B14" s="42">
        <v>539</v>
      </c>
      <c r="C14" s="19" t="s">
        <v>27</v>
      </c>
      <c r="D14" s="43">
        <v>415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415</v>
      </c>
      <c r="O14" s="44">
        <f t="shared" si="2"/>
        <v>5.608108108108108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SUM(D16:D17)</f>
        <v>14603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14603</v>
      </c>
      <c r="O15" s="41">
        <f t="shared" si="2"/>
        <v>197.33783783783784</v>
      </c>
      <c r="P15" s="9"/>
    </row>
    <row r="16" spans="1:16" ht="15">
      <c r="A16" s="12"/>
      <c r="B16" s="42">
        <v>571</v>
      </c>
      <c r="C16" s="19" t="s">
        <v>29</v>
      </c>
      <c r="D16" s="43">
        <v>2426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2426</v>
      </c>
      <c r="O16" s="44">
        <f t="shared" si="2"/>
        <v>32.78378378378378</v>
      </c>
      <c r="P16" s="9"/>
    </row>
    <row r="17" spans="1:16" ht="15.75" thickBot="1">
      <c r="A17" s="12"/>
      <c r="B17" s="42">
        <v>574</v>
      </c>
      <c r="C17" s="19" t="s">
        <v>33</v>
      </c>
      <c r="D17" s="43">
        <v>12177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12177</v>
      </c>
      <c r="O17" s="44">
        <f t="shared" si="2"/>
        <v>164.55405405405406</v>
      </c>
      <c r="P17" s="9"/>
    </row>
    <row r="18" spans="1:119" ht="16.5" thickBot="1">
      <c r="A18" s="13" t="s">
        <v>10</v>
      </c>
      <c r="B18" s="21"/>
      <c r="C18" s="20"/>
      <c r="D18" s="14">
        <f>SUM(D5,D9,D11,D15)</f>
        <v>88782</v>
      </c>
      <c r="E18" s="14">
        <f aca="true" t="shared" si="6" ref="E18:M18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88782</v>
      </c>
      <c r="O18" s="35">
        <f t="shared" si="2"/>
        <v>1199.7567567567567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52</v>
      </c>
      <c r="M20" s="90"/>
      <c r="N20" s="90"/>
      <c r="O20" s="39">
        <v>74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57872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57872</v>
      </c>
      <c r="O5" s="30">
        <f aca="true" t="shared" si="2" ref="O5:O13">(N5/O$15)</f>
        <v>535.8518518518518</v>
      </c>
      <c r="P5" s="6"/>
    </row>
    <row r="6" spans="1:16" ht="15">
      <c r="A6" s="12"/>
      <c r="B6" s="42">
        <v>514</v>
      </c>
      <c r="C6" s="19" t="s">
        <v>21</v>
      </c>
      <c r="D6" s="43">
        <v>17372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17372</v>
      </c>
      <c r="O6" s="44">
        <f t="shared" si="2"/>
        <v>160.85185185185185</v>
      </c>
      <c r="P6" s="9"/>
    </row>
    <row r="7" spans="1:16" ht="15">
      <c r="A7" s="12"/>
      <c r="B7" s="42">
        <v>519</v>
      </c>
      <c r="C7" s="19" t="s">
        <v>45</v>
      </c>
      <c r="D7" s="43">
        <v>40500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40500</v>
      </c>
      <c r="O7" s="44">
        <f t="shared" si="2"/>
        <v>375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34450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34450</v>
      </c>
      <c r="O8" s="41">
        <f t="shared" si="2"/>
        <v>318.98148148148147</v>
      </c>
      <c r="P8" s="10"/>
    </row>
    <row r="9" spans="1:16" ht="15">
      <c r="A9" s="12"/>
      <c r="B9" s="42">
        <v>521</v>
      </c>
      <c r="C9" s="19" t="s">
        <v>23</v>
      </c>
      <c r="D9" s="43">
        <v>34450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34450</v>
      </c>
      <c r="O9" s="44">
        <f t="shared" si="2"/>
        <v>318.98148148148147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SUM(D11:D12)</f>
        <v>12673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12673</v>
      </c>
      <c r="O10" s="41">
        <f t="shared" si="2"/>
        <v>117.3425925925926</v>
      </c>
      <c r="P10" s="10"/>
    </row>
    <row r="11" spans="1:16" ht="15">
      <c r="A11" s="12"/>
      <c r="B11" s="42">
        <v>531</v>
      </c>
      <c r="C11" s="19" t="s">
        <v>25</v>
      </c>
      <c r="D11" s="43">
        <v>3154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3154</v>
      </c>
      <c r="O11" s="44">
        <f t="shared" si="2"/>
        <v>29.203703703703702</v>
      </c>
      <c r="P11" s="9"/>
    </row>
    <row r="12" spans="1:16" ht="15.75" thickBot="1">
      <c r="A12" s="12"/>
      <c r="B12" s="42">
        <v>534</v>
      </c>
      <c r="C12" s="19" t="s">
        <v>55</v>
      </c>
      <c r="D12" s="43">
        <v>9519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9519</v>
      </c>
      <c r="O12" s="44">
        <f t="shared" si="2"/>
        <v>88.13888888888889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104995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104995</v>
      </c>
      <c r="O13" s="35">
        <f t="shared" si="2"/>
        <v>972.175925925926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66</v>
      </c>
      <c r="M15" s="90"/>
      <c r="N15" s="90"/>
      <c r="O15" s="39">
        <v>108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 xml:space="preserve">&amp;L&amp;14Office of Economic and Demographic Research&amp;R&amp;14Page 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53665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53665</v>
      </c>
      <c r="O5" s="30">
        <f aca="true" t="shared" si="2" ref="O5:O14">(N5/O$16)</f>
        <v>462.62931034482756</v>
      </c>
      <c r="P5" s="6"/>
    </row>
    <row r="6" spans="1:16" ht="15">
      <c r="A6" s="12"/>
      <c r="B6" s="42">
        <v>512</v>
      </c>
      <c r="C6" s="19" t="s">
        <v>19</v>
      </c>
      <c r="D6" s="43">
        <v>16916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16916</v>
      </c>
      <c r="O6" s="44">
        <f t="shared" si="2"/>
        <v>145.82758620689654</v>
      </c>
      <c r="P6" s="9"/>
    </row>
    <row r="7" spans="1:16" ht="15">
      <c r="A7" s="12"/>
      <c r="B7" s="42">
        <v>513</v>
      </c>
      <c r="C7" s="19" t="s">
        <v>20</v>
      </c>
      <c r="D7" s="43">
        <v>36749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36749</v>
      </c>
      <c r="O7" s="44">
        <f t="shared" si="2"/>
        <v>316.80172413793105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32843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32843</v>
      </c>
      <c r="O8" s="41">
        <f t="shared" si="2"/>
        <v>283.12931034482756</v>
      </c>
      <c r="P8" s="10"/>
    </row>
    <row r="9" spans="1:16" ht="15">
      <c r="A9" s="12"/>
      <c r="B9" s="42">
        <v>521</v>
      </c>
      <c r="C9" s="19" t="s">
        <v>23</v>
      </c>
      <c r="D9" s="43">
        <v>32843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32843</v>
      </c>
      <c r="O9" s="44">
        <f t="shared" si="2"/>
        <v>283.12931034482756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15104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15104</v>
      </c>
      <c r="O10" s="41">
        <f t="shared" si="2"/>
        <v>130.20689655172413</v>
      </c>
      <c r="P10" s="10"/>
    </row>
    <row r="11" spans="1:16" ht="15">
      <c r="A11" s="12"/>
      <c r="B11" s="42">
        <v>531</v>
      </c>
      <c r="C11" s="19" t="s">
        <v>25</v>
      </c>
      <c r="D11" s="43">
        <v>3111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3111</v>
      </c>
      <c r="O11" s="44">
        <f t="shared" si="2"/>
        <v>26.81896551724138</v>
      </c>
      <c r="P11" s="9"/>
    </row>
    <row r="12" spans="1:16" ht="15">
      <c r="A12" s="12"/>
      <c r="B12" s="42">
        <v>534</v>
      </c>
      <c r="C12" s="19" t="s">
        <v>55</v>
      </c>
      <c r="D12" s="43">
        <v>11105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11105</v>
      </c>
      <c r="O12" s="44">
        <f t="shared" si="2"/>
        <v>95.73275862068965</v>
      </c>
      <c r="P12" s="9"/>
    </row>
    <row r="13" spans="1:16" ht="15.75" thickBot="1">
      <c r="A13" s="12"/>
      <c r="B13" s="42">
        <v>539</v>
      </c>
      <c r="C13" s="19" t="s">
        <v>27</v>
      </c>
      <c r="D13" s="43">
        <v>888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888</v>
      </c>
      <c r="O13" s="44">
        <f t="shared" si="2"/>
        <v>7.655172413793103</v>
      </c>
      <c r="P13" s="9"/>
    </row>
    <row r="14" spans="1:119" ht="16.5" thickBot="1">
      <c r="A14" s="13" t="s">
        <v>10</v>
      </c>
      <c r="B14" s="21"/>
      <c r="C14" s="20"/>
      <c r="D14" s="14">
        <f>SUM(D5,D8,D10)</f>
        <v>101612</v>
      </c>
      <c r="E14" s="14">
        <f aca="true" t="shared" si="5" ref="E14:M14">SUM(E5,E8,E10)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101612</v>
      </c>
      <c r="O14" s="35">
        <f t="shared" si="2"/>
        <v>875.9655172413793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64</v>
      </c>
      <c r="M16" s="90"/>
      <c r="N16" s="90"/>
      <c r="O16" s="39">
        <v>116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47305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47305</v>
      </c>
      <c r="O5" s="30">
        <f aca="true" t="shared" si="2" ref="O5:O16">(N5/O$18)</f>
        <v>400.8898305084746</v>
      </c>
      <c r="P5" s="6"/>
    </row>
    <row r="6" spans="1:16" ht="15">
      <c r="A6" s="12"/>
      <c r="B6" s="42">
        <v>512</v>
      </c>
      <c r="C6" s="19" t="s">
        <v>19</v>
      </c>
      <c r="D6" s="43">
        <v>17540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17540</v>
      </c>
      <c r="O6" s="44">
        <f t="shared" si="2"/>
        <v>148.64406779661016</v>
      </c>
      <c r="P6" s="9"/>
    </row>
    <row r="7" spans="1:16" ht="15">
      <c r="A7" s="12"/>
      <c r="B7" s="42">
        <v>513</v>
      </c>
      <c r="C7" s="19" t="s">
        <v>20</v>
      </c>
      <c r="D7" s="43">
        <v>28866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28866</v>
      </c>
      <c r="O7" s="44">
        <f t="shared" si="2"/>
        <v>244.6271186440678</v>
      </c>
      <c r="P7" s="9"/>
    </row>
    <row r="8" spans="1:16" ht="15">
      <c r="A8" s="12"/>
      <c r="B8" s="42">
        <v>515</v>
      </c>
      <c r="C8" s="19" t="s">
        <v>61</v>
      </c>
      <c r="D8" s="43">
        <v>599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599</v>
      </c>
      <c r="O8" s="44">
        <f t="shared" si="2"/>
        <v>5.076271186440678</v>
      </c>
      <c r="P8" s="9"/>
    </row>
    <row r="9" spans="1:16" ht="15">
      <c r="A9" s="12"/>
      <c r="B9" s="42">
        <v>519</v>
      </c>
      <c r="C9" s="19" t="s">
        <v>45</v>
      </c>
      <c r="D9" s="43">
        <v>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</v>
      </c>
      <c r="O9" s="44">
        <f t="shared" si="2"/>
        <v>2.542372881355932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32748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32748</v>
      </c>
      <c r="O10" s="41">
        <f t="shared" si="2"/>
        <v>277.52542372881356</v>
      </c>
      <c r="P10" s="10"/>
    </row>
    <row r="11" spans="1:16" ht="15">
      <c r="A11" s="12"/>
      <c r="B11" s="42">
        <v>521</v>
      </c>
      <c r="C11" s="19" t="s">
        <v>23</v>
      </c>
      <c r="D11" s="43">
        <v>32748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32748</v>
      </c>
      <c r="O11" s="44">
        <f t="shared" si="2"/>
        <v>277.52542372881356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SUM(D13:D15)</f>
        <v>24275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24275</v>
      </c>
      <c r="O12" s="41">
        <f t="shared" si="2"/>
        <v>205.72033898305085</v>
      </c>
      <c r="P12" s="10"/>
    </row>
    <row r="13" spans="1:16" ht="15">
      <c r="A13" s="12"/>
      <c r="B13" s="42">
        <v>531</v>
      </c>
      <c r="C13" s="19" t="s">
        <v>25</v>
      </c>
      <c r="D13" s="43">
        <v>3584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3584</v>
      </c>
      <c r="O13" s="44">
        <f t="shared" si="2"/>
        <v>30.372881355932204</v>
      </c>
      <c r="P13" s="9"/>
    </row>
    <row r="14" spans="1:16" ht="15">
      <c r="A14" s="12"/>
      <c r="B14" s="42">
        <v>534</v>
      </c>
      <c r="C14" s="19" t="s">
        <v>55</v>
      </c>
      <c r="D14" s="43">
        <v>12691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12691</v>
      </c>
      <c r="O14" s="44">
        <f t="shared" si="2"/>
        <v>107.55084745762711</v>
      </c>
      <c r="P14" s="9"/>
    </row>
    <row r="15" spans="1:16" ht="15.75" thickBot="1">
      <c r="A15" s="12"/>
      <c r="B15" s="42">
        <v>539</v>
      </c>
      <c r="C15" s="19" t="s">
        <v>27</v>
      </c>
      <c r="D15" s="43">
        <v>8000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8000</v>
      </c>
      <c r="O15" s="44">
        <f t="shared" si="2"/>
        <v>67.79661016949153</v>
      </c>
      <c r="P15" s="9"/>
    </row>
    <row r="16" spans="1:119" ht="16.5" thickBot="1">
      <c r="A16" s="13" t="s">
        <v>10</v>
      </c>
      <c r="B16" s="21"/>
      <c r="C16" s="20"/>
      <c r="D16" s="14">
        <f>SUM(D5,D10,D12)</f>
        <v>104328</v>
      </c>
      <c r="E16" s="14">
        <f aca="true" t="shared" si="5" ref="E16:M16">SUM(E5,E10,E12)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104328</v>
      </c>
      <c r="O16" s="35">
        <f t="shared" si="2"/>
        <v>884.1355932203389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62</v>
      </c>
      <c r="M18" s="90"/>
      <c r="N18" s="90"/>
      <c r="O18" s="39">
        <v>118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48890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48890</v>
      </c>
      <c r="O5" s="30">
        <f aca="true" t="shared" si="2" ref="O5:O16">(N5/O$18)</f>
        <v>417.86324786324786</v>
      </c>
      <c r="P5" s="6"/>
    </row>
    <row r="6" spans="1:16" ht="15">
      <c r="A6" s="12"/>
      <c r="B6" s="42">
        <v>512</v>
      </c>
      <c r="C6" s="19" t="s">
        <v>19</v>
      </c>
      <c r="D6" s="43">
        <v>25559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25559</v>
      </c>
      <c r="O6" s="44">
        <f t="shared" si="2"/>
        <v>218.45299145299145</v>
      </c>
      <c r="P6" s="9"/>
    </row>
    <row r="7" spans="1:16" ht="15">
      <c r="A7" s="12"/>
      <c r="B7" s="42">
        <v>513</v>
      </c>
      <c r="C7" s="19" t="s">
        <v>20</v>
      </c>
      <c r="D7" s="43">
        <v>9696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9696</v>
      </c>
      <c r="O7" s="44">
        <f t="shared" si="2"/>
        <v>82.87179487179488</v>
      </c>
      <c r="P7" s="9"/>
    </row>
    <row r="8" spans="1:16" ht="15">
      <c r="A8" s="12"/>
      <c r="B8" s="42">
        <v>514</v>
      </c>
      <c r="C8" s="19" t="s">
        <v>21</v>
      </c>
      <c r="D8" s="43">
        <v>13635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13635</v>
      </c>
      <c r="O8" s="44">
        <f t="shared" si="2"/>
        <v>116.53846153846153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33028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33028</v>
      </c>
      <c r="O9" s="41">
        <f t="shared" si="2"/>
        <v>282.29059829059827</v>
      </c>
      <c r="P9" s="10"/>
    </row>
    <row r="10" spans="1:16" ht="15">
      <c r="A10" s="12"/>
      <c r="B10" s="42">
        <v>521</v>
      </c>
      <c r="C10" s="19" t="s">
        <v>23</v>
      </c>
      <c r="D10" s="43">
        <v>33028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33028</v>
      </c>
      <c r="O10" s="44">
        <f t="shared" si="2"/>
        <v>282.29059829059827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SUM(D12:D13)</f>
        <v>12420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12420</v>
      </c>
      <c r="O11" s="41">
        <f t="shared" si="2"/>
        <v>106.15384615384616</v>
      </c>
      <c r="P11" s="10"/>
    </row>
    <row r="12" spans="1:16" ht="15">
      <c r="A12" s="12"/>
      <c r="B12" s="42">
        <v>531</v>
      </c>
      <c r="C12" s="19" t="s">
        <v>25</v>
      </c>
      <c r="D12" s="43">
        <v>3695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3695</v>
      </c>
      <c r="O12" s="44">
        <f t="shared" si="2"/>
        <v>31.581196581196583</v>
      </c>
      <c r="P12" s="9"/>
    </row>
    <row r="13" spans="1:16" ht="15">
      <c r="A13" s="12"/>
      <c r="B13" s="42">
        <v>534</v>
      </c>
      <c r="C13" s="19" t="s">
        <v>55</v>
      </c>
      <c r="D13" s="43">
        <v>8725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8725</v>
      </c>
      <c r="O13" s="44">
        <f t="shared" si="2"/>
        <v>74.57264957264957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621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621</v>
      </c>
      <c r="O14" s="41">
        <f t="shared" si="2"/>
        <v>5.3076923076923075</v>
      </c>
      <c r="P14" s="9"/>
    </row>
    <row r="15" spans="1:16" ht="15.75" thickBot="1">
      <c r="A15" s="12"/>
      <c r="B15" s="42">
        <v>575</v>
      </c>
      <c r="C15" s="19" t="s">
        <v>58</v>
      </c>
      <c r="D15" s="43">
        <v>621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621</v>
      </c>
      <c r="O15" s="44">
        <f t="shared" si="2"/>
        <v>5.3076923076923075</v>
      </c>
      <c r="P15" s="9"/>
    </row>
    <row r="16" spans="1:119" ht="16.5" thickBot="1">
      <c r="A16" s="13" t="s">
        <v>10</v>
      </c>
      <c r="B16" s="21"/>
      <c r="C16" s="20"/>
      <c r="D16" s="14">
        <f>SUM(D5,D9,D11,D14)</f>
        <v>94959</v>
      </c>
      <c r="E16" s="14">
        <f aca="true" t="shared" si="6" ref="E16:M1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94959</v>
      </c>
      <c r="O16" s="35">
        <f t="shared" si="2"/>
        <v>811.6153846153846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59</v>
      </c>
      <c r="M18" s="90"/>
      <c r="N18" s="90"/>
      <c r="O18" s="39">
        <v>117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42772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42772</v>
      </c>
      <c r="O5" s="30">
        <f aca="true" t="shared" si="2" ref="O5:O14">(N5/O$16)</f>
        <v>385.3333333333333</v>
      </c>
      <c r="P5" s="6"/>
    </row>
    <row r="6" spans="1:16" ht="15">
      <c r="A6" s="12"/>
      <c r="B6" s="42">
        <v>511</v>
      </c>
      <c r="C6" s="19" t="s">
        <v>54</v>
      </c>
      <c r="D6" s="43">
        <v>15606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15606</v>
      </c>
      <c r="O6" s="44">
        <f t="shared" si="2"/>
        <v>140.59459459459458</v>
      </c>
      <c r="P6" s="9"/>
    </row>
    <row r="7" spans="1:16" ht="15">
      <c r="A7" s="12"/>
      <c r="B7" s="42">
        <v>513</v>
      </c>
      <c r="C7" s="19" t="s">
        <v>20</v>
      </c>
      <c r="D7" s="43">
        <v>27166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27166</v>
      </c>
      <c r="O7" s="44">
        <f t="shared" si="2"/>
        <v>244.73873873873873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32424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32424</v>
      </c>
      <c r="O8" s="41">
        <f t="shared" si="2"/>
        <v>292.1081081081081</v>
      </c>
      <c r="P8" s="10"/>
    </row>
    <row r="9" spans="1:16" ht="15">
      <c r="A9" s="12"/>
      <c r="B9" s="42">
        <v>521</v>
      </c>
      <c r="C9" s="19" t="s">
        <v>23</v>
      </c>
      <c r="D9" s="43">
        <v>32424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32424</v>
      </c>
      <c r="O9" s="44">
        <f t="shared" si="2"/>
        <v>292.1081081081081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SUM(D11:D11)</f>
        <v>33215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33215</v>
      </c>
      <c r="O10" s="41">
        <f t="shared" si="2"/>
        <v>299.23423423423424</v>
      </c>
      <c r="P10" s="10"/>
    </row>
    <row r="11" spans="1:16" ht="15">
      <c r="A11" s="12"/>
      <c r="B11" s="42">
        <v>534</v>
      </c>
      <c r="C11" s="19" t="s">
        <v>55</v>
      </c>
      <c r="D11" s="43">
        <v>33215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33215</v>
      </c>
      <c r="O11" s="44">
        <f t="shared" si="2"/>
        <v>299.23423423423424</v>
      </c>
      <c r="P11" s="9"/>
    </row>
    <row r="12" spans="1:16" ht="15.75">
      <c r="A12" s="26" t="s">
        <v>28</v>
      </c>
      <c r="B12" s="27"/>
      <c r="C12" s="28"/>
      <c r="D12" s="29">
        <f aca="true" t="shared" si="5" ref="D12:M12">SUM(D13:D13)</f>
        <v>3466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3466</v>
      </c>
      <c r="O12" s="41">
        <f t="shared" si="2"/>
        <v>31.225225225225227</v>
      </c>
      <c r="P12" s="9"/>
    </row>
    <row r="13" spans="1:16" ht="15.75" thickBot="1">
      <c r="A13" s="12"/>
      <c r="B13" s="42">
        <v>571</v>
      </c>
      <c r="C13" s="19" t="s">
        <v>29</v>
      </c>
      <c r="D13" s="43">
        <v>3466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3466</v>
      </c>
      <c r="O13" s="44">
        <f t="shared" si="2"/>
        <v>31.225225225225227</v>
      </c>
      <c r="P13" s="9"/>
    </row>
    <row r="14" spans="1:119" ht="16.5" thickBot="1">
      <c r="A14" s="13" t="s">
        <v>10</v>
      </c>
      <c r="B14" s="21"/>
      <c r="C14" s="20"/>
      <c r="D14" s="14">
        <f>SUM(D5,D8,D10,D12)</f>
        <v>111877</v>
      </c>
      <c r="E14" s="14">
        <f aca="true" t="shared" si="6" ref="E14:M14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111877</v>
      </c>
      <c r="O14" s="35">
        <f t="shared" si="2"/>
        <v>1007.9009009009009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56</v>
      </c>
      <c r="M16" s="90"/>
      <c r="N16" s="90"/>
      <c r="O16" s="39">
        <v>111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41211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41211</v>
      </c>
      <c r="O5" s="30">
        <f aca="true" t="shared" si="2" ref="O5:O13">(N5/O$15)</f>
        <v>385.14953271028037</v>
      </c>
      <c r="P5" s="6"/>
    </row>
    <row r="6" spans="1:16" ht="15">
      <c r="A6" s="12"/>
      <c r="B6" s="42">
        <v>519</v>
      </c>
      <c r="C6" s="19" t="s">
        <v>45</v>
      </c>
      <c r="D6" s="43">
        <v>41211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41211</v>
      </c>
      <c r="O6" s="44">
        <f t="shared" si="2"/>
        <v>385.14953271028037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SUM(D8:D8)</f>
        <v>31741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31741</v>
      </c>
      <c r="O7" s="41">
        <f t="shared" si="2"/>
        <v>296.6448598130841</v>
      </c>
      <c r="P7" s="10"/>
    </row>
    <row r="8" spans="1:16" ht="15">
      <c r="A8" s="12"/>
      <c r="B8" s="42">
        <v>529</v>
      </c>
      <c r="C8" s="19" t="s">
        <v>46</v>
      </c>
      <c r="D8" s="43">
        <v>31741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31741</v>
      </c>
      <c r="O8" s="44">
        <f t="shared" si="2"/>
        <v>296.6448598130841</v>
      </c>
      <c r="P8" s="9"/>
    </row>
    <row r="9" spans="1:16" ht="15.75">
      <c r="A9" s="26" t="s">
        <v>24</v>
      </c>
      <c r="B9" s="27"/>
      <c r="C9" s="28"/>
      <c r="D9" s="29">
        <f aca="true" t="shared" si="4" ref="D9:M9">SUM(D10:D10)</f>
        <v>17448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17448</v>
      </c>
      <c r="O9" s="41">
        <f t="shared" si="2"/>
        <v>163.06542056074767</v>
      </c>
      <c r="P9" s="10"/>
    </row>
    <row r="10" spans="1:16" ht="15">
      <c r="A10" s="12"/>
      <c r="B10" s="42">
        <v>539</v>
      </c>
      <c r="C10" s="19" t="s">
        <v>27</v>
      </c>
      <c r="D10" s="43">
        <v>17448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17448</v>
      </c>
      <c r="O10" s="44">
        <f t="shared" si="2"/>
        <v>163.06542056074767</v>
      </c>
      <c r="P10" s="9"/>
    </row>
    <row r="11" spans="1:16" ht="15.75">
      <c r="A11" s="26" t="s">
        <v>28</v>
      </c>
      <c r="B11" s="27"/>
      <c r="C11" s="28"/>
      <c r="D11" s="29">
        <f aca="true" t="shared" si="5" ref="D11:M11">SUM(D12:D12)</f>
        <v>3293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3293</v>
      </c>
      <c r="O11" s="41">
        <f t="shared" si="2"/>
        <v>30.77570093457944</v>
      </c>
      <c r="P11" s="9"/>
    </row>
    <row r="12" spans="1:16" ht="15.75" thickBot="1">
      <c r="A12" s="12"/>
      <c r="B12" s="42">
        <v>573</v>
      </c>
      <c r="C12" s="19" t="s">
        <v>47</v>
      </c>
      <c r="D12" s="43">
        <v>3293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3293</v>
      </c>
      <c r="O12" s="44">
        <f t="shared" si="2"/>
        <v>30.77570093457944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93693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93693</v>
      </c>
      <c r="O13" s="35">
        <f t="shared" si="2"/>
        <v>875.6355140186915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50</v>
      </c>
      <c r="M15" s="90"/>
      <c r="N15" s="90"/>
      <c r="O15" s="39">
        <v>107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SUM(D6:D6)</f>
        <v>45358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3">SUM(D5:M5)</f>
        <v>45358</v>
      </c>
      <c r="O5" s="58">
        <f aca="true" t="shared" si="2" ref="O5:O13">(N5/O$15)</f>
        <v>423.9065420560748</v>
      </c>
      <c r="P5" s="59"/>
    </row>
    <row r="6" spans="1:16" ht="15">
      <c r="A6" s="61"/>
      <c r="B6" s="62">
        <v>519</v>
      </c>
      <c r="C6" s="63" t="s">
        <v>45</v>
      </c>
      <c r="D6" s="64">
        <v>45358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45358</v>
      </c>
      <c r="O6" s="65">
        <f t="shared" si="2"/>
        <v>423.9065420560748</v>
      </c>
      <c r="P6" s="66"/>
    </row>
    <row r="7" spans="1:16" ht="15.75">
      <c r="A7" s="67" t="s">
        <v>22</v>
      </c>
      <c r="B7" s="68"/>
      <c r="C7" s="69"/>
      <c r="D7" s="70">
        <f aca="true" t="shared" si="3" ref="D7:M7">SUM(D8:D8)</f>
        <v>31810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31810</v>
      </c>
      <c r="O7" s="72">
        <f t="shared" si="2"/>
        <v>297.2897196261682</v>
      </c>
      <c r="P7" s="73"/>
    </row>
    <row r="8" spans="1:16" ht="15">
      <c r="A8" s="61"/>
      <c r="B8" s="62">
        <v>529</v>
      </c>
      <c r="C8" s="63" t="s">
        <v>46</v>
      </c>
      <c r="D8" s="64">
        <v>31810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31810</v>
      </c>
      <c r="O8" s="65">
        <f t="shared" si="2"/>
        <v>297.2897196261682</v>
      </c>
      <c r="P8" s="66"/>
    </row>
    <row r="9" spans="1:16" ht="15.75">
      <c r="A9" s="67" t="s">
        <v>24</v>
      </c>
      <c r="B9" s="68"/>
      <c r="C9" s="69"/>
      <c r="D9" s="70">
        <f aca="true" t="shared" si="4" ref="D9:M9">SUM(D10:D10)</f>
        <v>13979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13979</v>
      </c>
      <c r="O9" s="72">
        <f t="shared" si="2"/>
        <v>130.6448598130841</v>
      </c>
      <c r="P9" s="73"/>
    </row>
    <row r="10" spans="1:16" ht="15">
      <c r="A10" s="61"/>
      <c r="B10" s="62">
        <v>539</v>
      </c>
      <c r="C10" s="63" t="s">
        <v>27</v>
      </c>
      <c r="D10" s="64">
        <v>13979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13979</v>
      </c>
      <c r="O10" s="65">
        <f t="shared" si="2"/>
        <v>130.6448598130841</v>
      </c>
      <c r="P10" s="66"/>
    </row>
    <row r="11" spans="1:16" ht="15.75">
      <c r="A11" s="67" t="s">
        <v>28</v>
      </c>
      <c r="B11" s="68"/>
      <c r="C11" s="69"/>
      <c r="D11" s="70">
        <f aca="true" t="shared" si="5" ref="D11:M11">SUM(D12:D12)</f>
        <v>3244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3244</v>
      </c>
      <c r="O11" s="72">
        <f t="shared" si="2"/>
        <v>30.317757009345794</v>
      </c>
      <c r="P11" s="66"/>
    </row>
    <row r="12" spans="1:16" ht="15.75" thickBot="1">
      <c r="A12" s="61"/>
      <c r="B12" s="62">
        <v>573</v>
      </c>
      <c r="C12" s="63" t="s">
        <v>47</v>
      </c>
      <c r="D12" s="64">
        <v>3244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3244</v>
      </c>
      <c r="O12" s="65">
        <f t="shared" si="2"/>
        <v>30.317757009345794</v>
      </c>
      <c r="P12" s="66"/>
    </row>
    <row r="13" spans="1:119" ht="16.5" thickBot="1">
      <c r="A13" s="74" t="s">
        <v>10</v>
      </c>
      <c r="B13" s="75"/>
      <c r="C13" s="76"/>
      <c r="D13" s="77">
        <f>SUM(D5,D7,D9,D11)</f>
        <v>94391</v>
      </c>
      <c r="E13" s="77">
        <f aca="true" t="shared" si="6" ref="E13:M13">SUM(E5,E7,E9,E11)</f>
        <v>0</v>
      </c>
      <c r="F13" s="77">
        <f t="shared" si="6"/>
        <v>0</v>
      </c>
      <c r="G13" s="77">
        <f t="shared" si="6"/>
        <v>0</v>
      </c>
      <c r="H13" s="77">
        <f t="shared" si="6"/>
        <v>0</v>
      </c>
      <c r="I13" s="77">
        <f t="shared" si="6"/>
        <v>0</v>
      </c>
      <c r="J13" s="77">
        <f t="shared" si="6"/>
        <v>0</v>
      </c>
      <c r="K13" s="77">
        <f t="shared" si="6"/>
        <v>0</v>
      </c>
      <c r="L13" s="77">
        <f t="shared" si="6"/>
        <v>0</v>
      </c>
      <c r="M13" s="77">
        <f t="shared" si="6"/>
        <v>0</v>
      </c>
      <c r="N13" s="77">
        <f t="shared" si="1"/>
        <v>94391</v>
      </c>
      <c r="O13" s="78">
        <f t="shared" si="2"/>
        <v>882.1588785046729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5" ht="15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ht="15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48</v>
      </c>
      <c r="M15" s="114"/>
      <c r="N15" s="114"/>
      <c r="O15" s="88">
        <v>107</v>
      </c>
    </row>
    <row r="16" spans="1:15" ht="1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39815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39815</v>
      </c>
      <c r="O5" s="30">
        <f aca="true" t="shared" si="2" ref="O5:O17">(N5/O$19)</f>
        <v>372.10280373831773</v>
      </c>
      <c r="P5" s="6"/>
    </row>
    <row r="6" spans="1:16" ht="15">
      <c r="A6" s="12"/>
      <c r="B6" s="42">
        <v>512</v>
      </c>
      <c r="C6" s="19" t="s">
        <v>19</v>
      </c>
      <c r="D6" s="43">
        <v>21033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21033</v>
      </c>
      <c r="O6" s="44">
        <f t="shared" si="2"/>
        <v>196.57009345794393</v>
      </c>
      <c r="P6" s="9"/>
    </row>
    <row r="7" spans="1:16" ht="15">
      <c r="A7" s="12"/>
      <c r="B7" s="42">
        <v>513</v>
      </c>
      <c r="C7" s="19" t="s">
        <v>20</v>
      </c>
      <c r="D7" s="43">
        <v>14730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14730</v>
      </c>
      <c r="O7" s="44">
        <f t="shared" si="2"/>
        <v>137.66355140186917</v>
      </c>
      <c r="P7" s="9"/>
    </row>
    <row r="8" spans="1:16" ht="15">
      <c r="A8" s="12"/>
      <c r="B8" s="42">
        <v>514</v>
      </c>
      <c r="C8" s="19" t="s">
        <v>21</v>
      </c>
      <c r="D8" s="43">
        <v>4052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4052</v>
      </c>
      <c r="O8" s="44">
        <f t="shared" si="2"/>
        <v>37.86915887850467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31435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31435</v>
      </c>
      <c r="O9" s="41">
        <f t="shared" si="2"/>
        <v>293.78504672897196</v>
      </c>
      <c r="P9" s="10"/>
    </row>
    <row r="10" spans="1:16" ht="15">
      <c r="A10" s="12"/>
      <c r="B10" s="42">
        <v>521</v>
      </c>
      <c r="C10" s="19" t="s">
        <v>23</v>
      </c>
      <c r="D10" s="43">
        <v>31435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31435</v>
      </c>
      <c r="O10" s="44">
        <f t="shared" si="2"/>
        <v>293.78504672897196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SUM(D12:D13)</f>
        <v>13848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13848</v>
      </c>
      <c r="O11" s="41">
        <f t="shared" si="2"/>
        <v>129.42056074766356</v>
      </c>
      <c r="P11" s="10"/>
    </row>
    <row r="12" spans="1:16" ht="15">
      <c r="A12" s="12"/>
      <c r="B12" s="42">
        <v>531</v>
      </c>
      <c r="C12" s="19" t="s">
        <v>25</v>
      </c>
      <c r="D12" s="43">
        <v>4329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4329</v>
      </c>
      <c r="O12" s="44">
        <f t="shared" si="2"/>
        <v>40.45794392523364</v>
      </c>
      <c r="P12" s="9"/>
    </row>
    <row r="13" spans="1:16" ht="15">
      <c r="A13" s="12"/>
      <c r="B13" s="42">
        <v>534</v>
      </c>
      <c r="C13" s="19" t="s">
        <v>26</v>
      </c>
      <c r="D13" s="43">
        <v>9519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9519</v>
      </c>
      <c r="O13" s="44">
        <f t="shared" si="2"/>
        <v>88.96261682242991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SUM(D15:D16)</f>
        <v>7046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7046</v>
      </c>
      <c r="O14" s="41">
        <f t="shared" si="2"/>
        <v>65.85046728971963</v>
      </c>
      <c r="P14" s="9"/>
    </row>
    <row r="15" spans="1:16" ht="15">
      <c r="A15" s="12"/>
      <c r="B15" s="42">
        <v>571</v>
      </c>
      <c r="C15" s="19" t="s">
        <v>29</v>
      </c>
      <c r="D15" s="43">
        <v>3446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3446</v>
      </c>
      <c r="O15" s="44">
        <f t="shared" si="2"/>
        <v>32.205607476635514</v>
      </c>
      <c r="P15" s="9"/>
    </row>
    <row r="16" spans="1:16" ht="15.75" thickBot="1">
      <c r="A16" s="12"/>
      <c r="B16" s="42">
        <v>574</v>
      </c>
      <c r="C16" s="19" t="s">
        <v>33</v>
      </c>
      <c r="D16" s="43">
        <v>3600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3600</v>
      </c>
      <c r="O16" s="44">
        <f t="shared" si="2"/>
        <v>33.64485981308411</v>
      </c>
      <c r="P16" s="9"/>
    </row>
    <row r="17" spans="1:119" ht="16.5" thickBot="1">
      <c r="A17" s="13" t="s">
        <v>10</v>
      </c>
      <c r="B17" s="21"/>
      <c r="C17" s="20"/>
      <c r="D17" s="14">
        <f>SUM(D5,D9,D11,D14)</f>
        <v>92144</v>
      </c>
      <c r="E17" s="14">
        <f aca="true" t="shared" si="6" ref="E17:M17">SUM(E5,E9,E11,E14)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92144</v>
      </c>
      <c r="O17" s="35">
        <f t="shared" si="2"/>
        <v>861.1588785046729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41</v>
      </c>
      <c r="M19" s="90"/>
      <c r="N19" s="90"/>
      <c r="O19" s="39">
        <v>107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2022-05-10T19:11:39Z</cp:lastPrinted>
  <dcterms:created xsi:type="dcterms:W3CDTF">2000-08-31T21:26:31Z</dcterms:created>
  <dcterms:modified xsi:type="dcterms:W3CDTF">2022-05-10T19:11:53Z</dcterms:modified>
  <cp:category/>
  <cp:version/>
  <cp:contentType/>
  <cp:contentStatus/>
</cp:coreProperties>
</file>