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'2008'!$A$1:$O$63</definedName>
    <definedName name="_xlnm.Print_Area" localSheetId="12">'2009'!$A$1:$O$63</definedName>
    <definedName name="_xlnm.Print_Area" localSheetId="11">'2010'!$A$1:$O$68</definedName>
    <definedName name="_xlnm.Print_Area" localSheetId="10">'2011'!$A$1:$O$64</definedName>
    <definedName name="_xlnm.Print_Area" localSheetId="9">'2012'!$A$1:$O$67</definedName>
    <definedName name="_xlnm.Print_Area" localSheetId="8">'2013'!$A$1:$O$61</definedName>
    <definedName name="_xlnm.Print_Area" localSheetId="7">'2014'!$A$1:$O$62</definedName>
    <definedName name="_xlnm.Print_Area" localSheetId="6">'2015'!$A$1:$O$60</definedName>
    <definedName name="_xlnm.Print_Area" localSheetId="5">'2016'!$A$1:$O$61</definedName>
    <definedName name="_xlnm.Print_Area" localSheetId="4">'2017'!$A$1:$O$60</definedName>
    <definedName name="_xlnm.Print_Area" localSheetId="3">'2018'!$A$1:$O$63</definedName>
    <definedName name="_xlnm.Print_Area" localSheetId="2">'2019'!$A$1:$O$63</definedName>
    <definedName name="_xlnm.Print_Area" localSheetId="1">'2020'!$A$1:$O$57</definedName>
    <definedName name="_xlnm.Print_Area" localSheetId="0">'2021'!$A$1:$P$56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<sst xmlns="http://schemas.openxmlformats.org/spreadsheetml/2006/main" count="1037" uniqueCount="148">
  <si>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</si>
  <si>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</si>
  <si>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</si>
  <si>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</si>
  <si>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</si>
  <si>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</si>
  <si>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</si>
  <si>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</si>
  <si>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</si>
  <si>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</si>
  <si>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</si>
  <si>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</si>
  <si>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</si>
  <si>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</si>
  <si>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</si>
  <si>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</si>
  <si>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</si>
  <si>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</si>
  <si>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Special Assessments - Charges for Public Services</t>
  </si>
  <si>
    <t>Other Permits, Fees, and Special Assessments</t>
  </si>
  <si>
    <t>Intergovernmental Revenue</t>
  </si>
  <si>
    <t>Federal Grant - Economic Environment</t>
  </si>
  <si>
    <t>Federal Grant - Human Services - Public Assistance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</si>
  <si>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</si>
  <si>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</si>
  <si>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</si>
  <si>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</si>
  <si>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</si>
  <si>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</si>
  <si>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</si>
  <si>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</si>
  <si>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</si>
  <si>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</si>
  <si>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</si>
  <si>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</si>
  <si>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</si>
  <si>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</si>
  <si>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</si>
  <si>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</si>
  <si>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</si>
  <si>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</si>
  <si>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</si>
  <si>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</si>
  <si>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</si>
  <si>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</si>
  <si>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</si>
  <si>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</si>
  <si>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</si>
  <si>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</si>
  <si>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</si>
  <si>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</si>
  <si>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</si>
  <si>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Circuit Court Criminal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</si>
  <si>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</si>
  <si>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</si>
  <si>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</si>
  <si>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</si>
  <si>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</si>
  <si>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</si>
  <si>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</si>
  <si>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</si>
  <si>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</si>
  <si>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</si>
  <si>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</si>
  <si>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Interest</t>
  </si>
  <si>
    <t>Proprietary Non-Operating Sources - Capital Contributions from Federal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</si>
  <si>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</si>
  <si>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</si>
  <si>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</si>
  <si>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</si>
  <si>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</si>
  <si>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</si>
  <si>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</si>
  <si>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Belle Glade Revenues Reported by Account Code and Fund Type</t>
  </si>
  <si>
    <t>Local Fiscal Year Ended September 30, 2010</t>
  </si>
  <si>
    <t>Franchise Fee - Water</t>
  </si>
  <si>
    <t>Special Assessments - Capital Improvement</t>
  </si>
  <si>
    <t>Federal Grant - Physical Environment - Garbage / Solid Waste</t>
  </si>
  <si>
    <t>Federal Grant - Transportation - Other Transportation</t>
  </si>
  <si>
    <t>State Grant - Transportation - Airport Development</t>
  </si>
  <si>
    <t>Grants from Other Local Units - Economic Environment</t>
  </si>
  <si>
    <t>Transportation (User Fees) - Mass Transit</t>
  </si>
  <si>
    <t>Proprietary Non-Operating Sources - State Grants and Donations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</si>
  <si>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</si>
  <si>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</si>
  <si>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</si>
  <si>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</si>
  <si>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</si>
  <si>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</si>
  <si>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Public Safety</t>
  </si>
  <si>
    <t>Federal Grant - Physical Environment - Other Physical Environment</t>
  </si>
  <si>
    <t>Federal Grant - Culture / Recreation</t>
  </si>
  <si>
    <t>Proprietary Non-Operating Sources - Capital Contributions from Other Public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</si>
  <si>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</si>
  <si>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</si>
  <si>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</si>
  <si>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</si>
  <si>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</si>
  <si>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</si>
  <si>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</si>
  <si>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</si>
  <si>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</si>
  <si>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</si>
  <si>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</si>
  <si>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Physical Environment - Water Utility</t>
  </si>
  <si>
    <t>Transportation - Mass Transit</t>
  </si>
  <si>
    <t>Transportation - Parking Facilities</t>
  </si>
  <si>
    <t>Sales - Disposition of Fixed Assets</t>
  </si>
  <si>
    <t>Proceeds - Installment Purchases and Capital Lease Proceeds</t>
  </si>
  <si>
    <t>Proprietary Non-Operating - Interest</t>
  </si>
  <si>
    <t>2013 Municipal Population:</t>
  </si>
  <si>
    <t>Local Fiscal Year Ended September 30, 2008</t>
  </si>
  <si>
    <t>Permits and Franchise Fees</t>
  </si>
  <si>
    <t>Other Permits and Fees</t>
  </si>
  <si>
    <t>Grants from Other Local Units - Other</t>
  </si>
  <si>
    <t>Proprietary Non-Operating Sources - Capital Contributions from State Government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</si>
  <si>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</si>
  <si>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</si>
  <si>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</si>
  <si>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</si>
  <si>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</si>
  <si>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</si>
  <si>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</si>
  <si>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</si>
  <si>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</si>
  <si>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</si>
  <si>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Discretionary Sales Surtaxes</t>
  </si>
  <si>
    <t>Proprietary Non-Operating - Capital Contributions from Other Public Source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</si>
  <si>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</si>
  <si>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</si>
  <si>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</si>
  <si>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</si>
  <si>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</si>
  <si>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</si>
  <si>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</si>
  <si>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</si>
  <si>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</si>
  <si>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</si>
  <si>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</si>
  <si>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</si>
  <si>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</si>
  <si>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</si>
  <si>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</si>
  <si>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</si>
  <si>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</si>
  <si>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</si>
  <si>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</si>
  <si>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Belle Glades Revenues Reported by Account Code and Fund Type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</si>
</sst>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147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135</v>
      </c>
      <c r="N4" s="35" t="s">
        <v>9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137</v>
      </c>
      <c r="B5" s="26"/>
      <c r="C5" s="26"/>
      <c r="D5" s="27">
        <f>SUM(D6:D13)</f>
        <v>4507849</v>
      </c>
      <c r="E5" s="27">
        <f>SUM(E6:E13)</f>
        <v>1485083</v>
      </c>
      <c r="F5" s="27">
        <f>SUM(F6:F13)</f>
        <v>0</v>
      </c>
      <c r="G5" s="27">
        <f>SUM(G6:G13)</f>
        <v>140031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6132963</v>
      </c>
      <c r="P5" s="33">
        <f>(O5/P$54)</f>
        <v>363.0475936778547</v>
      </c>
      <c r="Q5" s="6"/>
    </row>
    <row r="6" spans="1:17" ht="15">
      <c r="A6" s="12"/>
      <c r="B6" s="25">
        <v>311</v>
      </c>
      <c r="C6" s="20" t="s">
        <v>2</v>
      </c>
      <c r="D6" s="46">
        <v>2485938</v>
      </c>
      <c r="E6" s="46">
        <v>46347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2532285</v>
      </c>
      <c r="P6" s="47">
        <f>(O6/P$54)</f>
        <v>149.90143846563666</v>
      </c>
      <c r="Q6" s="9"/>
    </row>
    <row r="7" spans="1:17" ht="15">
      <c r="A7" s="12"/>
      <c r="B7" s="25">
        <v>312.41</v>
      </c>
      <c r="C7" s="20" t="s">
        <v>138</v>
      </c>
      <c r="D7" s="46">
        <v>307520</v>
      </c>
      <c r="E7" s="46">
        <v>0</v>
      </c>
      <c r="F7" s="46">
        <v>0</v>
      </c>
      <c r="G7" s="46">
        <v>140031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447551</v>
      </c>
      <c r="P7" s="47">
        <f>(O7/P$54)</f>
        <v>26.49328124075061</v>
      </c>
      <c r="Q7" s="9"/>
    </row>
    <row r="8" spans="1:17" ht="15">
      <c r="A8" s="12"/>
      <c r="B8" s="25">
        <v>312.63</v>
      </c>
      <c r="C8" s="20" t="s">
        <v>139</v>
      </c>
      <c r="D8" s="46">
        <v>0</v>
      </c>
      <c r="E8" s="46">
        <v>1438736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1438736</v>
      </c>
      <c r="P8" s="47">
        <f>(O8/P$54)</f>
        <v>85.16758420647605</v>
      </c>
      <c r="Q8" s="9"/>
    </row>
    <row r="9" spans="1:17" ht="15">
      <c r="A9" s="12"/>
      <c r="B9" s="25">
        <v>314.1</v>
      </c>
      <c r="C9" s="20" t="s">
        <v>11</v>
      </c>
      <c r="D9" s="46">
        <v>986744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986744</v>
      </c>
      <c r="P9" s="47">
        <f>(O9/P$54)</f>
        <v>58.41141301130646</v>
      </c>
      <c r="Q9" s="9"/>
    </row>
    <row r="10" spans="1:17" ht="15">
      <c r="A10" s="12"/>
      <c r="B10" s="25">
        <v>314.3</v>
      </c>
      <c r="C10" s="20" t="s">
        <v>12</v>
      </c>
      <c r="D10" s="46">
        <v>265002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265002</v>
      </c>
      <c r="P10" s="47">
        <f>(O10/P$54)</f>
        <v>15.687089326940153</v>
      </c>
      <c r="Q10" s="9"/>
    </row>
    <row r="11" spans="1:17" ht="15">
      <c r="A11" s="12"/>
      <c r="B11" s="25">
        <v>314.8</v>
      </c>
      <c r="C11" s="20" t="s">
        <v>13</v>
      </c>
      <c r="D11" s="46">
        <v>29353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29353</v>
      </c>
      <c r="P11" s="47">
        <f>(O11/P$54)</f>
        <v>1.7375836145148877</v>
      </c>
      <c r="Q11" s="9"/>
    </row>
    <row r="12" spans="1:17" ht="15">
      <c r="A12" s="12"/>
      <c r="B12" s="25">
        <v>315.1</v>
      </c>
      <c r="C12" s="20" t="s">
        <v>140</v>
      </c>
      <c r="D12" s="46">
        <v>278670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278670</v>
      </c>
      <c r="P12" s="47">
        <f>(O12/P$54)</f>
        <v>16.49618185047061</v>
      </c>
      <c r="Q12" s="9"/>
    </row>
    <row r="13" spans="1:17" ht="15">
      <c r="A13" s="12"/>
      <c r="B13" s="25">
        <v>316</v>
      </c>
      <c r="C13" s="20" t="s">
        <v>96</v>
      </c>
      <c r="D13" s="46">
        <v>154622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154622</v>
      </c>
      <c r="P13" s="47">
        <f>(O13/P$54)</f>
        <v>9.15302196175931</v>
      </c>
      <c r="Q13" s="9"/>
    </row>
    <row r="14" spans="1:17" ht="15.75">
      <c r="A14" s="29" t="s">
        <v>16</v>
      </c>
      <c r="B14" s="30"/>
      <c r="C14" s="31"/>
      <c r="D14" s="32">
        <f>SUM(D15:D19)</f>
        <v>1900690</v>
      </c>
      <c r="E14" s="32">
        <f>SUM(E15:E19)</f>
        <v>0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787181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2687871</v>
      </c>
      <c r="P14" s="45">
        <f>(O14/P$54)</f>
        <v>159.11152548392826</v>
      </c>
      <c r="Q14" s="10"/>
    </row>
    <row r="15" spans="1:17" ht="15">
      <c r="A15" s="12"/>
      <c r="B15" s="25">
        <v>322</v>
      </c>
      <c r="C15" s="20" t="s">
        <v>141</v>
      </c>
      <c r="D15" s="46">
        <v>484404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484404</v>
      </c>
      <c r="P15" s="47">
        <f>(O15/P$54)</f>
        <v>28.67483573077606</v>
      </c>
      <c r="Q15" s="9"/>
    </row>
    <row r="16" spans="1:17" ht="15">
      <c r="A16" s="12"/>
      <c r="B16" s="25">
        <v>323.1</v>
      </c>
      <c r="C16" s="20" t="s">
        <v>17</v>
      </c>
      <c r="D16" s="46">
        <v>807367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807367</v>
      </c>
      <c r="P16" s="47">
        <f>(O16/P$54)</f>
        <v>47.7929911797786</v>
      </c>
      <c r="Q16" s="9"/>
    </row>
    <row r="17" spans="1:17" ht="15">
      <c r="A17" s="12"/>
      <c r="B17" s="25">
        <v>323.3</v>
      </c>
      <c r="C17" s="20" t="s">
        <v>75</v>
      </c>
      <c r="D17" s="46">
        <v>602511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602511</v>
      </c>
      <c r="P17" s="47">
        <f>(O17/P$54)</f>
        <v>35.66631148996626</v>
      </c>
      <c r="Q17" s="9"/>
    </row>
    <row r="18" spans="1:17" ht="15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787181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787181</v>
      </c>
      <c r="P18" s="47">
        <f>(O18/P$54)</f>
        <v>46.5980583673711</v>
      </c>
      <c r="Q18" s="9"/>
    </row>
    <row r="19" spans="1:17" ht="15">
      <c r="A19" s="12"/>
      <c r="B19" s="25">
        <v>329.5</v>
      </c>
      <c r="C19" s="20" t="s">
        <v>142</v>
      </c>
      <c r="D19" s="46">
        <v>6408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6408</v>
      </c>
      <c r="P19" s="47">
        <f>(O19/P$54)</f>
        <v>0.37932871603622803</v>
      </c>
      <c r="Q19" s="9"/>
    </row>
    <row r="20" spans="1:17" ht="15.75">
      <c r="A20" s="29" t="s">
        <v>143</v>
      </c>
      <c r="B20" s="30"/>
      <c r="C20" s="31"/>
      <c r="D20" s="32">
        <f>SUM(D21:D29)</f>
        <v>3269543</v>
      </c>
      <c r="E20" s="32">
        <f>SUM(E21:E29)</f>
        <v>1000000</v>
      </c>
      <c r="F20" s="32">
        <f>SUM(F21:F29)</f>
        <v>0</v>
      </c>
      <c r="G20" s="32">
        <f>SUM(G21:G29)</f>
        <v>834158</v>
      </c>
      <c r="H20" s="32">
        <f>SUM(H21:H29)</f>
        <v>0</v>
      </c>
      <c r="I20" s="32">
        <f>SUM(I21:I29)</f>
        <v>0</v>
      </c>
      <c r="J20" s="32">
        <f>SUM(J21:J29)</f>
        <v>0</v>
      </c>
      <c r="K20" s="32">
        <f>SUM(K21:K29)</f>
        <v>0</v>
      </c>
      <c r="L20" s="32">
        <f>SUM(L21:L29)</f>
        <v>0</v>
      </c>
      <c r="M20" s="32">
        <f>SUM(M21:M29)</f>
        <v>0</v>
      </c>
      <c r="N20" s="32">
        <f>SUM(N21:N29)</f>
        <v>0</v>
      </c>
      <c r="O20" s="44">
        <f>SUM(D20:N20)</f>
        <v>5103701</v>
      </c>
      <c r="P20" s="45">
        <f>(O20/P$54)</f>
        <v>302.1192801752205</v>
      </c>
      <c r="Q20" s="10"/>
    </row>
    <row r="21" spans="1:17" ht="15">
      <c r="A21" s="12"/>
      <c r="B21" s="25">
        <v>331.2</v>
      </c>
      <c r="C21" s="20" t="s">
        <v>89</v>
      </c>
      <c r="D21" s="46">
        <v>201730</v>
      </c>
      <c r="E21" s="46">
        <v>1000000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1201730</v>
      </c>
      <c r="P21" s="47">
        <f>(O21/P$54)</f>
        <v>71.13774936364175</v>
      </c>
      <c r="Q21" s="9"/>
    </row>
    <row r="22" spans="1:17" ht="15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47729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27">SUM(D22:N22)</f>
        <v>47729</v>
      </c>
      <c r="P22" s="47">
        <f>(O22/P$54)</f>
        <v>2.8253714556325105</v>
      </c>
      <c r="Q22" s="9"/>
    </row>
    <row r="23" spans="1:17" ht="15">
      <c r="A23" s="12"/>
      <c r="B23" s="25">
        <v>334.49</v>
      </c>
      <c r="C23" s="20" t="s">
        <v>97</v>
      </c>
      <c r="D23" s="46">
        <v>45915</v>
      </c>
      <c r="E23" s="46">
        <v>0</v>
      </c>
      <c r="F23" s="46">
        <v>0</v>
      </c>
      <c r="G23" s="46">
        <v>786429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832344</v>
      </c>
      <c r="P23" s="47">
        <f>(O23/P$54)</f>
        <v>49.27153258746226</v>
      </c>
      <c r="Q23" s="9"/>
    </row>
    <row r="24" spans="1:17" ht="15">
      <c r="A24" s="12"/>
      <c r="B24" s="25">
        <v>335.125</v>
      </c>
      <c r="C24" s="20" t="s">
        <v>144</v>
      </c>
      <c r="D24" s="46">
        <v>1228371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1228371</v>
      </c>
      <c r="P24" s="47">
        <f>(O24/P$54)</f>
        <v>72.71479310957201</v>
      </c>
      <c r="Q24" s="9"/>
    </row>
    <row r="25" spans="1:17" ht="15">
      <c r="A25" s="12"/>
      <c r="B25" s="25">
        <v>335.14</v>
      </c>
      <c r="C25" s="20" t="s">
        <v>99</v>
      </c>
      <c r="D25" s="46">
        <v>19861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19861</v>
      </c>
      <c r="P25" s="47">
        <f>(O25/P$54)</f>
        <v>1.1756940744687148</v>
      </c>
      <c r="Q25" s="9"/>
    </row>
    <row r="26" spans="1:17" ht="15">
      <c r="A26" s="12"/>
      <c r="B26" s="25">
        <v>335.15</v>
      </c>
      <c r="C26" s="20" t="s">
        <v>100</v>
      </c>
      <c r="D26" s="46">
        <v>3942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3942</v>
      </c>
      <c r="P26" s="47">
        <f>(O26/P$54)</f>
        <v>0.23335109216835376</v>
      </c>
      <c r="Q26" s="9"/>
    </row>
    <row r="27" spans="1:17" ht="15">
      <c r="A27" s="12"/>
      <c r="B27" s="25">
        <v>335.18</v>
      </c>
      <c r="C27" s="20" t="s">
        <v>145</v>
      </c>
      <c r="D27" s="46">
        <v>1570105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1570105</v>
      </c>
      <c r="P27" s="47">
        <f>(O27/P$54)</f>
        <v>92.94411886580241</v>
      </c>
      <c r="Q27" s="9"/>
    </row>
    <row r="28" spans="1:17" ht="15">
      <c r="A28" s="12"/>
      <c r="B28" s="25">
        <v>337.3</v>
      </c>
      <c r="C28" s="20" t="s">
        <v>31</v>
      </c>
      <c r="D28" s="46">
        <v>150733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150733</v>
      </c>
      <c r="P28" s="47">
        <f>(O28/P$54)</f>
        <v>8.922808263777895</v>
      </c>
      <c r="Q28" s="9"/>
    </row>
    <row r="29" spans="1:17" ht="15">
      <c r="A29" s="12"/>
      <c r="B29" s="25">
        <v>338</v>
      </c>
      <c r="C29" s="20" t="s">
        <v>34</v>
      </c>
      <c r="D29" s="46">
        <v>48886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48886</v>
      </c>
      <c r="P29" s="47">
        <f>(O29/P$54)</f>
        <v>2.893861362694607</v>
      </c>
      <c r="Q29" s="9"/>
    </row>
    <row r="30" spans="1:17" ht="15.75">
      <c r="A30" s="29" t="s">
        <v>39</v>
      </c>
      <c r="B30" s="30"/>
      <c r="C30" s="31"/>
      <c r="D30" s="32">
        <f>SUM(D31:D36)</f>
        <v>489552</v>
      </c>
      <c r="E30" s="32">
        <f>SUM(E31:E36)</f>
        <v>0</v>
      </c>
      <c r="F30" s="32">
        <f>SUM(F31:F36)</f>
        <v>0</v>
      </c>
      <c r="G30" s="32">
        <f>SUM(G31:G36)</f>
        <v>0</v>
      </c>
      <c r="H30" s="32">
        <f>SUM(H31:H36)</f>
        <v>0</v>
      </c>
      <c r="I30" s="32">
        <f>SUM(I31:I36)</f>
        <v>4034462</v>
      </c>
      <c r="J30" s="32">
        <f>SUM(J31:J36)</f>
        <v>0</v>
      </c>
      <c r="K30" s="32">
        <f>SUM(K31:K36)</f>
        <v>0</v>
      </c>
      <c r="L30" s="32">
        <f>SUM(L31:L36)</f>
        <v>0</v>
      </c>
      <c r="M30" s="32">
        <f>SUM(M31:M36)</f>
        <v>0</v>
      </c>
      <c r="N30" s="32">
        <f>SUM(N31:N36)</f>
        <v>0</v>
      </c>
      <c r="O30" s="32">
        <f>SUM(D30:N30)</f>
        <v>4524014</v>
      </c>
      <c r="P30" s="45">
        <f>(O30/P$54)</f>
        <v>267.804060853608</v>
      </c>
      <c r="Q30" s="10"/>
    </row>
    <row r="31" spans="1:17" ht="15">
      <c r="A31" s="12"/>
      <c r="B31" s="25">
        <v>341.2</v>
      </c>
      <c r="C31" s="20" t="s">
        <v>102</v>
      </c>
      <c r="D31" s="46">
        <v>36655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36">SUM(D31:N31)</f>
        <v>36655</v>
      </c>
      <c r="P31" s="47">
        <f>(O31/P$54)</f>
        <v>2.1698336589119753</v>
      </c>
      <c r="Q31" s="9"/>
    </row>
    <row r="32" spans="1:17" ht="15">
      <c r="A32" s="12"/>
      <c r="B32" s="25">
        <v>341.9</v>
      </c>
      <c r="C32" s="20" t="s">
        <v>103</v>
      </c>
      <c r="D32" s="46">
        <v>50481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50481</v>
      </c>
      <c r="P32" s="47">
        <f>(O32/P$54)</f>
        <v>2.988279168886521</v>
      </c>
      <c r="Q32" s="9"/>
    </row>
    <row r="33" spans="1:17" ht="15">
      <c r="A33" s="12"/>
      <c r="B33" s="25">
        <v>342.5</v>
      </c>
      <c r="C33" s="20" t="s">
        <v>44</v>
      </c>
      <c r="D33" s="46">
        <v>252848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252848</v>
      </c>
      <c r="P33" s="47">
        <f>(O33/P$54)</f>
        <v>14.967619724146097</v>
      </c>
      <c r="Q33" s="9"/>
    </row>
    <row r="34" spans="1:17" ht="15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2627936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2627936</v>
      </c>
      <c r="P34" s="47">
        <f>(O34/P$54)</f>
        <v>155.56360622743148</v>
      </c>
      <c r="Q34" s="9"/>
    </row>
    <row r="35" spans="1:17" ht="15">
      <c r="A35" s="12"/>
      <c r="B35" s="25">
        <v>343.9</v>
      </c>
      <c r="C35" s="20" t="s">
        <v>47</v>
      </c>
      <c r="D35" s="46">
        <v>148673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148673</v>
      </c>
      <c r="P35" s="47">
        <f>(O35/P$54)</f>
        <v>8.800864263304327</v>
      </c>
      <c r="Q35" s="9"/>
    </row>
    <row r="36" spans="1:17" ht="15">
      <c r="A36" s="12"/>
      <c r="B36" s="25">
        <v>347.2</v>
      </c>
      <c r="C36" s="20" t="s">
        <v>49</v>
      </c>
      <c r="D36" s="46">
        <v>895</v>
      </c>
      <c r="E36" s="46">
        <v>0</v>
      </c>
      <c r="F36" s="46">
        <v>0</v>
      </c>
      <c r="G36" s="46">
        <v>0</v>
      </c>
      <c r="H36" s="46">
        <v>0</v>
      </c>
      <c r="I36" s="46">
        <v>1406526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1407421</v>
      </c>
      <c r="P36" s="47">
        <f>(O36/P$54)</f>
        <v>83.3138578109276</v>
      </c>
      <c r="Q36" s="9"/>
    </row>
    <row r="37" spans="1:17" ht="15.75">
      <c r="A37" s="29" t="s">
        <v>40</v>
      </c>
      <c r="B37" s="30"/>
      <c r="C37" s="31"/>
      <c r="D37" s="32">
        <f>SUM(D38:D39)</f>
        <v>87746</v>
      </c>
      <c r="E37" s="32">
        <f>SUM(E38:E39)</f>
        <v>0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0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SUM(D37:N37)</f>
        <v>87746</v>
      </c>
      <c r="P37" s="45">
        <f>(O37/P$54)</f>
        <v>5.194222459006689</v>
      </c>
      <c r="Q37" s="10"/>
    </row>
    <row r="38" spans="1:17" ht="15">
      <c r="A38" s="13"/>
      <c r="B38" s="39">
        <v>351.2</v>
      </c>
      <c r="C38" s="21" t="s">
        <v>52</v>
      </c>
      <c r="D38" s="46">
        <v>11311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11311</v>
      </c>
      <c r="P38" s="47">
        <f>(O38/P$54)</f>
        <v>0.669567276386669</v>
      </c>
      <c r="Q38" s="9"/>
    </row>
    <row r="39" spans="1:17" ht="15">
      <c r="A39" s="13"/>
      <c r="B39" s="39">
        <v>354</v>
      </c>
      <c r="C39" s="21" t="s">
        <v>53</v>
      </c>
      <c r="D39" s="46">
        <v>76435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76435</v>
      </c>
      <c r="P39" s="47">
        <f>(O39/P$54)</f>
        <v>4.5246551826200205</v>
      </c>
      <c r="Q39" s="9"/>
    </row>
    <row r="40" spans="1:17" ht="15.75">
      <c r="A40" s="29" t="s">
        <v>3</v>
      </c>
      <c r="B40" s="30"/>
      <c r="C40" s="31"/>
      <c r="D40" s="32">
        <f>SUM(D41:D48)</f>
        <v>634855</v>
      </c>
      <c r="E40" s="32">
        <f>SUM(E41:E48)</f>
        <v>37868</v>
      </c>
      <c r="F40" s="32">
        <f>SUM(F41:F48)</f>
        <v>0</v>
      </c>
      <c r="G40" s="32">
        <f>SUM(G41:G48)</f>
        <v>1314</v>
      </c>
      <c r="H40" s="32">
        <f>SUM(H41:H48)</f>
        <v>0</v>
      </c>
      <c r="I40" s="32">
        <f>SUM(I41:I48)</f>
        <v>42695</v>
      </c>
      <c r="J40" s="32">
        <f>SUM(J41:J48)</f>
        <v>0</v>
      </c>
      <c r="K40" s="32">
        <f>SUM(K41:K48)</f>
        <v>4784803</v>
      </c>
      <c r="L40" s="32">
        <f>SUM(L41:L48)</f>
        <v>0</v>
      </c>
      <c r="M40" s="32">
        <f>SUM(M41:M48)</f>
        <v>0</v>
      </c>
      <c r="N40" s="32">
        <f>SUM(N41:N48)</f>
        <v>0</v>
      </c>
      <c r="O40" s="32">
        <f>SUM(D40:N40)</f>
        <v>5501535</v>
      </c>
      <c r="P40" s="45">
        <f>(O40/P$54)</f>
        <v>325.6695080802699</v>
      </c>
      <c r="Q40" s="10"/>
    </row>
    <row r="41" spans="1:17" ht="15">
      <c r="A41" s="12"/>
      <c r="B41" s="25">
        <v>361.1</v>
      </c>
      <c r="C41" s="20" t="s">
        <v>54</v>
      </c>
      <c r="D41" s="46">
        <v>27513</v>
      </c>
      <c r="E41" s="46">
        <v>36516</v>
      </c>
      <c r="F41" s="46">
        <v>0</v>
      </c>
      <c r="G41" s="46">
        <v>1314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65343</v>
      </c>
      <c r="P41" s="47">
        <f>(O41/P$54)</f>
        <v>3.8680518557982597</v>
      </c>
      <c r="Q41" s="9"/>
    </row>
    <row r="42" spans="1:17" ht="15">
      <c r="A42" s="12"/>
      <c r="B42" s="25">
        <v>361.3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4409995</v>
      </c>
      <c r="L42" s="46">
        <v>0</v>
      </c>
      <c r="M42" s="46">
        <v>0</v>
      </c>
      <c r="N42" s="46">
        <v>0</v>
      </c>
      <c r="O42" s="46">
        <f aca="true" t="shared" si="3" ref="O42:O48">SUM(D42:N42)</f>
        <v>4409995</v>
      </c>
      <c r="P42" s="47">
        <f>(O42/P$54)</f>
        <v>261.05457881962946</v>
      </c>
      <c r="Q42" s="9"/>
    </row>
    <row r="43" spans="1:17" ht="15">
      <c r="A43" s="12"/>
      <c r="B43" s="25">
        <v>362</v>
      </c>
      <c r="C43" s="20" t="s">
        <v>57</v>
      </c>
      <c r="D43" s="46">
        <v>121330</v>
      </c>
      <c r="E43" s="46">
        <v>0</v>
      </c>
      <c r="F43" s="46">
        <v>0</v>
      </c>
      <c r="G43" s="46">
        <v>0</v>
      </c>
      <c r="H43" s="46">
        <v>0</v>
      </c>
      <c r="I43" s="46">
        <v>13350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134680</v>
      </c>
      <c r="P43" s="47">
        <f>(O43/P$54)</f>
        <v>7.97253300183508</v>
      </c>
      <c r="Q43" s="9"/>
    </row>
    <row r="44" spans="1:17" ht="15">
      <c r="A44" s="12"/>
      <c r="B44" s="25">
        <v>364</v>
      </c>
      <c r="C44" s="20" t="s">
        <v>107</v>
      </c>
      <c r="D44" s="46">
        <v>32502</v>
      </c>
      <c r="E44" s="46">
        <v>1352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33854</v>
      </c>
      <c r="P44" s="47">
        <f>(O44/P$54)</f>
        <v>2.0040253359379623</v>
      </c>
      <c r="Q44" s="9"/>
    </row>
    <row r="45" spans="1:17" ht="15">
      <c r="A45" s="12"/>
      <c r="B45" s="25">
        <v>366</v>
      </c>
      <c r="C45" s="20" t="s">
        <v>59</v>
      </c>
      <c r="D45" s="46">
        <v>37100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37100</v>
      </c>
      <c r="P45" s="47">
        <f>(O45/P$54)</f>
        <v>2.1961759308589355</v>
      </c>
      <c r="Q45" s="9"/>
    </row>
    <row r="46" spans="1:17" ht="15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347831</v>
      </c>
      <c r="L46" s="46">
        <v>0</v>
      </c>
      <c r="M46" s="46">
        <v>0</v>
      </c>
      <c r="N46" s="46">
        <v>0</v>
      </c>
      <c r="O46" s="46">
        <f t="shared" si="3"/>
        <v>347831</v>
      </c>
      <c r="P46" s="47">
        <f>(O46/P$54)</f>
        <v>20.590244479962113</v>
      </c>
      <c r="Q46" s="9"/>
    </row>
    <row r="47" spans="1:17" ht="15">
      <c r="A47" s="12"/>
      <c r="B47" s="25">
        <v>369.3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7548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7548</v>
      </c>
      <c r="P47" s="47">
        <f>(O47/P$54)</f>
        <v>0.44681228911383414</v>
      </c>
      <c r="Q47" s="9"/>
    </row>
    <row r="48" spans="1:17" ht="15">
      <c r="A48" s="12"/>
      <c r="B48" s="25">
        <v>369.9</v>
      </c>
      <c r="C48" s="20" t="s">
        <v>62</v>
      </c>
      <c r="D48" s="46">
        <v>416410</v>
      </c>
      <c r="E48" s="46">
        <v>0</v>
      </c>
      <c r="F48" s="46">
        <v>0</v>
      </c>
      <c r="G48" s="46">
        <v>0</v>
      </c>
      <c r="H48" s="46">
        <v>0</v>
      </c>
      <c r="I48" s="46">
        <v>21797</v>
      </c>
      <c r="J48" s="46">
        <v>0</v>
      </c>
      <c r="K48" s="46">
        <v>26977</v>
      </c>
      <c r="L48" s="46">
        <v>0</v>
      </c>
      <c r="M48" s="46">
        <v>0</v>
      </c>
      <c r="N48" s="46">
        <v>0</v>
      </c>
      <c r="O48" s="46">
        <f t="shared" si="3"/>
        <v>465184</v>
      </c>
      <c r="P48" s="47">
        <f>(O48/P$54)</f>
        <v>27.537086367134314</v>
      </c>
      <c r="Q48" s="9"/>
    </row>
    <row r="49" spans="1:17" ht="15.75">
      <c r="A49" s="29" t="s">
        <v>41</v>
      </c>
      <c r="B49" s="30"/>
      <c r="C49" s="31"/>
      <c r="D49" s="32">
        <f>SUM(D50:D51)</f>
        <v>1400000</v>
      </c>
      <c r="E49" s="32">
        <f>SUM(E50:E51)</f>
        <v>63411</v>
      </c>
      <c r="F49" s="32">
        <f>SUM(F50:F51)</f>
        <v>0</v>
      </c>
      <c r="G49" s="32">
        <f>SUM(G50:G51)</f>
        <v>0</v>
      </c>
      <c r="H49" s="32">
        <f>SUM(H50:H51)</f>
        <v>0</v>
      </c>
      <c r="I49" s="32">
        <f>SUM(I50:I51)</f>
        <v>750630</v>
      </c>
      <c r="J49" s="32">
        <f>SUM(J50:J51)</f>
        <v>0</v>
      </c>
      <c r="K49" s="32">
        <f>SUM(K50:K51)</f>
        <v>478934</v>
      </c>
      <c r="L49" s="32">
        <f>SUM(L50:L51)</f>
        <v>0</v>
      </c>
      <c r="M49" s="32">
        <f>SUM(M50:M51)</f>
        <v>0</v>
      </c>
      <c r="N49" s="32">
        <f>SUM(N50:N51)</f>
        <v>0</v>
      </c>
      <c r="O49" s="32">
        <f>SUM(D49:N49)</f>
        <v>2692975</v>
      </c>
      <c r="P49" s="45">
        <f>(O49/P$54)</f>
        <v>159.41366246374238</v>
      </c>
      <c r="Q49" s="9"/>
    </row>
    <row r="50" spans="1:17" ht="15">
      <c r="A50" s="12"/>
      <c r="B50" s="25">
        <v>381</v>
      </c>
      <c r="C50" s="20" t="s">
        <v>63</v>
      </c>
      <c r="D50" s="46">
        <v>1400000</v>
      </c>
      <c r="E50" s="46">
        <v>63411</v>
      </c>
      <c r="F50" s="46">
        <v>0</v>
      </c>
      <c r="G50" s="46">
        <v>0</v>
      </c>
      <c r="H50" s="46">
        <v>0</v>
      </c>
      <c r="I50" s="46">
        <v>734512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2197923</v>
      </c>
      <c r="P50" s="47">
        <f>(O50/P$54)</f>
        <v>130.10850648197479</v>
      </c>
      <c r="Q50" s="9"/>
    </row>
    <row r="51" spans="1:17" ht="15.75" thickBot="1">
      <c r="A51" s="12"/>
      <c r="B51" s="25">
        <v>389.1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16118</v>
      </c>
      <c r="J51" s="46">
        <v>0</v>
      </c>
      <c r="K51" s="46">
        <v>478934</v>
      </c>
      <c r="L51" s="46">
        <v>0</v>
      </c>
      <c r="M51" s="46">
        <v>0</v>
      </c>
      <c r="N51" s="46">
        <v>0</v>
      </c>
      <c r="O51" s="46">
        <f>SUM(D51:N51)</f>
        <v>495052</v>
      </c>
      <c r="P51" s="47">
        <f>(O51/P$54)</f>
        <v>29.305155981767594</v>
      </c>
      <c r="Q51" s="9"/>
    </row>
    <row r="52" spans="1:120" ht="16.5" thickBot="1">
      <c r="A52" s="14" t="s">
        <v>50</v>
      </c>
      <c r="B52" s="23"/>
      <c r="C52" s="22"/>
      <c r="D52" s="15">
        <f>SUM(D5,D14,D20,D30,D37,D40,D49)</f>
        <v>12290235</v>
      </c>
      <c r="E52" s="15">
        <f>SUM(E5,E14,E20,E30,E37,E40,E49)</f>
        <v>2586362</v>
      </c>
      <c r="F52" s="15">
        <f>SUM(F5,F14,F20,F30,F37,F40,F49)</f>
        <v>0</v>
      </c>
      <c r="G52" s="15">
        <f>SUM(G5,G14,G20,G30,G37,G40,G49)</f>
        <v>975503</v>
      </c>
      <c r="H52" s="15">
        <f>SUM(H5,H14,H20,H30,H37,H40,H49)</f>
        <v>0</v>
      </c>
      <c r="I52" s="15">
        <f>SUM(I5,I14,I20,I30,I37,I40,I49)</f>
        <v>5614968</v>
      </c>
      <c r="J52" s="15">
        <f>SUM(J5,J14,J20,J30,J37,J40,J49)</f>
        <v>0</v>
      </c>
      <c r="K52" s="15">
        <f>SUM(K5,K14,K20,K30,K37,K40,K49)</f>
        <v>5263737</v>
      </c>
      <c r="L52" s="15">
        <f>SUM(L5,L14,L20,L30,L37,L40,L49)</f>
        <v>0</v>
      </c>
      <c r="M52" s="15">
        <f>SUM(M5,M14,M20,M30,M37,M40,M49)</f>
        <v>0</v>
      </c>
      <c r="N52" s="15">
        <f>SUM(N5,N14,N20,N30,N37,N40,N49)</f>
        <v>0</v>
      </c>
      <c r="O52" s="15">
        <f>SUM(D52:N52)</f>
        <v>26730805</v>
      </c>
      <c r="P52" s="38">
        <f>(O52/P$54)</f>
        <v>1582.3598531936304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6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6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146</v>
      </c>
      <c r="N54" s="48"/>
      <c r="O54" s="48"/>
      <c r="P54" s="43">
        <v>16893</v>
      </c>
    </row>
    <row r="55" spans="1:16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6" ht="15.75" customHeight="1" thickBot="1">
      <c r="A56" s="52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sheetProtection/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 xml:space="preserve">&amp;L&amp;14Office of Economic and Demographic Research&amp;R&amp;14Page &amp;P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3839583</v>
      </c>
      <c r="E5" s="27">
        <f t="shared" si="0"/>
        <v>747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3840330</v>
      </c>
      <c r="O5" s="33">
        <f aca="true" t="shared" si="1" ref="O5:O36">(N5/O$65)</f>
        <v>216.69845389910844</v>
      </c>
      <c r="P5" s="6"/>
    </row>
    <row r="6" spans="1:16" ht="15">
      <c r="A6" s="12"/>
      <c r="B6" s="25">
        <v>311</v>
      </c>
      <c r="C6" s="20" t="s">
        <v>2</v>
      </c>
      <c r="D6" s="46">
        <v>1728581</v>
      </c>
      <c r="E6" s="46">
        <v>747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1729328</v>
      </c>
      <c r="O6" s="47">
        <f t="shared" si="1"/>
        <v>97.58085994808712</v>
      </c>
      <c r="P6" s="9"/>
    </row>
    <row r="7" spans="1:16" ht="15">
      <c r="A7" s="12"/>
      <c r="B7" s="25">
        <v>312.41</v>
      </c>
      <c r="C7" s="20" t="s">
        <v>10</v>
      </c>
      <c r="D7" s="46">
        <v>430667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430667</v>
      </c>
      <c r="O7" s="47">
        <f t="shared" si="1"/>
        <v>24.30126396569236</v>
      </c>
      <c r="P7" s="9"/>
    </row>
    <row r="8" spans="1:16" ht="15">
      <c r="A8" s="12"/>
      <c r="B8" s="25">
        <v>314.1</v>
      </c>
      <c r="C8" s="20" t="s">
        <v>11</v>
      </c>
      <c r="D8" s="46">
        <v>765648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765648</v>
      </c>
      <c r="O8" s="47">
        <f t="shared" si="1"/>
        <v>43.20325019749464</v>
      </c>
      <c r="P8" s="9"/>
    </row>
    <row r="9" spans="1:16" ht="15">
      <c r="A9" s="12"/>
      <c r="B9" s="25">
        <v>314.3</v>
      </c>
      <c r="C9" s="20" t="s">
        <v>12</v>
      </c>
      <c r="D9" s="46">
        <v>285515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285515</v>
      </c>
      <c r="O9" s="47">
        <f t="shared" si="1"/>
        <v>16.110766279200995</v>
      </c>
      <c r="P9" s="9"/>
    </row>
    <row r="10" spans="1:16" ht="15">
      <c r="A10" s="12"/>
      <c r="B10" s="25">
        <v>314.8</v>
      </c>
      <c r="C10" s="20" t="s">
        <v>13</v>
      </c>
      <c r="D10" s="46">
        <v>37796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37796</v>
      </c>
      <c r="O10" s="47">
        <f t="shared" si="1"/>
        <v>2.1327163976977768</v>
      </c>
      <c r="P10" s="9"/>
    </row>
    <row r="11" spans="1:16" ht="15">
      <c r="A11" s="12"/>
      <c r="B11" s="25">
        <v>315</v>
      </c>
      <c r="C11" s="20" t="s">
        <v>14</v>
      </c>
      <c r="D11" s="46">
        <v>448671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448671</v>
      </c>
      <c r="O11" s="47">
        <f t="shared" si="1"/>
        <v>25.317176390926534</v>
      </c>
      <c r="P11" s="9"/>
    </row>
    <row r="12" spans="1:16" ht="15">
      <c r="A12" s="12"/>
      <c r="B12" s="25">
        <v>316</v>
      </c>
      <c r="C12" s="20" t="s">
        <v>15</v>
      </c>
      <c r="D12" s="46">
        <v>142705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142705</v>
      </c>
      <c r="O12" s="47">
        <f t="shared" si="1"/>
        <v>8.052420720009028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1229791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544519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1774310</v>
      </c>
      <c r="O13" s="45">
        <f t="shared" si="1"/>
        <v>100.1190610540571</v>
      </c>
      <c r="P13" s="10"/>
    </row>
    <row r="14" spans="1:16" ht="15">
      <c r="A14" s="12"/>
      <c r="B14" s="25">
        <v>322</v>
      </c>
      <c r="C14" s="20" t="s">
        <v>0</v>
      </c>
      <c r="D14" s="46">
        <v>97467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97467</v>
      </c>
      <c r="O14" s="47">
        <f t="shared" si="1"/>
        <v>5.49977429184065</v>
      </c>
      <c r="P14" s="9"/>
    </row>
    <row r="15" spans="1:16" ht="15">
      <c r="A15" s="12"/>
      <c r="B15" s="25">
        <v>323.1</v>
      </c>
      <c r="C15" s="20" t="s">
        <v>17</v>
      </c>
      <c r="D15" s="46">
        <v>672598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672598</v>
      </c>
      <c r="O15" s="47">
        <f t="shared" si="1"/>
        <v>37.95271414061618</v>
      </c>
      <c r="P15" s="9"/>
    </row>
    <row r="16" spans="1:16" ht="15">
      <c r="A16" s="12"/>
      <c r="B16" s="25">
        <v>323.3</v>
      </c>
      <c r="C16" s="20" t="s">
        <v>75</v>
      </c>
      <c r="D16" s="46">
        <v>457243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457243</v>
      </c>
      <c r="O16" s="47">
        <f t="shared" si="1"/>
        <v>25.800868976413497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544519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544519</v>
      </c>
      <c r="O17" s="47">
        <f t="shared" si="1"/>
        <v>30.725595305270286</v>
      </c>
      <c r="P17" s="9"/>
    </row>
    <row r="18" spans="1:16" ht="15">
      <c r="A18" s="12"/>
      <c r="B18" s="25">
        <v>329</v>
      </c>
      <c r="C18" s="20" t="s">
        <v>19</v>
      </c>
      <c r="D18" s="46">
        <v>2483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2483</v>
      </c>
      <c r="O18" s="47">
        <f t="shared" si="1"/>
        <v>0.14010833991648797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SUM(D20:D36)</f>
        <v>3086941</v>
      </c>
      <c r="E19" s="32">
        <f t="shared" si="5"/>
        <v>0</v>
      </c>
      <c r="F19" s="32">
        <f t="shared" si="5"/>
        <v>0</v>
      </c>
      <c r="G19" s="32">
        <f t="shared" si="5"/>
        <v>146413</v>
      </c>
      <c r="H19" s="32">
        <f t="shared" si="5"/>
        <v>0</v>
      </c>
      <c r="I19" s="32">
        <f t="shared" si="5"/>
        <v>634440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3867794</v>
      </c>
      <c r="O19" s="45">
        <f t="shared" si="1"/>
        <v>218.2481661212053</v>
      </c>
      <c r="P19" s="10"/>
    </row>
    <row r="20" spans="1:16" ht="15">
      <c r="A20" s="12"/>
      <c r="B20" s="25">
        <v>331.2</v>
      </c>
      <c r="C20" s="20" t="s">
        <v>89</v>
      </c>
      <c r="D20" s="46">
        <v>281094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281094</v>
      </c>
      <c r="O20" s="47">
        <f t="shared" si="1"/>
        <v>15.861302336079449</v>
      </c>
      <c r="P20" s="9"/>
    </row>
    <row r="21" spans="1:16" ht="15">
      <c r="A21" s="12"/>
      <c r="B21" s="25">
        <v>331.39</v>
      </c>
      <c r="C21" s="20" t="s">
        <v>90</v>
      </c>
      <c r="D21" s="46">
        <v>62112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62112</v>
      </c>
      <c r="O21" s="47">
        <f t="shared" si="1"/>
        <v>3.5047962983861867</v>
      </c>
      <c r="P21" s="9"/>
    </row>
    <row r="22" spans="1:16" ht="15">
      <c r="A22" s="12"/>
      <c r="B22" s="25">
        <v>331.49</v>
      </c>
      <c r="C22" s="20" t="s">
        <v>78</v>
      </c>
      <c r="D22" s="46">
        <v>30447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30447</v>
      </c>
      <c r="O22" s="47">
        <f t="shared" si="1"/>
        <v>1.7180340819320619</v>
      </c>
      <c r="P22" s="9"/>
    </row>
    <row r="23" spans="1:16" ht="15">
      <c r="A23" s="12"/>
      <c r="B23" s="25">
        <v>331.5</v>
      </c>
      <c r="C23" s="20" t="s">
        <v>21</v>
      </c>
      <c r="D23" s="46">
        <v>0</v>
      </c>
      <c r="E23" s="46">
        <v>0</v>
      </c>
      <c r="F23" s="46">
        <v>0</v>
      </c>
      <c r="G23" s="46">
        <v>20668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20668</v>
      </c>
      <c r="O23" s="47">
        <f t="shared" si="1"/>
        <v>1.166234059361246</v>
      </c>
      <c r="P23" s="9"/>
    </row>
    <row r="24" spans="1:16" ht="15">
      <c r="A24" s="12"/>
      <c r="B24" s="25">
        <v>331.7</v>
      </c>
      <c r="C24" s="20" t="s">
        <v>91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238266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238266</v>
      </c>
      <c r="O24" s="47">
        <f t="shared" si="1"/>
        <v>13.444645073919423</v>
      </c>
      <c r="P24" s="9"/>
    </row>
    <row r="25" spans="1:16" ht="15">
      <c r="A25" s="12"/>
      <c r="B25" s="25">
        <v>334.39</v>
      </c>
      <c r="C25" s="20" t="s">
        <v>23</v>
      </c>
      <c r="D25" s="46">
        <v>618859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618859</v>
      </c>
      <c r="O25" s="47">
        <f t="shared" si="1"/>
        <v>34.9203814467893</v>
      </c>
      <c r="P25" s="9"/>
    </row>
    <row r="26" spans="1:16" ht="15">
      <c r="A26" s="12"/>
      <c r="B26" s="25">
        <v>334.41</v>
      </c>
      <c r="C26" s="20" t="s">
        <v>79</v>
      </c>
      <c r="D26" s="46">
        <v>0</v>
      </c>
      <c r="E26" s="46">
        <v>0</v>
      </c>
      <c r="F26" s="46">
        <v>0</v>
      </c>
      <c r="G26" s="46">
        <v>19040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19040</v>
      </c>
      <c r="O26" s="47">
        <f t="shared" si="1"/>
        <v>1.074370838505812</v>
      </c>
      <c r="P26" s="9"/>
    </row>
    <row r="27" spans="1:16" ht="15">
      <c r="A27" s="12"/>
      <c r="B27" s="25">
        <v>334.7</v>
      </c>
      <c r="C27" s="20" t="s">
        <v>24</v>
      </c>
      <c r="D27" s="46">
        <v>0</v>
      </c>
      <c r="E27" s="46">
        <v>0</v>
      </c>
      <c r="F27" s="46">
        <v>0</v>
      </c>
      <c r="G27" s="46">
        <v>66705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66705</v>
      </c>
      <c r="O27" s="47">
        <f t="shared" si="1"/>
        <v>3.7639656923597786</v>
      </c>
      <c r="P27" s="9"/>
    </row>
    <row r="28" spans="1:16" ht="15">
      <c r="A28" s="12"/>
      <c r="B28" s="25">
        <v>335.12</v>
      </c>
      <c r="C28" s="20" t="s">
        <v>25</v>
      </c>
      <c r="D28" s="46">
        <v>855651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855651</v>
      </c>
      <c r="O28" s="47">
        <f t="shared" si="1"/>
        <v>48.281853063988265</v>
      </c>
      <c r="P28" s="9"/>
    </row>
    <row r="29" spans="1:16" ht="15">
      <c r="A29" s="12"/>
      <c r="B29" s="25">
        <v>335.14</v>
      </c>
      <c r="C29" s="20" t="s">
        <v>26</v>
      </c>
      <c r="D29" s="46">
        <v>12095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12095</v>
      </c>
      <c r="O29" s="47">
        <f t="shared" si="1"/>
        <v>0.6824850468344431</v>
      </c>
      <c r="P29" s="9"/>
    </row>
    <row r="30" spans="1:16" ht="15">
      <c r="A30" s="12"/>
      <c r="B30" s="25">
        <v>335.15</v>
      </c>
      <c r="C30" s="20" t="s">
        <v>27</v>
      </c>
      <c r="D30" s="46">
        <v>5511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5511</v>
      </c>
      <c r="O30" s="47">
        <f t="shared" si="1"/>
        <v>0.3109694165444081</v>
      </c>
      <c r="P30" s="9"/>
    </row>
    <row r="31" spans="1:16" ht="15">
      <c r="A31" s="12"/>
      <c r="B31" s="25">
        <v>335.18</v>
      </c>
      <c r="C31" s="20" t="s">
        <v>28</v>
      </c>
      <c r="D31" s="46">
        <v>1142244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1142244</v>
      </c>
      <c r="O31" s="47">
        <f t="shared" si="1"/>
        <v>64.45344769213408</v>
      </c>
      <c r="P31" s="9"/>
    </row>
    <row r="32" spans="1:16" ht="15">
      <c r="A32" s="12"/>
      <c r="B32" s="25">
        <v>335.49</v>
      </c>
      <c r="C32" s="20" t="s">
        <v>29</v>
      </c>
      <c r="D32" s="46">
        <v>6980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6980</v>
      </c>
      <c r="O32" s="47">
        <f t="shared" si="1"/>
        <v>0.39386073806568106</v>
      </c>
      <c r="P32" s="9"/>
    </row>
    <row r="33" spans="1:16" ht="15">
      <c r="A33" s="12"/>
      <c r="B33" s="25">
        <v>337.2</v>
      </c>
      <c r="C33" s="20" t="s">
        <v>30</v>
      </c>
      <c r="D33" s="46">
        <v>34740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34740</v>
      </c>
      <c r="O33" s="47">
        <f t="shared" si="1"/>
        <v>1.960275363954407</v>
      </c>
      <c r="P33" s="9"/>
    </row>
    <row r="34" spans="1:16" ht="15">
      <c r="A34" s="12"/>
      <c r="B34" s="25">
        <v>337.3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4673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4673</v>
      </c>
      <c r="O34" s="47">
        <f t="shared" si="1"/>
        <v>0.26368355716059133</v>
      </c>
      <c r="P34" s="9"/>
    </row>
    <row r="35" spans="1:16" ht="15">
      <c r="A35" s="12"/>
      <c r="B35" s="25">
        <v>337.7</v>
      </c>
      <c r="C35" s="20" t="s">
        <v>33</v>
      </c>
      <c r="D35" s="46">
        <v>0</v>
      </c>
      <c r="E35" s="46">
        <v>0</v>
      </c>
      <c r="F35" s="46">
        <v>0</v>
      </c>
      <c r="G35" s="46">
        <v>40000</v>
      </c>
      <c r="H35" s="46">
        <v>0</v>
      </c>
      <c r="I35" s="46">
        <v>391501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431501</v>
      </c>
      <c r="O35" s="47">
        <f t="shared" si="1"/>
        <v>24.348324116916828</v>
      </c>
      <c r="P35" s="9"/>
    </row>
    <row r="36" spans="1:16" ht="15">
      <c r="A36" s="12"/>
      <c r="B36" s="25">
        <v>338</v>
      </c>
      <c r="C36" s="20" t="s">
        <v>34</v>
      </c>
      <c r="D36" s="46">
        <v>37208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37208</v>
      </c>
      <c r="O36" s="47">
        <f t="shared" si="1"/>
        <v>2.0995372982733325</v>
      </c>
      <c r="P36" s="9"/>
    </row>
    <row r="37" spans="1:16" ht="15.75">
      <c r="A37" s="29" t="s">
        <v>39</v>
      </c>
      <c r="B37" s="30"/>
      <c r="C37" s="31"/>
      <c r="D37" s="32">
        <f aca="true" t="shared" si="7" ref="D37:M37">SUM(D38:D45)</f>
        <v>250443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2432280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2682723</v>
      </c>
      <c r="O37" s="45">
        <f aca="true" t="shared" si="8" ref="O37:O63">(N37/O$65)</f>
        <v>151.37811759395103</v>
      </c>
      <c r="P37" s="10"/>
    </row>
    <row r="38" spans="1:16" ht="15">
      <c r="A38" s="12"/>
      <c r="B38" s="25">
        <v>341.2</v>
      </c>
      <c r="C38" s="20" t="s">
        <v>42</v>
      </c>
      <c r="D38" s="46">
        <v>20045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5">SUM(D38:M38)</f>
        <v>20045</v>
      </c>
      <c r="O38" s="47">
        <f t="shared" si="8"/>
        <v>1.1310800135424897</v>
      </c>
      <c r="P38" s="9"/>
    </row>
    <row r="39" spans="1:16" ht="15">
      <c r="A39" s="12"/>
      <c r="B39" s="25">
        <v>341.9</v>
      </c>
      <c r="C39" s="20" t="s">
        <v>43</v>
      </c>
      <c r="D39" s="46">
        <v>13732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13732</v>
      </c>
      <c r="O39" s="47">
        <f t="shared" si="8"/>
        <v>0.7748561110484145</v>
      </c>
      <c r="P39" s="9"/>
    </row>
    <row r="40" spans="1:16" ht="15">
      <c r="A40" s="12"/>
      <c r="B40" s="25">
        <v>342.5</v>
      </c>
      <c r="C40" s="20" t="s">
        <v>44</v>
      </c>
      <c r="D40" s="46">
        <v>57608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57608</v>
      </c>
      <c r="O40" s="47">
        <f t="shared" si="8"/>
        <v>3.250648910958131</v>
      </c>
      <c r="P40" s="9"/>
    </row>
    <row r="41" spans="1:16" ht="15">
      <c r="A41" s="12"/>
      <c r="B41" s="25">
        <v>343.4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2432280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2432280</v>
      </c>
      <c r="O41" s="47">
        <f t="shared" si="8"/>
        <v>137.24636045593047</v>
      </c>
      <c r="P41" s="9"/>
    </row>
    <row r="42" spans="1:16" ht="15">
      <c r="A42" s="12"/>
      <c r="B42" s="25">
        <v>343.9</v>
      </c>
      <c r="C42" s="20" t="s">
        <v>47</v>
      </c>
      <c r="D42" s="46">
        <v>144511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144511</v>
      </c>
      <c r="O42" s="47">
        <f t="shared" si="8"/>
        <v>8.154327953955535</v>
      </c>
      <c r="P42" s="9"/>
    </row>
    <row r="43" spans="1:16" ht="15">
      <c r="A43" s="12"/>
      <c r="B43" s="25">
        <v>344.3</v>
      </c>
      <c r="C43" s="20" t="s">
        <v>81</v>
      </c>
      <c r="D43" s="46">
        <v>11860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11860</v>
      </c>
      <c r="O43" s="47">
        <f t="shared" si="8"/>
        <v>0.6692246924726328</v>
      </c>
      <c r="P43" s="9"/>
    </row>
    <row r="44" spans="1:16" ht="15">
      <c r="A44" s="12"/>
      <c r="B44" s="25">
        <v>344.5</v>
      </c>
      <c r="C44" s="20" t="s">
        <v>48</v>
      </c>
      <c r="D44" s="46">
        <v>2300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2300</v>
      </c>
      <c r="O44" s="47">
        <f t="shared" si="8"/>
        <v>0.12978219162622728</v>
      </c>
      <c r="P44" s="9"/>
    </row>
    <row r="45" spans="1:16" ht="15">
      <c r="A45" s="12"/>
      <c r="B45" s="25">
        <v>347.2</v>
      </c>
      <c r="C45" s="20" t="s">
        <v>49</v>
      </c>
      <c r="D45" s="46">
        <v>387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387</v>
      </c>
      <c r="O45" s="47">
        <f t="shared" si="8"/>
        <v>0.02183726441710868</v>
      </c>
      <c r="P45" s="9"/>
    </row>
    <row r="46" spans="1:16" ht="15.75">
      <c r="A46" s="29" t="s">
        <v>40</v>
      </c>
      <c r="B46" s="30"/>
      <c r="C46" s="31"/>
      <c r="D46" s="32">
        <f aca="true" t="shared" si="10" ref="D46:M46">SUM(D47:D48)</f>
        <v>91247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91247</v>
      </c>
      <c r="O46" s="45">
        <f t="shared" si="8"/>
        <v>5.148798104051462</v>
      </c>
      <c r="P46" s="10"/>
    </row>
    <row r="47" spans="1:16" ht="15">
      <c r="A47" s="13"/>
      <c r="B47" s="39">
        <v>351.2</v>
      </c>
      <c r="C47" s="21" t="s">
        <v>52</v>
      </c>
      <c r="D47" s="46">
        <v>24137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24137</v>
      </c>
      <c r="O47" s="47">
        <f t="shared" si="8"/>
        <v>1.361979460557499</v>
      </c>
      <c r="P47" s="9"/>
    </row>
    <row r="48" spans="1:16" ht="15">
      <c r="A48" s="13"/>
      <c r="B48" s="39">
        <v>354</v>
      </c>
      <c r="C48" s="21" t="s">
        <v>53</v>
      </c>
      <c r="D48" s="46">
        <v>67110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67110</v>
      </c>
      <c r="O48" s="47">
        <f t="shared" si="8"/>
        <v>3.7868186434939624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SUM(D50:D58)</f>
        <v>420486</v>
      </c>
      <c r="E49" s="32">
        <f t="shared" si="11"/>
        <v>18121</v>
      </c>
      <c r="F49" s="32">
        <f t="shared" si="11"/>
        <v>0</v>
      </c>
      <c r="G49" s="32">
        <f t="shared" si="11"/>
        <v>27517</v>
      </c>
      <c r="H49" s="32">
        <f t="shared" si="11"/>
        <v>0</v>
      </c>
      <c r="I49" s="32">
        <f t="shared" si="11"/>
        <v>427808</v>
      </c>
      <c r="J49" s="32">
        <f t="shared" si="11"/>
        <v>0</v>
      </c>
      <c r="K49" s="32">
        <f t="shared" si="11"/>
        <v>2849667</v>
      </c>
      <c r="L49" s="32">
        <f t="shared" si="11"/>
        <v>0</v>
      </c>
      <c r="M49" s="32">
        <f t="shared" si="11"/>
        <v>0</v>
      </c>
      <c r="N49" s="32">
        <f>SUM(D49:M49)</f>
        <v>3743599</v>
      </c>
      <c r="O49" s="45">
        <f t="shared" si="8"/>
        <v>211.24020990858818</v>
      </c>
      <c r="P49" s="10"/>
    </row>
    <row r="50" spans="1:16" ht="15">
      <c r="A50" s="12"/>
      <c r="B50" s="25">
        <v>361.1</v>
      </c>
      <c r="C50" s="20" t="s">
        <v>54</v>
      </c>
      <c r="D50" s="46">
        <v>2575</v>
      </c>
      <c r="E50" s="46">
        <v>18121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20696</v>
      </c>
      <c r="O50" s="47">
        <f t="shared" si="8"/>
        <v>1.1678140164766957</v>
      </c>
      <c r="P50" s="9"/>
    </row>
    <row r="51" spans="1:16" ht="15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6917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2" ref="N51:N58">SUM(D51:M51)</f>
        <v>6917</v>
      </c>
      <c r="O51" s="47">
        <f t="shared" si="8"/>
        <v>0.3903058345559192</v>
      </c>
      <c r="P51" s="9"/>
    </row>
    <row r="52" spans="1:16" ht="15">
      <c r="A52" s="12"/>
      <c r="B52" s="25">
        <v>361.4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2520103</v>
      </c>
      <c r="L52" s="46">
        <v>0</v>
      </c>
      <c r="M52" s="46">
        <v>0</v>
      </c>
      <c r="N52" s="46">
        <f t="shared" si="12"/>
        <v>2520103</v>
      </c>
      <c r="O52" s="47">
        <f t="shared" si="8"/>
        <v>142.20195237557837</v>
      </c>
      <c r="P52" s="9"/>
    </row>
    <row r="53" spans="1:16" ht="15">
      <c r="A53" s="12"/>
      <c r="B53" s="25">
        <v>362</v>
      </c>
      <c r="C53" s="20" t="s">
        <v>57</v>
      </c>
      <c r="D53" s="46">
        <v>69429</v>
      </c>
      <c r="E53" s="46">
        <v>0</v>
      </c>
      <c r="F53" s="46">
        <v>0</v>
      </c>
      <c r="G53" s="46">
        <v>0</v>
      </c>
      <c r="H53" s="46">
        <v>0</v>
      </c>
      <c r="I53" s="46">
        <v>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74429</v>
      </c>
      <c r="O53" s="47">
        <f t="shared" si="8"/>
        <v>4.199808148064553</v>
      </c>
      <c r="P53" s="9"/>
    </row>
    <row r="54" spans="1:16" ht="15">
      <c r="A54" s="12"/>
      <c r="B54" s="25">
        <v>364</v>
      </c>
      <c r="C54" s="20" t="s">
        <v>58</v>
      </c>
      <c r="D54" s="46">
        <v>7087</v>
      </c>
      <c r="E54" s="46">
        <v>0</v>
      </c>
      <c r="F54" s="46">
        <v>0</v>
      </c>
      <c r="G54" s="46">
        <v>0</v>
      </c>
      <c r="H54" s="46">
        <v>0</v>
      </c>
      <c r="I54" s="46">
        <v>-175003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-167916</v>
      </c>
      <c r="O54" s="47">
        <f t="shared" si="8"/>
        <v>-9.475002821351993</v>
      </c>
      <c r="P54" s="9"/>
    </row>
    <row r="55" spans="1:16" ht="15">
      <c r="A55" s="12"/>
      <c r="B55" s="25">
        <v>366</v>
      </c>
      <c r="C55" s="20" t="s">
        <v>59</v>
      </c>
      <c r="D55" s="46">
        <v>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600</v>
      </c>
      <c r="O55" s="47">
        <f t="shared" si="8"/>
        <v>0.03385622390249408</v>
      </c>
      <c r="P55" s="9"/>
    </row>
    <row r="56" spans="1:16" ht="15">
      <c r="A56" s="12"/>
      <c r="B56" s="25">
        <v>368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329397</v>
      </c>
      <c r="L56" s="46">
        <v>0</v>
      </c>
      <c r="M56" s="46">
        <v>0</v>
      </c>
      <c r="N56" s="46">
        <f t="shared" si="12"/>
        <v>329397</v>
      </c>
      <c r="O56" s="47">
        <f t="shared" si="8"/>
        <v>18.586897641349736</v>
      </c>
      <c r="P56" s="9"/>
    </row>
    <row r="57" spans="1:16" ht="15">
      <c r="A57" s="12"/>
      <c r="B57" s="25">
        <v>369.3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597811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597811</v>
      </c>
      <c r="O57" s="47">
        <f t="shared" si="8"/>
        <v>33.73270511228981</v>
      </c>
      <c r="P57" s="9"/>
    </row>
    <row r="58" spans="1:16" ht="15">
      <c r="A58" s="12"/>
      <c r="B58" s="25">
        <v>369.9</v>
      </c>
      <c r="C58" s="20" t="s">
        <v>62</v>
      </c>
      <c r="D58" s="46">
        <v>340795</v>
      </c>
      <c r="E58" s="46">
        <v>0</v>
      </c>
      <c r="F58" s="46">
        <v>0</v>
      </c>
      <c r="G58" s="46">
        <v>20600</v>
      </c>
      <c r="H58" s="46">
        <v>0</v>
      </c>
      <c r="I58" s="46">
        <v>0</v>
      </c>
      <c r="J58" s="46">
        <v>0</v>
      </c>
      <c r="K58" s="46">
        <v>167</v>
      </c>
      <c r="L58" s="46">
        <v>0</v>
      </c>
      <c r="M58" s="46">
        <v>0</v>
      </c>
      <c r="N58" s="46">
        <f t="shared" si="12"/>
        <v>361562</v>
      </c>
      <c r="O58" s="47">
        <f t="shared" si="8"/>
        <v>20.401873377722605</v>
      </c>
      <c r="P58" s="9"/>
    </row>
    <row r="59" spans="1:16" ht="15.75">
      <c r="A59" s="29" t="s">
        <v>41</v>
      </c>
      <c r="B59" s="30"/>
      <c r="C59" s="31"/>
      <c r="D59" s="32">
        <f aca="true" t="shared" si="13" ref="D59:M59">SUM(D60:D62)</f>
        <v>1179838</v>
      </c>
      <c r="E59" s="32">
        <f t="shared" si="13"/>
        <v>1022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167527</v>
      </c>
      <c r="J59" s="32">
        <f t="shared" si="13"/>
        <v>0</v>
      </c>
      <c r="K59" s="32">
        <f t="shared" si="13"/>
        <v>586314</v>
      </c>
      <c r="L59" s="32">
        <f t="shared" si="13"/>
        <v>0</v>
      </c>
      <c r="M59" s="32">
        <f t="shared" si="13"/>
        <v>0</v>
      </c>
      <c r="N59" s="32">
        <f>SUM(D59:M59)</f>
        <v>1934701</v>
      </c>
      <c r="O59" s="45">
        <f t="shared" si="8"/>
        <v>109.16945040063199</v>
      </c>
      <c r="P59" s="9"/>
    </row>
    <row r="60" spans="1:16" ht="15">
      <c r="A60" s="12"/>
      <c r="B60" s="25">
        <v>381</v>
      </c>
      <c r="C60" s="20" t="s">
        <v>63</v>
      </c>
      <c r="D60" s="46">
        <v>1179838</v>
      </c>
      <c r="E60" s="46">
        <v>1022</v>
      </c>
      <c r="F60" s="46">
        <v>0</v>
      </c>
      <c r="G60" s="46">
        <v>0</v>
      </c>
      <c r="H60" s="46">
        <v>0</v>
      </c>
      <c r="I60" s="46">
        <v>50410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1231270</v>
      </c>
      <c r="O60" s="47">
        <f t="shared" si="8"/>
        <v>69.47692134070647</v>
      </c>
      <c r="P60" s="9"/>
    </row>
    <row r="61" spans="1:16" ht="15">
      <c r="A61" s="12"/>
      <c r="B61" s="25">
        <v>389.1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3236</v>
      </c>
      <c r="J61" s="46">
        <v>0</v>
      </c>
      <c r="K61" s="46">
        <v>586314</v>
      </c>
      <c r="L61" s="46">
        <v>0</v>
      </c>
      <c r="M61" s="46">
        <v>0</v>
      </c>
      <c r="N61" s="46">
        <f>SUM(D61:M61)</f>
        <v>589550</v>
      </c>
      <c r="O61" s="47">
        <f t="shared" si="8"/>
        <v>33.266561336192304</v>
      </c>
      <c r="P61" s="9"/>
    </row>
    <row r="62" spans="1:16" ht="15.75" thickBot="1">
      <c r="A62" s="12"/>
      <c r="B62" s="25">
        <v>389.7</v>
      </c>
      <c r="C62" s="20" t="s">
        <v>92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113881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113881</v>
      </c>
      <c r="O62" s="47">
        <f t="shared" si="8"/>
        <v>6.425967723733213</v>
      </c>
      <c r="P62" s="9"/>
    </row>
    <row r="63" spans="1:119" ht="16.5" thickBot="1">
      <c r="A63" s="14" t="s">
        <v>50</v>
      </c>
      <c r="B63" s="23"/>
      <c r="C63" s="22"/>
      <c r="D63" s="15">
        <f aca="true" t="shared" si="14" ref="D63:M63">SUM(D5,D13,D19,D37,D46,D49,D59)</f>
        <v>10098329</v>
      </c>
      <c r="E63" s="15">
        <f t="shared" si="14"/>
        <v>19890</v>
      </c>
      <c r="F63" s="15">
        <f t="shared" si="14"/>
        <v>0</v>
      </c>
      <c r="G63" s="15">
        <f t="shared" si="14"/>
        <v>173930</v>
      </c>
      <c r="H63" s="15">
        <f t="shared" si="14"/>
        <v>0</v>
      </c>
      <c r="I63" s="15">
        <f t="shared" si="14"/>
        <v>4206574</v>
      </c>
      <c r="J63" s="15">
        <f t="shared" si="14"/>
        <v>0</v>
      </c>
      <c r="K63" s="15">
        <f t="shared" si="14"/>
        <v>3435981</v>
      </c>
      <c r="L63" s="15">
        <f t="shared" si="14"/>
        <v>0</v>
      </c>
      <c r="M63" s="15">
        <f t="shared" si="14"/>
        <v>0</v>
      </c>
      <c r="N63" s="15">
        <f>SUM(D63:M63)</f>
        <v>17934704</v>
      </c>
      <c r="O63" s="38">
        <f t="shared" si="8"/>
        <v>1012.0022570815935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93</v>
      </c>
      <c r="M65" s="48"/>
      <c r="N65" s="48"/>
      <c r="O65" s="43">
        <v>17722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3849848</v>
      </c>
      <c r="E5" s="27">
        <f t="shared" si="0"/>
        <v>3919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3853767</v>
      </c>
      <c r="O5" s="33">
        <f aca="true" t="shared" si="1" ref="O5:O36">(N5/O$62)</f>
        <v>221.15040743716287</v>
      </c>
      <c r="P5" s="6"/>
    </row>
    <row r="6" spans="1:16" ht="15">
      <c r="A6" s="12"/>
      <c r="B6" s="25">
        <v>311</v>
      </c>
      <c r="C6" s="20" t="s">
        <v>2</v>
      </c>
      <c r="D6" s="46">
        <v>1754345</v>
      </c>
      <c r="E6" s="46">
        <v>3919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1758264</v>
      </c>
      <c r="O6" s="47">
        <f t="shared" si="1"/>
        <v>100.89888672099163</v>
      </c>
      <c r="P6" s="9"/>
    </row>
    <row r="7" spans="1:16" ht="15">
      <c r="A7" s="12"/>
      <c r="B7" s="25">
        <v>312.41</v>
      </c>
      <c r="C7" s="20" t="s">
        <v>10</v>
      </c>
      <c r="D7" s="46">
        <v>417656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417656</v>
      </c>
      <c r="O7" s="47">
        <f t="shared" si="1"/>
        <v>23.967405026971193</v>
      </c>
      <c r="P7" s="9"/>
    </row>
    <row r="8" spans="1:16" ht="15">
      <c r="A8" s="12"/>
      <c r="B8" s="25">
        <v>314.1</v>
      </c>
      <c r="C8" s="20" t="s">
        <v>11</v>
      </c>
      <c r="D8" s="46">
        <v>769386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769386</v>
      </c>
      <c r="O8" s="47">
        <f t="shared" si="1"/>
        <v>44.15161253299667</v>
      </c>
      <c r="P8" s="9"/>
    </row>
    <row r="9" spans="1:16" ht="15">
      <c r="A9" s="12"/>
      <c r="B9" s="25">
        <v>314.3</v>
      </c>
      <c r="C9" s="20" t="s">
        <v>12</v>
      </c>
      <c r="D9" s="46">
        <v>290650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290650</v>
      </c>
      <c r="O9" s="47">
        <f t="shared" si="1"/>
        <v>16.679100195110752</v>
      </c>
      <c r="P9" s="9"/>
    </row>
    <row r="10" spans="1:16" ht="15">
      <c r="A10" s="12"/>
      <c r="B10" s="25">
        <v>314.8</v>
      </c>
      <c r="C10" s="20" t="s">
        <v>13</v>
      </c>
      <c r="D10" s="46">
        <v>23439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23439</v>
      </c>
      <c r="O10" s="47">
        <f t="shared" si="1"/>
        <v>1.3450591070813727</v>
      </c>
      <c r="P10" s="9"/>
    </row>
    <row r="11" spans="1:16" ht="15">
      <c r="A11" s="12"/>
      <c r="B11" s="25">
        <v>315</v>
      </c>
      <c r="C11" s="20" t="s">
        <v>14</v>
      </c>
      <c r="D11" s="46">
        <v>462135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462135</v>
      </c>
      <c r="O11" s="47">
        <f t="shared" si="1"/>
        <v>26.51985538849994</v>
      </c>
      <c r="P11" s="9"/>
    </row>
    <row r="12" spans="1:16" ht="15">
      <c r="A12" s="12"/>
      <c r="B12" s="25">
        <v>316</v>
      </c>
      <c r="C12" s="20" t="s">
        <v>15</v>
      </c>
      <c r="D12" s="46">
        <v>132237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132237</v>
      </c>
      <c r="O12" s="47">
        <f t="shared" si="1"/>
        <v>7.588488465511305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1469017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572405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2041422</v>
      </c>
      <c r="O13" s="45">
        <f t="shared" si="1"/>
        <v>117.14805463101114</v>
      </c>
      <c r="P13" s="10"/>
    </row>
    <row r="14" spans="1:16" ht="15">
      <c r="A14" s="12"/>
      <c r="B14" s="25">
        <v>322</v>
      </c>
      <c r="C14" s="20" t="s">
        <v>0</v>
      </c>
      <c r="D14" s="46">
        <v>128431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128431</v>
      </c>
      <c r="O14" s="47">
        <f t="shared" si="1"/>
        <v>7.370079192011937</v>
      </c>
      <c r="P14" s="9"/>
    </row>
    <row r="15" spans="1:16" ht="15">
      <c r="A15" s="12"/>
      <c r="B15" s="25">
        <v>323.1</v>
      </c>
      <c r="C15" s="20" t="s">
        <v>17</v>
      </c>
      <c r="D15" s="46">
        <v>722271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722271</v>
      </c>
      <c r="O15" s="47">
        <f t="shared" si="1"/>
        <v>41.44789395156663</v>
      </c>
      <c r="P15" s="9"/>
    </row>
    <row r="16" spans="1:16" ht="15">
      <c r="A16" s="12"/>
      <c r="B16" s="25">
        <v>323.3</v>
      </c>
      <c r="C16" s="20" t="s">
        <v>75</v>
      </c>
      <c r="D16" s="46">
        <v>613078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613078</v>
      </c>
      <c r="O16" s="47">
        <f t="shared" si="1"/>
        <v>35.18179731435786</v>
      </c>
      <c r="P16" s="9"/>
    </row>
    <row r="17" spans="1:16" ht="15">
      <c r="A17" s="12"/>
      <c r="B17" s="25">
        <v>325.1</v>
      </c>
      <c r="C17" s="20" t="s">
        <v>76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572405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572405</v>
      </c>
      <c r="O17" s="47">
        <f t="shared" si="1"/>
        <v>32.84775622632848</v>
      </c>
      <c r="P17" s="9"/>
    </row>
    <row r="18" spans="1:16" ht="15">
      <c r="A18" s="12"/>
      <c r="B18" s="25">
        <v>329</v>
      </c>
      <c r="C18" s="20" t="s">
        <v>19</v>
      </c>
      <c r="D18" s="46">
        <v>5237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5237</v>
      </c>
      <c r="O18" s="47">
        <f t="shared" si="1"/>
        <v>0.3005279467462412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SUM(D20:D34)</f>
        <v>2641140</v>
      </c>
      <c r="E19" s="32">
        <f t="shared" si="5"/>
        <v>0</v>
      </c>
      <c r="F19" s="32">
        <f t="shared" si="5"/>
        <v>0</v>
      </c>
      <c r="G19" s="32">
        <f t="shared" si="5"/>
        <v>765625</v>
      </c>
      <c r="H19" s="32">
        <f t="shared" si="5"/>
        <v>0</v>
      </c>
      <c r="I19" s="32">
        <f t="shared" si="5"/>
        <v>1023928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4430693</v>
      </c>
      <c r="O19" s="45">
        <f t="shared" si="1"/>
        <v>254.2576035808562</v>
      </c>
      <c r="P19" s="10"/>
    </row>
    <row r="20" spans="1:16" ht="15">
      <c r="A20" s="12"/>
      <c r="B20" s="25">
        <v>331.49</v>
      </c>
      <c r="C20" s="20" t="s">
        <v>78</v>
      </c>
      <c r="D20" s="46">
        <v>28447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28447</v>
      </c>
      <c r="O20" s="47">
        <f t="shared" si="1"/>
        <v>1.6324457706874784</v>
      </c>
      <c r="P20" s="9"/>
    </row>
    <row r="21" spans="1:16" ht="15">
      <c r="A21" s="12"/>
      <c r="B21" s="25">
        <v>331.62</v>
      </c>
      <c r="C21" s="20" t="s">
        <v>22</v>
      </c>
      <c r="D21" s="46">
        <v>132631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132631</v>
      </c>
      <c r="O21" s="47">
        <f t="shared" si="1"/>
        <v>7.611098358774245</v>
      </c>
      <c r="P21" s="9"/>
    </row>
    <row r="22" spans="1:16" ht="15">
      <c r="A22" s="12"/>
      <c r="B22" s="25">
        <v>334.39</v>
      </c>
      <c r="C22" s="20" t="s">
        <v>23</v>
      </c>
      <c r="D22" s="46">
        <v>359329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359329</v>
      </c>
      <c r="O22" s="47">
        <f t="shared" si="1"/>
        <v>20.62028004131757</v>
      </c>
      <c r="P22" s="9"/>
    </row>
    <row r="23" spans="1:16" ht="15">
      <c r="A23" s="12"/>
      <c r="B23" s="25">
        <v>334.41</v>
      </c>
      <c r="C23" s="20" t="s">
        <v>79</v>
      </c>
      <c r="D23" s="46">
        <v>0</v>
      </c>
      <c r="E23" s="46">
        <v>0</v>
      </c>
      <c r="F23" s="46">
        <v>0</v>
      </c>
      <c r="G23" s="46">
        <v>21700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21700</v>
      </c>
      <c r="O23" s="47">
        <f t="shared" si="1"/>
        <v>1.2452656949385974</v>
      </c>
      <c r="P23" s="9"/>
    </row>
    <row r="24" spans="1:16" ht="15">
      <c r="A24" s="12"/>
      <c r="B24" s="25">
        <v>334.7</v>
      </c>
      <c r="C24" s="20" t="s">
        <v>24</v>
      </c>
      <c r="D24" s="46">
        <v>0</v>
      </c>
      <c r="E24" s="46">
        <v>0</v>
      </c>
      <c r="F24" s="46">
        <v>0</v>
      </c>
      <c r="G24" s="46">
        <v>694667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694667</v>
      </c>
      <c r="O24" s="47">
        <f t="shared" si="1"/>
        <v>39.863824170779296</v>
      </c>
      <c r="P24" s="9"/>
    </row>
    <row r="25" spans="1:16" ht="15">
      <c r="A25" s="12"/>
      <c r="B25" s="25">
        <v>335.12</v>
      </c>
      <c r="C25" s="20" t="s">
        <v>25</v>
      </c>
      <c r="D25" s="46">
        <v>838167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838167</v>
      </c>
      <c r="O25" s="47">
        <f t="shared" si="1"/>
        <v>48.09864570182486</v>
      </c>
      <c r="P25" s="9"/>
    </row>
    <row r="26" spans="1:16" ht="15">
      <c r="A26" s="12"/>
      <c r="B26" s="25">
        <v>335.14</v>
      </c>
      <c r="C26" s="20" t="s">
        <v>26</v>
      </c>
      <c r="D26" s="46">
        <v>12972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12972</v>
      </c>
      <c r="O26" s="47">
        <f t="shared" si="1"/>
        <v>0.7444049122001607</v>
      </c>
      <c r="P26" s="9"/>
    </row>
    <row r="27" spans="1:16" ht="15">
      <c r="A27" s="12"/>
      <c r="B27" s="25">
        <v>335.15</v>
      </c>
      <c r="C27" s="20" t="s">
        <v>27</v>
      </c>
      <c r="D27" s="46">
        <v>4833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4833</v>
      </c>
      <c r="O27" s="47">
        <f t="shared" si="1"/>
        <v>0.2773441983243429</v>
      </c>
      <c r="P27" s="9"/>
    </row>
    <row r="28" spans="1:16" ht="15">
      <c r="A28" s="12"/>
      <c r="B28" s="25">
        <v>335.18</v>
      </c>
      <c r="C28" s="20" t="s">
        <v>28</v>
      </c>
      <c r="D28" s="46">
        <v>1097182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1097182</v>
      </c>
      <c r="O28" s="47">
        <f t="shared" si="1"/>
        <v>62.96235510157236</v>
      </c>
      <c r="P28" s="9"/>
    </row>
    <row r="29" spans="1:16" ht="15">
      <c r="A29" s="12"/>
      <c r="B29" s="25">
        <v>335.49</v>
      </c>
      <c r="C29" s="20" t="s">
        <v>29</v>
      </c>
      <c r="D29" s="46">
        <v>4554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4554</v>
      </c>
      <c r="O29" s="47">
        <f t="shared" si="1"/>
        <v>0.2613336393894181</v>
      </c>
      <c r="P29" s="9"/>
    </row>
    <row r="30" spans="1:16" ht="15">
      <c r="A30" s="12"/>
      <c r="B30" s="25">
        <v>337.2</v>
      </c>
      <c r="C30" s="20" t="s">
        <v>30</v>
      </c>
      <c r="D30" s="46">
        <v>127274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127274</v>
      </c>
      <c r="O30" s="47">
        <f t="shared" si="1"/>
        <v>7.303684150120509</v>
      </c>
      <c r="P30" s="9"/>
    </row>
    <row r="31" spans="1:16" ht="15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33967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33967</v>
      </c>
      <c r="O31" s="47">
        <f t="shared" si="1"/>
        <v>1.9492138184322276</v>
      </c>
      <c r="P31" s="9"/>
    </row>
    <row r="32" spans="1:16" ht="15">
      <c r="A32" s="12"/>
      <c r="B32" s="25">
        <v>337.5</v>
      </c>
      <c r="C32" s="20" t="s">
        <v>80</v>
      </c>
      <c r="D32" s="46">
        <v>0</v>
      </c>
      <c r="E32" s="46">
        <v>0</v>
      </c>
      <c r="F32" s="46">
        <v>0</v>
      </c>
      <c r="G32" s="46">
        <v>49258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49258</v>
      </c>
      <c r="O32" s="47">
        <f t="shared" si="1"/>
        <v>2.8266957419947207</v>
      </c>
      <c r="P32" s="9"/>
    </row>
    <row r="33" spans="1:16" ht="15">
      <c r="A33" s="12"/>
      <c r="B33" s="25">
        <v>337.7</v>
      </c>
      <c r="C33" s="20" t="s">
        <v>33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989961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989961</v>
      </c>
      <c r="O33" s="47">
        <f t="shared" si="1"/>
        <v>56.80942270171009</v>
      </c>
      <c r="P33" s="9"/>
    </row>
    <row r="34" spans="1:16" ht="15">
      <c r="A34" s="12"/>
      <c r="B34" s="25">
        <v>338</v>
      </c>
      <c r="C34" s="20" t="s">
        <v>34</v>
      </c>
      <c r="D34" s="46">
        <v>35751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35751</v>
      </c>
      <c r="O34" s="47">
        <f t="shared" si="1"/>
        <v>2.0515895787903133</v>
      </c>
      <c r="P34" s="9"/>
    </row>
    <row r="35" spans="1:16" ht="15.75">
      <c r="A35" s="29" t="s">
        <v>39</v>
      </c>
      <c r="B35" s="30"/>
      <c r="C35" s="31"/>
      <c r="D35" s="32">
        <f aca="true" t="shared" si="8" ref="D35:M35">SUM(D36:D43)</f>
        <v>255159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2398926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2654085</v>
      </c>
      <c r="O35" s="45">
        <f t="shared" si="1"/>
        <v>152.30603695627224</v>
      </c>
      <c r="P35" s="10"/>
    </row>
    <row r="36" spans="1:16" ht="15">
      <c r="A36" s="12"/>
      <c r="B36" s="25">
        <v>341.2</v>
      </c>
      <c r="C36" s="20" t="s">
        <v>42</v>
      </c>
      <c r="D36" s="46">
        <v>11662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43">SUM(D36:M36)</f>
        <v>11662</v>
      </c>
      <c r="O36" s="47">
        <f t="shared" si="1"/>
        <v>0.6692298863766786</v>
      </c>
      <c r="P36" s="9"/>
    </row>
    <row r="37" spans="1:16" ht="15">
      <c r="A37" s="12"/>
      <c r="B37" s="25">
        <v>341.9</v>
      </c>
      <c r="C37" s="20" t="s">
        <v>43</v>
      </c>
      <c r="D37" s="46">
        <v>9597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9597</v>
      </c>
      <c r="O37" s="47">
        <f aca="true" t="shared" si="10" ref="O37:O60">(N37/O$62)</f>
        <v>0.5507287960518765</v>
      </c>
      <c r="P37" s="9"/>
    </row>
    <row r="38" spans="1:16" ht="15">
      <c r="A38" s="12"/>
      <c r="B38" s="25">
        <v>342.5</v>
      </c>
      <c r="C38" s="20" t="s">
        <v>44</v>
      </c>
      <c r="D38" s="46">
        <v>74435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74435</v>
      </c>
      <c r="O38" s="47">
        <f t="shared" si="10"/>
        <v>4.271490875702972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2399556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2399556</v>
      </c>
      <c r="O39" s="47">
        <f t="shared" si="10"/>
        <v>137.69975898083322</v>
      </c>
      <c r="P39" s="9"/>
    </row>
    <row r="40" spans="1:16" ht="15">
      <c r="A40" s="12"/>
      <c r="B40" s="25">
        <v>343.9</v>
      </c>
      <c r="C40" s="20" t="s">
        <v>47</v>
      </c>
      <c r="D40" s="46">
        <v>148181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148181</v>
      </c>
      <c r="O40" s="47">
        <f t="shared" si="10"/>
        <v>8.503443130953748</v>
      </c>
      <c r="P40" s="9"/>
    </row>
    <row r="41" spans="1:16" ht="15">
      <c r="A41" s="12"/>
      <c r="B41" s="25">
        <v>344.3</v>
      </c>
      <c r="C41" s="20" t="s">
        <v>81</v>
      </c>
      <c r="D41" s="46">
        <v>7555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7555</v>
      </c>
      <c r="O41" s="47">
        <f t="shared" si="10"/>
        <v>0.4335475725926776</v>
      </c>
      <c r="P41" s="9"/>
    </row>
    <row r="42" spans="1:16" ht="15">
      <c r="A42" s="12"/>
      <c r="B42" s="25">
        <v>344.5</v>
      </c>
      <c r="C42" s="20" t="s">
        <v>48</v>
      </c>
      <c r="D42" s="46">
        <v>1300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1300</v>
      </c>
      <c r="O42" s="47">
        <f t="shared" si="10"/>
        <v>0.07460117066452428</v>
      </c>
      <c r="P42" s="9"/>
    </row>
    <row r="43" spans="1:16" ht="15">
      <c r="A43" s="12"/>
      <c r="B43" s="25">
        <v>347.2</v>
      </c>
      <c r="C43" s="20" t="s">
        <v>49</v>
      </c>
      <c r="D43" s="46">
        <v>2429</v>
      </c>
      <c r="E43" s="46">
        <v>0</v>
      </c>
      <c r="F43" s="46">
        <v>0</v>
      </c>
      <c r="G43" s="46">
        <v>0</v>
      </c>
      <c r="H43" s="46">
        <v>0</v>
      </c>
      <c r="I43" s="46">
        <v>-630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1799</v>
      </c>
      <c r="O43" s="47">
        <f t="shared" si="10"/>
        <v>0.10323654309652244</v>
      </c>
      <c r="P43" s="9"/>
    </row>
    <row r="44" spans="1:16" ht="15.75">
      <c r="A44" s="29" t="s">
        <v>40</v>
      </c>
      <c r="B44" s="30"/>
      <c r="C44" s="31"/>
      <c r="D44" s="32">
        <f aca="true" t="shared" si="11" ref="D44:M44">SUM(D45:D46)</f>
        <v>73024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73024</v>
      </c>
      <c r="O44" s="45">
        <f t="shared" si="10"/>
        <v>4.190519912774016</v>
      </c>
      <c r="P44" s="10"/>
    </row>
    <row r="45" spans="1:16" ht="15">
      <c r="A45" s="13"/>
      <c r="B45" s="39">
        <v>351.2</v>
      </c>
      <c r="C45" s="21" t="s">
        <v>52</v>
      </c>
      <c r="D45" s="46">
        <v>34666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34666</v>
      </c>
      <c r="O45" s="47">
        <f t="shared" si="10"/>
        <v>1.9893262940433833</v>
      </c>
      <c r="P45" s="9"/>
    </row>
    <row r="46" spans="1:16" ht="15">
      <c r="A46" s="13"/>
      <c r="B46" s="39">
        <v>354</v>
      </c>
      <c r="C46" s="21" t="s">
        <v>53</v>
      </c>
      <c r="D46" s="46">
        <v>38358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38358</v>
      </c>
      <c r="O46" s="47">
        <f t="shared" si="10"/>
        <v>2.2011936187306325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SUM(D48:D56)</f>
        <v>535934</v>
      </c>
      <c r="E47" s="32">
        <f t="shared" si="12"/>
        <v>19538</v>
      </c>
      <c r="F47" s="32">
        <f t="shared" si="12"/>
        <v>0</v>
      </c>
      <c r="G47" s="32">
        <f t="shared" si="12"/>
        <v>9791</v>
      </c>
      <c r="H47" s="32">
        <f t="shared" si="12"/>
        <v>0</v>
      </c>
      <c r="I47" s="32">
        <f t="shared" si="12"/>
        <v>295978</v>
      </c>
      <c r="J47" s="32">
        <f t="shared" si="12"/>
        <v>0</v>
      </c>
      <c r="K47" s="32">
        <f t="shared" si="12"/>
        <v>96684</v>
      </c>
      <c r="L47" s="32">
        <f t="shared" si="12"/>
        <v>0</v>
      </c>
      <c r="M47" s="32">
        <f t="shared" si="12"/>
        <v>0</v>
      </c>
      <c r="N47" s="32">
        <f>SUM(D47:M47)</f>
        <v>957925</v>
      </c>
      <c r="O47" s="45">
        <f t="shared" si="10"/>
        <v>54.971020314472625</v>
      </c>
      <c r="P47" s="10"/>
    </row>
    <row r="48" spans="1:16" ht="15">
      <c r="A48" s="12"/>
      <c r="B48" s="25">
        <v>361.1</v>
      </c>
      <c r="C48" s="20" t="s">
        <v>54</v>
      </c>
      <c r="D48" s="46">
        <v>3525</v>
      </c>
      <c r="E48" s="46">
        <v>19538</v>
      </c>
      <c r="F48" s="46">
        <v>0</v>
      </c>
      <c r="G48" s="46">
        <v>0</v>
      </c>
      <c r="H48" s="46">
        <v>0</v>
      </c>
      <c r="I48" s="46">
        <v>9314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32377</v>
      </c>
      <c r="O48" s="47">
        <f t="shared" si="10"/>
        <v>1.857970848157925</v>
      </c>
      <c r="P48" s="9"/>
    </row>
    <row r="49" spans="1:16" ht="15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4321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3" ref="N49:N56">SUM(D49:M49)</f>
        <v>4321</v>
      </c>
      <c r="O49" s="47">
        <f t="shared" si="10"/>
        <v>0.24796281418569954</v>
      </c>
      <c r="P49" s="9"/>
    </row>
    <row r="50" spans="1:16" ht="15">
      <c r="A50" s="12"/>
      <c r="B50" s="25">
        <v>361.4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-169236</v>
      </c>
      <c r="L50" s="46">
        <v>0</v>
      </c>
      <c r="M50" s="46">
        <v>0</v>
      </c>
      <c r="N50" s="46">
        <f t="shared" si="13"/>
        <v>-169236</v>
      </c>
      <c r="O50" s="47">
        <f t="shared" si="10"/>
        <v>-9.711695168139562</v>
      </c>
      <c r="P50" s="9"/>
    </row>
    <row r="51" spans="1:16" ht="15">
      <c r="A51" s="12"/>
      <c r="B51" s="25">
        <v>362</v>
      </c>
      <c r="C51" s="20" t="s">
        <v>57</v>
      </c>
      <c r="D51" s="46">
        <v>70523</v>
      </c>
      <c r="E51" s="46">
        <v>0</v>
      </c>
      <c r="F51" s="46">
        <v>0</v>
      </c>
      <c r="G51" s="46">
        <v>0</v>
      </c>
      <c r="H51" s="46">
        <v>0</v>
      </c>
      <c r="I51" s="46">
        <v>25000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95523</v>
      </c>
      <c r="O51" s="47">
        <f t="shared" si="10"/>
        <v>5.481636634913348</v>
      </c>
      <c r="P51" s="9"/>
    </row>
    <row r="52" spans="1:16" ht="15">
      <c r="A52" s="12"/>
      <c r="B52" s="25">
        <v>364</v>
      </c>
      <c r="C52" s="20" t="s">
        <v>58</v>
      </c>
      <c r="D52" s="46">
        <v>75000</v>
      </c>
      <c r="E52" s="46">
        <v>0</v>
      </c>
      <c r="F52" s="46">
        <v>0</v>
      </c>
      <c r="G52" s="46">
        <v>0</v>
      </c>
      <c r="H52" s="46">
        <v>0</v>
      </c>
      <c r="I52" s="46">
        <v>29150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104150</v>
      </c>
      <c r="O52" s="47">
        <f t="shared" si="10"/>
        <v>5.97670148054631</v>
      </c>
      <c r="P52" s="9"/>
    </row>
    <row r="53" spans="1:16" ht="15">
      <c r="A53" s="12"/>
      <c r="B53" s="25">
        <v>366</v>
      </c>
      <c r="C53" s="20" t="s">
        <v>59</v>
      </c>
      <c r="D53" s="46">
        <v>55811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55811</v>
      </c>
      <c r="O53" s="47">
        <f t="shared" si="10"/>
        <v>3.2027430276598188</v>
      </c>
      <c r="P53" s="9"/>
    </row>
    <row r="54" spans="1:16" ht="15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257107</v>
      </c>
      <c r="L54" s="46">
        <v>0</v>
      </c>
      <c r="M54" s="46">
        <v>0</v>
      </c>
      <c r="N54" s="46">
        <f t="shared" si="13"/>
        <v>257107</v>
      </c>
      <c r="O54" s="47">
        <f t="shared" si="10"/>
        <v>14.75421783541834</v>
      </c>
      <c r="P54" s="9"/>
    </row>
    <row r="55" spans="1:16" ht="15">
      <c r="A55" s="12"/>
      <c r="B55" s="25">
        <v>369.3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228191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228191</v>
      </c>
      <c r="O55" s="47">
        <f t="shared" si="10"/>
        <v>13.094858257775737</v>
      </c>
      <c r="P55" s="9"/>
    </row>
    <row r="56" spans="1:16" ht="15">
      <c r="A56" s="12"/>
      <c r="B56" s="25">
        <v>369.9</v>
      </c>
      <c r="C56" s="20" t="s">
        <v>62</v>
      </c>
      <c r="D56" s="46">
        <v>331075</v>
      </c>
      <c r="E56" s="46">
        <v>0</v>
      </c>
      <c r="F56" s="46">
        <v>0</v>
      </c>
      <c r="G56" s="46">
        <v>5470</v>
      </c>
      <c r="H56" s="46">
        <v>0</v>
      </c>
      <c r="I56" s="46">
        <v>4323</v>
      </c>
      <c r="J56" s="46">
        <v>0</v>
      </c>
      <c r="K56" s="46">
        <v>8813</v>
      </c>
      <c r="L56" s="46">
        <v>0</v>
      </c>
      <c r="M56" s="46">
        <v>0</v>
      </c>
      <c r="N56" s="46">
        <f t="shared" si="13"/>
        <v>349681</v>
      </c>
      <c r="O56" s="47">
        <f t="shared" si="10"/>
        <v>20.06662458395501</v>
      </c>
      <c r="P56" s="9"/>
    </row>
    <row r="57" spans="1:16" ht="15.75">
      <c r="A57" s="29" t="s">
        <v>41</v>
      </c>
      <c r="B57" s="30"/>
      <c r="C57" s="31"/>
      <c r="D57" s="32">
        <f aca="true" t="shared" si="14" ref="D57:M57">SUM(D58:D59)</f>
        <v>646904</v>
      </c>
      <c r="E57" s="32">
        <f t="shared" si="14"/>
        <v>5398</v>
      </c>
      <c r="F57" s="32">
        <f t="shared" si="14"/>
        <v>0</v>
      </c>
      <c r="G57" s="32">
        <f t="shared" si="14"/>
        <v>132636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476215</v>
      </c>
      <c r="L57" s="32">
        <f t="shared" si="14"/>
        <v>0</v>
      </c>
      <c r="M57" s="32">
        <f t="shared" si="14"/>
        <v>0</v>
      </c>
      <c r="N57" s="32">
        <f>SUM(D57:M57)</f>
        <v>1261153</v>
      </c>
      <c r="O57" s="45">
        <f t="shared" si="10"/>
        <v>72.3719155285206</v>
      </c>
      <c r="P57" s="9"/>
    </row>
    <row r="58" spans="1:16" ht="15">
      <c r="A58" s="12"/>
      <c r="B58" s="25">
        <v>381</v>
      </c>
      <c r="C58" s="20" t="s">
        <v>63</v>
      </c>
      <c r="D58" s="46">
        <v>646904</v>
      </c>
      <c r="E58" s="46">
        <v>5398</v>
      </c>
      <c r="F58" s="46">
        <v>0</v>
      </c>
      <c r="G58" s="46">
        <v>132636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784938</v>
      </c>
      <c r="O58" s="47">
        <f t="shared" si="10"/>
        <v>45.04407207620797</v>
      </c>
      <c r="P58" s="9"/>
    </row>
    <row r="59" spans="1:16" ht="15.75" thickBot="1">
      <c r="A59" s="12"/>
      <c r="B59" s="25">
        <v>389.1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476215</v>
      </c>
      <c r="L59" s="46">
        <v>0</v>
      </c>
      <c r="M59" s="46">
        <v>0</v>
      </c>
      <c r="N59" s="46">
        <f>SUM(D59:M59)</f>
        <v>476215</v>
      </c>
      <c r="O59" s="47">
        <f t="shared" si="10"/>
        <v>27.327843452312635</v>
      </c>
      <c r="P59" s="9"/>
    </row>
    <row r="60" spans="1:119" ht="16.5" thickBot="1">
      <c r="A60" s="14" t="s">
        <v>50</v>
      </c>
      <c r="B60" s="23"/>
      <c r="C60" s="22"/>
      <c r="D60" s="15">
        <f aca="true" t="shared" si="15" ref="D60:M60">SUM(D5,D13,D19,D35,D44,D47,D57)</f>
        <v>9471026</v>
      </c>
      <c r="E60" s="15">
        <f t="shared" si="15"/>
        <v>28855</v>
      </c>
      <c r="F60" s="15">
        <f t="shared" si="15"/>
        <v>0</v>
      </c>
      <c r="G60" s="15">
        <f t="shared" si="15"/>
        <v>908052</v>
      </c>
      <c r="H60" s="15">
        <f t="shared" si="15"/>
        <v>0</v>
      </c>
      <c r="I60" s="15">
        <f t="shared" si="15"/>
        <v>4291237</v>
      </c>
      <c r="J60" s="15">
        <f t="shared" si="15"/>
        <v>0</v>
      </c>
      <c r="K60" s="15">
        <f t="shared" si="15"/>
        <v>572899</v>
      </c>
      <c r="L60" s="15">
        <f t="shared" si="15"/>
        <v>0</v>
      </c>
      <c r="M60" s="15">
        <f t="shared" si="15"/>
        <v>0</v>
      </c>
      <c r="N60" s="15">
        <f>SUM(D60:M60)</f>
        <v>15272069</v>
      </c>
      <c r="O60" s="38">
        <f t="shared" si="10"/>
        <v>876.3955583610697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87</v>
      </c>
      <c r="M62" s="48"/>
      <c r="N62" s="48"/>
      <c r="O62" s="43">
        <v>17426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4197421</v>
      </c>
      <c r="E5" s="27">
        <f t="shared" si="0"/>
        <v>17076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4214497</v>
      </c>
      <c r="O5" s="33">
        <f aca="true" t="shared" si="1" ref="O5:O36">(N5/O$66)</f>
        <v>241.28339153832943</v>
      </c>
      <c r="P5" s="6"/>
    </row>
    <row r="6" spans="1:16" ht="15">
      <c r="A6" s="12"/>
      <c r="B6" s="25">
        <v>311</v>
      </c>
      <c r="C6" s="20" t="s">
        <v>2</v>
      </c>
      <c r="D6" s="46">
        <v>2146641</v>
      </c>
      <c r="E6" s="46">
        <v>17076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2163717</v>
      </c>
      <c r="O6" s="47">
        <f t="shared" si="1"/>
        <v>123.87456346252934</v>
      </c>
      <c r="P6" s="9"/>
    </row>
    <row r="7" spans="1:16" ht="15">
      <c r="A7" s="12"/>
      <c r="B7" s="25">
        <v>312.41</v>
      </c>
      <c r="C7" s="20" t="s">
        <v>10</v>
      </c>
      <c r="D7" s="46">
        <v>394189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394189</v>
      </c>
      <c r="O7" s="47">
        <f t="shared" si="1"/>
        <v>22.567641838896204</v>
      </c>
      <c r="P7" s="9"/>
    </row>
    <row r="8" spans="1:16" ht="15">
      <c r="A8" s="12"/>
      <c r="B8" s="25">
        <v>314.1</v>
      </c>
      <c r="C8" s="20" t="s">
        <v>11</v>
      </c>
      <c r="D8" s="46">
        <v>778405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778405</v>
      </c>
      <c r="O8" s="47">
        <f t="shared" si="1"/>
        <v>44.5643212915784</v>
      </c>
      <c r="P8" s="9"/>
    </row>
    <row r="9" spans="1:16" ht="15">
      <c r="A9" s="12"/>
      <c r="B9" s="25">
        <v>314.3</v>
      </c>
      <c r="C9" s="20" t="s">
        <v>12</v>
      </c>
      <c r="D9" s="46">
        <v>278763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278763</v>
      </c>
      <c r="O9" s="47">
        <f t="shared" si="1"/>
        <v>15.959409171580695</v>
      </c>
      <c r="P9" s="9"/>
    </row>
    <row r="10" spans="1:16" ht="15">
      <c r="A10" s="12"/>
      <c r="B10" s="25">
        <v>314.8</v>
      </c>
      <c r="C10" s="20" t="s">
        <v>13</v>
      </c>
      <c r="D10" s="46">
        <v>9416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9416</v>
      </c>
      <c r="O10" s="47">
        <f t="shared" si="1"/>
        <v>0.5390736817999656</v>
      </c>
      <c r="P10" s="9"/>
    </row>
    <row r="11" spans="1:16" ht="15">
      <c r="A11" s="12"/>
      <c r="B11" s="25">
        <v>315</v>
      </c>
      <c r="C11" s="20" t="s">
        <v>14</v>
      </c>
      <c r="D11" s="46">
        <v>456978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456978</v>
      </c>
      <c r="O11" s="47">
        <f t="shared" si="1"/>
        <v>26.16236331367722</v>
      </c>
      <c r="P11" s="9"/>
    </row>
    <row r="12" spans="1:16" ht="15">
      <c r="A12" s="12"/>
      <c r="B12" s="25">
        <v>316</v>
      </c>
      <c r="C12" s="20" t="s">
        <v>15</v>
      </c>
      <c r="D12" s="46">
        <v>133029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133029</v>
      </c>
      <c r="O12" s="47">
        <f t="shared" si="1"/>
        <v>7.61601877826759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1491865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516813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2008678</v>
      </c>
      <c r="O13" s="45">
        <f t="shared" si="1"/>
        <v>114.99845422797274</v>
      </c>
      <c r="P13" s="10"/>
    </row>
    <row r="14" spans="1:16" ht="15">
      <c r="A14" s="12"/>
      <c r="B14" s="25">
        <v>322</v>
      </c>
      <c r="C14" s="20" t="s">
        <v>0</v>
      </c>
      <c r="D14" s="46">
        <v>126128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126128</v>
      </c>
      <c r="O14" s="47">
        <f t="shared" si="1"/>
        <v>7.2209308982653</v>
      </c>
      <c r="P14" s="9"/>
    </row>
    <row r="15" spans="1:16" ht="15">
      <c r="A15" s="12"/>
      <c r="B15" s="25">
        <v>323.1</v>
      </c>
      <c r="C15" s="20" t="s">
        <v>17</v>
      </c>
      <c r="D15" s="46">
        <v>764708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764708</v>
      </c>
      <c r="O15" s="47">
        <f t="shared" si="1"/>
        <v>43.780156867235355</v>
      </c>
      <c r="P15" s="9"/>
    </row>
    <row r="16" spans="1:16" ht="15">
      <c r="A16" s="12"/>
      <c r="B16" s="25">
        <v>323.3</v>
      </c>
      <c r="C16" s="20" t="s">
        <v>75</v>
      </c>
      <c r="D16" s="46">
        <v>598829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598829</v>
      </c>
      <c r="O16" s="47">
        <f t="shared" si="1"/>
        <v>34.28344878914525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516813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516813</v>
      </c>
      <c r="O17" s="47">
        <f t="shared" si="1"/>
        <v>29.587965878513767</v>
      </c>
      <c r="P17" s="9"/>
    </row>
    <row r="18" spans="1:16" ht="15">
      <c r="A18" s="12"/>
      <c r="B18" s="25">
        <v>329</v>
      </c>
      <c r="C18" s="20" t="s">
        <v>19</v>
      </c>
      <c r="D18" s="46">
        <v>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2200</v>
      </c>
      <c r="O18" s="47">
        <f t="shared" si="1"/>
        <v>0.12595179481307608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SUM(D20:D35)</f>
        <v>2357048</v>
      </c>
      <c r="E19" s="32">
        <f t="shared" si="5"/>
        <v>0</v>
      </c>
      <c r="F19" s="32">
        <f t="shared" si="5"/>
        <v>0</v>
      </c>
      <c r="G19" s="32">
        <f t="shared" si="5"/>
        <v>583285</v>
      </c>
      <c r="H19" s="32">
        <f t="shared" si="5"/>
        <v>0</v>
      </c>
      <c r="I19" s="32">
        <f t="shared" si="5"/>
        <v>46551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2986884</v>
      </c>
      <c r="O19" s="45">
        <f t="shared" si="1"/>
        <v>171.00154577202724</v>
      </c>
      <c r="P19" s="10"/>
    </row>
    <row r="20" spans="1:16" ht="15">
      <c r="A20" s="12"/>
      <c r="B20" s="25">
        <v>331.34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5484</v>
      </c>
      <c r="O20" s="47">
        <f t="shared" si="1"/>
        <v>0.3139634739795042</v>
      </c>
      <c r="P20" s="9"/>
    </row>
    <row r="21" spans="1:16" ht="15">
      <c r="A21" s="12"/>
      <c r="B21" s="25">
        <v>331.49</v>
      </c>
      <c r="C21" s="20" t="s">
        <v>78</v>
      </c>
      <c r="D21" s="46">
        <v>27618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27618</v>
      </c>
      <c r="O21" s="47">
        <f t="shared" si="1"/>
        <v>1.5811530314306979</v>
      </c>
      <c r="P21" s="9"/>
    </row>
    <row r="22" spans="1:16" ht="15">
      <c r="A22" s="12"/>
      <c r="B22" s="25">
        <v>331.5</v>
      </c>
      <c r="C22" s="20" t="s">
        <v>21</v>
      </c>
      <c r="D22" s="46">
        <v>0</v>
      </c>
      <c r="E22" s="46">
        <v>0</v>
      </c>
      <c r="F22" s="46">
        <v>0</v>
      </c>
      <c r="G22" s="46">
        <v>125000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125000</v>
      </c>
      <c r="O22" s="47">
        <f t="shared" si="1"/>
        <v>7.156351978015687</v>
      </c>
      <c r="P22" s="9"/>
    </row>
    <row r="23" spans="1:16" ht="15">
      <c r="A23" s="12"/>
      <c r="B23" s="25">
        <v>331.62</v>
      </c>
      <c r="C23" s="20" t="s">
        <v>22</v>
      </c>
      <c r="D23" s="46">
        <v>4614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4614</v>
      </c>
      <c r="O23" s="47">
        <f t="shared" si="1"/>
        <v>0.264155264212515</v>
      </c>
      <c r="P23" s="9"/>
    </row>
    <row r="24" spans="1:16" ht="15">
      <c r="A24" s="12"/>
      <c r="B24" s="25">
        <v>334.39</v>
      </c>
      <c r="C24" s="20" t="s">
        <v>23</v>
      </c>
      <c r="D24" s="46">
        <v>274360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274360</v>
      </c>
      <c r="O24" s="47">
        <f t="shared" si="1"/>
        <v>15.707333829507071</v>
      </c>
      <c r="P24" s="9"/>
    </row>
    <row r="25" spans="1:16" ht="15">
      <c r="A25" s="12"/>
      <c r="B25" s="25">
        <v>334.7</v>
      </c>
      <c r="C25" s="20" t="s">
        <v>24</v>
      </c>
      <c r="D25" s="46">
        <v>0</v>
      </c>
      <c r="E25" s="46">
        <v>0</v>
      </c>
      <c r="F25" s="46">
        <v>0</v>
      </c>
      <c r="G25" s="46">
        <v>389385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389385</v>
      </c>
      <c r="O25" s="47">
        <f t="shared" si="1"/>
        <v>22.292608919677104</v>
      </c>
      <c r="P25" s="9"/>
    </row>
    <row r="26" spans="1:16" ht="15">
      <c r="A26" s="12"/>
      <c r="B26" s="25">
        <v>335.12</v>
      </c>
      <c r="C26" s="20" t="s">
        <v>25</v>
      </c>
      <c r="D26" s="46">
        <v>794841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794841</v>
      </c>
      <c r="O26" s="47">
        <f t="shared" si="1"/>
        <v>45.50529570046373</v>
      </c>
      <c r="P26" s="9"/>
    </row>
    <row r="27" spans="1:16" ht="15">
      <c r="A27" s="12"/>
      <c r="B27" s="25">
        <v>335.14</v>
      </c>
      <c r="C27" s="20" t="s">
        <v>26</v>
      </c>
      <c r="D27" s="46">
        <v>12707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12707</v>
      </c>
      <c r="O27" s="47">
        <f t="shared" si="1"/>
        <v>0.7274861166771627</v>
      </c>
      <c r="P27" s="9"/>
    </row>
    <row r="28" spans="1:16" ht="15">
      <c r="A28" s="12"/>
      <c r="B28" s="25">
        <v>335.15</v>
      </c>
      <c r="C28" s="20" t="s">
        <v>27</v>
      </c>
      <c r="D28" s="46">
        <v>5637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5637</v>
      </c>
      <c r="O28" s="47">
        <f t="shared" si="1"/>
        <v>0.32272284880059543</v>
      </c>
      <c r="P28" s="9"/>
    </row>
    <row r="29" spans="1:16" ht="15">
      <c r="A29" s="12"/>
      <c r="B29" s="25">
        <v>335.18</v>
      </c>
      <c r="C29" s="20" t="s">
        <v>28</v>
      </c>
      <c r="D29" s="46">
        <v>1052039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1052039</v>
      </c>
      <c r="O29" s="47">
        <f t="shared" si="1"/>
        <v>60.23009102879716</v>
      </c>
      <c r="P29" s="9"/>
    </row>
    <row r="30" spans="1:16" ht="15">
      <c r="A30" s="12"/>
      <c r="B30" s="25">
        <v>335.49</v>
      </c>
      <c r="C30" s="20" t="s">
        <v>29</v>
      </c>
      <c r="D30" s="46">
        <v>5933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5933</v>
      </c>
      <c r="O30" s="47">
        <f t="shared" si="1"/>
        <v>0.33966909028453657</v>
      </c>
      <c r="P30" s="9"/>
    </row>
    <row r="31" spans="1:16" ht="15">
      <c r="A31" s="12"/>
      <c r="B31" s="25">
        <v>337.2</v>
      </c>
      <c r="C31" s="20" t="s">
        <v>30</v>
      </c>
      <c r="D31" s="46">
        <v>130010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130010</v>
      </c>
      <c r="O31" s="47">
        <f t="shared" si="1"/>
        <v>7.443178565294556</v>
      </c>
      <c r="P31" s="9"/>
    </row>
    <row r="32" spans="1:16" ht="15">
      <c r="A32" s="12"/>
      <c r="B32" s="25">
        <v>337.3</v>
      </c>
      <c r="C32" s="20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41067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41067</v>
      </c>
      <c r="O32" s="47">
        <f t="shared" si="1"/>
        <v>2.3511192534493617</v>
      </c>
      <c r="P32" s="9"/>
    </row>
    <row r="33" spans="1:16" ht="15">
      <c r="A33" s="12"/>
      <c r="B33" s="25">
        <v>337.5</v>
      </c>
      <c r="C33" s="20" t="s">
        <v>80</v>
      </c>
      <c r="D33" s="46">
        <v>0</v>
      </c>
      <c r="E33" s="46">
        <v>0</v>
      </c>
      <c r="F33" s="46">
        <v>0</v>
      </c>
      <c r="G33" s="46">
        <v>68900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68900</v>
      </c>
      <c r="O33" s="47">
        <f t="shared" si="1"/>
        <v>3.9445812102822466</v>
      </c>
      <c r="P33" s="9"/>
    </row>
    <row r="34" spans="1:16" ht="15">
      <c r="A34" s="12"/>
      <c r="B34" s="25">
        <v>337.7</v>
      </c>
      <c r="C34" s="20" t="s">
        <v>33</v>
      </c>
      <c r="D34" s="46">
        <v>8917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8917</v>
      </c>
      <c r="O34" s="47">
        <f t="shared" si="1"/>
        <v>0.510505524703727</v>
      </c>
      <c r="P34" s="9"/>
    </row>
    <row r="35" spans="1:16" ht="15">
      <c r="A35" s="12"/>
      <c r="B35" s="25">
        <v>338</v>
      </c>
      <c r="C35" s="20" t="s">
        <v>34</v>
      </c>
      <c r="D35" s="46">
        <v>40372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40372</v>
      </c>
      <c r="O35" s="47">
        <f t="shared" si="1"/>
        <v>2.3113299364515942</v>
      </c>
      <c r="P35" s="9"/>
    </row>
    <row r="36" spans="1:16" ht="15.75">
      <c r="A36" s="29" t="s">
        <v>39</v>
      </c>
      <c r="B36" s="30"/>
      <c r="C36" s="31"/>
      <c r="D36" s="32">
        <f aca="true" t="shared" si="8" ref="D36:M36">SUM(D37:D45)</f>
        <v>254089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2461602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2715691</v>
      </c>
      <c r="O36" s="45">
        <f t="shared" si="1"/>
        <v>155.47552527623517</v>
      </c>
      <c r="P36" s="10"/>
    </row>
    <row r="37" spans="1:16" ht="15">
      <c r="A37" s="12"/>
      <c r="B37" s="25">
        <v>341.2</v>
      </c>
      <c r="C37" s="20" t="s">
        <v>42</v>
      </c>
      <c r="D37" s="46">
        <v>21932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9" ref="N37:N45">SUM(D37:M37)</f>
        <v>21932</v>
      </c>
      <c r="O37" s="47">
        <f aca="true" t="shared" si="10" ref="O37:O64">(N37/O$66)</f>
        <v>1.2556248926547204</v>
      </c>
      <c r="P37" s="9"/>
    </row>
    <row r="38" spans="1:16" ht="15">
      <c r="A38" s="12"/>
      <c r="B38" s="25">
        <v>341.9</v>
      </c>
      <c r="C38" s="20" t="s">
        <v>43</v>
      </c>
      <c r="D38" s="46">
        <v>9939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9939</v>
      </c>
      <c r="O38" s="47">
        <f t="shared" si="10"/>
        <v>0.5690158584759832</v>
      </c>
      <c r="P38" s="9"/>
    </row>
    <row r="39" spans="1:16" ht="15">
      <c r="A39" s="12"/>
      <c r="B39" s="25">
        <v>342.5</v>
      </c>
      <c r="C39" s="20" t="s">
        <v>44</v>
      </c>
      <c r="D39" s="46">
        <v>73424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73424</v>
      </c>
      <c r="O39" s="47">
        <f t="shared" si="10"/>
        <v>4.203583901070591</v>
      </c>
      <c r="P39" s="9"/>
    </row>
    <row r="40" spans="1:16" ht="15">
      <c r="A40" s="12"/>
      <c r="B40" s="25">
        <v>343.4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2459018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2459018</v>
      </c>
      <c r="O40" s="47">
        <f t="shared" si="10"/>
        <v>140.78078662620942</v>
      </c>
      <c r="P40" s="9"/>
    </row>
    <row r="41" spans="1:16" ht="15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2584</v>
      </c>
      <c r="O41" s="47">
        <f t="shared" si="10"/>
        <v>0.14793610808954027</v>
      </c>
      <c r="P41" s="9"/>
    </row>
    <row r="42" spans="1:16" ht="15">
      <c r="A42" s="12"/>
      <c r="B42" s="25">
        <v>343.9</v>
      </c>
      <c r="C42" s="20" t="s">
        <v>47</v>
      </c>
      <c r="D42" s="46">
        <v>143319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143319</v>
      </c>
      <c r="O42" s="47">
        <f t="shared" si="10"/>
        <v>8.205129673097842</v>
      </c>
      <c r="P42" s="9"/>
    </row>
    <row r="43" spans="1:16" ht="15">
      <c r="A43" s="12"/>
      <c r="B43" s="25">
        <v>344.3</v>
      </c>
      <c r="C43" s="20" t="s">
        <v>81</v>
      </c>
      <c r="D43" s="46">
        <v>1102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1102</v>
      </c>
      <c r="O43" s="47">
        <f t="shared" si="10"/>
        <v>0.06309039903818629</v>
      </c>
      <c r="P43" s="9"/>
    </row>
    <row r="44" spans="1:16" ht="15">
      <c r="A44" s="12"/>
      <c r="B44" s="25">
        <v>344.5</v>
      </c>
      <c r="C44" s="20" t="s">
        <v>48</v>
      </c>
      <c r="D44" s="46">
        <v>2965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2965</v>
      </c>
      <c r="O44" s="47">
        <f t="shared" si="10"/>
        <v>0.1697486689185321</v>
      </c>
      <c r="P44" s="9"/>
    </row>
    <row r="45" spans="1:16" ht="15">
      <c r="A45" s="12"/>
      <c r="B45" s="25">
        <v>347.2</v>
      </c>
      <c r="C45" s="20" t="s">
        <v>49</v>
      </c>
      <c r="D45" s="46">
        <v>1408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1408</v>
      </c>
      <c r="O45" s="47">
        <f t="shared" si="10"/>
        <v>0.0806091486803687</v>
      </c>
      <c r="P45" s="9"/>
    </row>
    <row r="46" spans="1:16" ht="15.75">
      <c r="A46" s="29" t="s">
        <v>40</v>
      </c>
      <c r="B46" s="30"/>
      <c r="C46" s="31"/>
      <c r="D46" s="32">
        <f aca="true" t="shared" si="11" ref="D46:M46">SUM(D47:D48)</f>
        <v>69681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69681</v>
      </c>
      <c r="O46" s="45">
        <f t="shared" si="10"/>
        <v>3.9892940974408884</v>
      </c>
      <c r="P46" s="10"/>
    </row>
    <row r="47" spans="1:16" ht="15">
      <c r="A47" s="13"/>
      <c r="B47" s="39">
        <v>351.2</v>
      </c>
      <c r="C47" s="21" t="s">
        <v>52</v>
      </c>
      <c r="D47" s="46">
        <v>31438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31438</v>
      </c>
      <c r="O47" s="47">
        <f t="shared" si="10"/>
        <v>1.7998511478788572</v>
      </c>
      <c r="P47" s="9"/>
    </row>
    <row r="48" spans="1:16" ht="15">
      <c r="A48" s="13"/>
      <c r="B48" s="39">
        <v>354</v>
      </c>
      <c r="C48" s="21" t="s">
        <v>53</v>
      </c>
      <c r="D48" s="46">
        <v>38243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38243</v>
      </c>
      <c r="O48" s="47">
        <f t="shared" si="10"/>
        <v>2.1894429495620313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SUM(D50:D58)</f>
        <v>492680</v>
      </c>
      <c r="E49" s="32">
        <f t="shared" si="12"/>
        <v>24591</v>
      </c>
      <c r="F49" s="32">
        <f t="shared" si="12"/>
        <v>0</v>
      </c>
      <c r="G49" s="32">
        <f t="shared" si="12"/>
        <v>75010</v>
      </c>
      <c r="H49" s="32">
        <f t="shared" si="12"/>
        <v>0</v>
      </c>
      <c r="I49" s="32">
        <f t="shared" si="12"/>
        <v>121007</v>
      </c>
      <c r="J49" s="32">
        <f t="shared" si="12"/>
        <v>0</v>
      </c>
      <c r="K49" s="32">
        <f t="shared" si="12"/>
        <v>1365237</v>
      </c>
      <c r="L49" s="32">
        <f t="shared" si="12"/>
        <v>0</v>
      </c>
      <c r="M49" s="32">
        <f t="shared" si="12"/>
        <v>0</v>
      </c>
      <c r="N49" s="32">
        <f>SUM(D49:M49)</f>
        <v>2078525</v>
      </c>
      <c r="O49" s="45">
        <f t="shared" si="10"/>
        <v>118.99725196084044</v>
      </c>
      <c r="P49" s="10"/>
    </row>
    <row r="50" spans="1:16" ht="15">
      <c r="A50" s="12"/>
      <c r="B50" s="25">
        <v>361.1</v>
      </c>
      <c r="C50" s="20" t="s">
        <v>54</v>
      </c>
      <c r="D50" s="46">
        <v>2771</v>
      </c>
      <c r="E50" s="46">
        <v>24591</v>
      </c>
      <c r="F50" s="46">
        <v>0</v>
      </c>
      <c r="G50" s="46">
        <v>0</v>
      </c>
      <c r="H50" s="46">
        <v>0</v>
      </c>
      <c r="I50" s="46">
        <v>7090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34452</v>
      </c>
      <c r="O50" s="47">
        <f t="shared" si="10"/>
        <v>1.9724051067727715</v>
      </c>
      <c r="P50" s="9"/>
    </row>
    <row r="51" spans="1:16" ht="15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12550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3" ref="N51:N58">SUM(D51:M51)</f>
        <v>12550</v>
      </c>
      <c r="O51" s="47">
        <f t="shared" si="10"/>
        <v>0.718497738592775</v>
      </c>
      <c r="P51" s="9"/>
    </row>
    <row r="52" spans="1:16" ht="15">
      <c r="A52" s="12"/>
      <c r="B52" s="25">
        <v>361.4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1012538</v>
      </c>
      <c r="L52" s="46">
        <v>0</v>
      </c>
      <c r="M52" s="46">
        <v>0</v>
      </c>
      <c r="N52" s="46">
        <f t="shared" si="13"/>
        <v>1012538</v>
      </c>
      <c r="O52" s="47">
        <f t="shared" si="10"/>
        <v>57.96862655292838</v>
      </c>
      <c r="P52" s="9"/>
    </row>
    <row r="53" spans="1:16" ht="15">
      <c r="A53" s="12"/>
      <c r="B53" s="25">
        <v>362</v>
      </c>
      <c r="C53" s="20" t="s">
        <v>57</v>
      </c>
      <c r="D53" s="46">
        <v>69227</v>
      </c>
      <c r="E53" s="46">
        <v>0</v>
      </c>
      <c r="F53" s="46">
        <v>0</v>
      </c>
      <c r="G53" s="46">
        <v>0</v>
      </c>
      <c r="H53" s="46">
        <v>0</v>
      </c>
      <c r="I53" s="46">
        <v>25000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94227</v>
      </c>
      <c r="O53" s="47">
        <f t="shared" si="10"/>
        <v>5.394572622659873</v>
      </c>
      <c r="P53" s="9"/>
    </row>
    <row r="54" spans="1:16" ht="15">
      <c r="A54" s="12"/>
      <c r="B54" s="25">
        <v>364</v>
      </c>
      <c r="C54" s="20" t="s">
        <v>58</v>
      </c>
      <c r="D54" s="46">
        <v>85103</v>
      </c>
      <c r="E54" s="46">
        <v>0</v>
      </c>
      <c r="F54" s="46">
        <v>0</v>
      </c>
      <c r="G54" s="46">
        <v>0</v>
      </c>
      <c r="H54" s="46">
        <v>0</v>
      </c>
      <c r="I54" s="46">
        <v>78899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164002</v>
      </c>
      <c r="O54" s="47">
        <f t="shared" si="10"/>
        <v>9.38924829678823</v>
      </c>
      <c r="P54" s="9"/>
    </row>
    <row r="55" spans="1:16" ht="15">
      <c r="A55" s="12"/>
      <c r="B55" s="25">
        <v>366</v>
      </c>
      <c r="C55" s="20" t="s">
        <v>59</v>
      </c>
      <c r="D55" s="46">
        <v>20291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20291</v>
      </c>
      <c r="O55" s="47">
        <f t="shared" si="10"/>
        <v>1.1616763038873303</v>
      </c>
      <c r="P55" s="9"/>
    </row>
    <row r="56" spans="1:16" ht="15">
      <c r="A56" s="12"/>
      <c r="B56" s="25">
        <v>368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351177</v>
      </c>
      <c r="L56" s="46">
        <v>0</v>
      </c>
      <c r="M56" s="46">
        <v>0</v>
      </c>
      <c r="N56" s="46">
        <f t="shared" si="13"/>
        <v>351177</v>
      </c>
      <c r="O56" s="47">
        <f t="shared" si="10"/>
        <v>20.105169748668917</v>
      </c>
      <c r="P56" s="9"/>
    </row>
    <row r="57" spans="1:16" ht="15">
      <c r="A57" s="12"/>
      <c r="B57" s="25">
        <v>369.3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6202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6202</v>
      </c>
      <c r="O57" s="47">
        <f t="shared" si="10"/>
        <v>0.35506955974122634</v>
      </c>
      <c r="P57" s="9"/>
    </row>
    <row r="58" spans="1:16" ht="15">
      <c r="A58" s="12"/>
      <c r="B58" s="25">
        <v>369.9</v>
      </c>
      <c r="C58" s="20" t="s">
        <v>62</v>
      </c>
      <c r="D58" s="46">
        <v>315288</v>
      </c>
      <c r="E58" s="46">
        <v>0</v>
      </c>
      <c r="F58" s="46">
        <v>0</v>
      </c>
      <c r="G58" s="46">
        <v>62460</v>
      </c>
      <c r="H58" s="46">
        <v>0</v>
      </c>
      <c r="I58" s="46">
        <v>3816</v>
      </c>
      <c r="J58" s="46">
        <v>0</v>
      </c>
      <c r="K58" s="46">
        <v>1522</v>
      </c>
      <c r="L58" s="46">
        <v>0</v>
      </c>
      <c r="M58" s="46">
        <v>0</v>
      </c>
      <c r="N58" s="46">
        <f t="shared" si="13"/>
        <v>383086</v>
      </c>
      <c r="O58" s="47">
        <f t="shared" si="10"/>
        <v>21.93198603080094</v>
      </c>
      <c r="P58" s="9"/>
    </row>
    <row r="59" spans="1:16" ht="15.75">
      <c r="A59" s="29" t="s">
        <v>41</v>
      </c>
      <c r="B59" s="30"/>
      <c r="C59" s="31"/>
      <c r="D59" s="32">
        <f aca="true" t="shared" si="14" ref="D59:M59">SUM(D60:D63)</f>
        <v>342148</v>
      </c>
      <c r="E59" s="32">
        <f t="shared" si="14"/>
        <v>42366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1618923</v>
      </c>
      <c r="J59" s="32">
        <f t="shared" si="14"/>
        <v>165140</v>
      </c>
      <c r="K59" s="32">
        <f t="shared" si="14"/>
        <v>426680</v>
      </c>
      <c r="L59" s="32">
        <f t="shared" si="14"/>
        <v>0</v>
      </c>
      <c r="M59" s="32">
        <f t="shared" si="14"/>
        <v>0</v>
      </c>
      <c r="N59" s="32">
        <f aca="true" t="shared" si="15" ref="N59:N64">SUM(D59:M59)</f>
        <v>2595257</v>
      </c>
      <c r="O59" s="45">
        <f t="shared" si="10"/>
        <v>148.58058052327246</v>
      </c>
      <c r="P59" s="9"/>
    </row>
    <row r="60" spans="1:16" ht="15">
      <c r="A60" s="12"/>
      <c r="B60" s="25">
        <v>381</v>
      </c>
      <c r="C60" s="20" t="s">
        <v>63</v>
      </c>
      <c r="D60" s="46">
        <v>342148</v>
      </c>
      <c r="E60" s="46">
        <v>42366</v>
      </c>
      <c r="F60" s="46">
        <v>0</v>
      </c>
      <c r="G60" s="46">
        <v>0</v>
      </c>
      <c r="H60" s="46">
        <v>0</v>
      </c>
      <c r="I60" s="46">
        <v>6300</v>
      </c>
      <c r="J60" s="46">
        <v>165140</v>
      </c>
      <c r="K60" s="46">
        <v>0</v>
      </c>
      <c r="L60" s="46">
        <v>0</v>
      </c>
      <c r="M60" s="46">
        <v>0</v>
      </c>
      <c r="N60" s="46">
        <f t="shared" si="15"/>
        <v>555954</v>
      </c>
      <c r="O60" s="47">
        <f t="shared" si="10"/>
        <v>31.828820060685864</v>
      </c>
      <c r="P60" s="9"/>
    </row>
    <row r="61" spans="1:16" ht="15">
      <c r="A61" s="12"/>
      <c r="B61" s="25">
        <v>389.1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426680</v>
      </c>
      <c r="L61" s="46">
        <v>0</v>
      </c>
      <c r="M61" s="46">
        <v>0</v>
      </c>
      <c r="N61" s="46">
        <f t="shared" si="15"/>
        <v>426680</v>
      </c>
      <c r="O61" s="47">
        <f t="shared" si="10"/>
        <v>24.427778095837866</v>
      </c>
      <c r="P61" s="9"/>
    </row>
    <row r="62" spans="1:16" ht="15">
      <c r="A62" s="12"/>
      <c r="B62" s="25">
        <v>389.3</v>
      </c>
      <c r="C62" s="20" t="s">
        <v>82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281000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281000</v>
      </c>
      <c r="O62" s="47">
        <f t="shared" si="10"/>
        <v>16.087479246579264</v>
      </c>
      <c r="P62" s="9"/>
    </row>
    <row r="63" spans="1:16" ht="15.75" thickBot="1">
      <c r="A63" s="12"/>
      <c r="B63" s="25">
        <v>389.4</v>
      </c>
      <c r="C63" s="20" t="s">
        <v>83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1331623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1331623</v>
      </c>
      <c r="O63" s="47">
        <f t="shared" si="10"/>
        <v>76.23650312016946</v>
      </c>
      <c r="P63" s="9"/>
    </row>
    <row r="64" spans="1:119" ht="16.5" thickBot="1">
      <c r="A64" s="14" t="s">
        <v>50</v>
      </c>
      <c r="B64" s="23"/>
      <c r="C64" s="22"/>
      <c r="D64" s="15">
        <f aca="true" t="shared" si="16" ref="D64:M64">SUM(D5,D13,D19,D36,D46,D49,D59)</f>
        <v>9204932</v>
      </c>
      <c r="E64" s="15">
        <f t="shared" si="16"/>
        <v>84033</v>
      </c>
      <c r="F64" s="15">
        <f t="shared" si="16"/>
        <v>0</v>
      </c>
      <c r="G64" s="15">
        <f t="shared" si="16"/>
        <v>658295</v>
      </c>
      <c r="H64" s="15">
        <f t="shared" si="16"/>
        <v>0</v>
      </c>
      <c r="I64" s="15">
        <f t="shared" si="16"/>
        <v>4764896</v>
      </c>
      <c r="J64" s="15">
        <f t="shared" si="16"/>
        <v>165140</v>
      </c>
      <c r="K64" s="15">
        <f t="shared" si="16"/>
        <v>1791917</v>
      </c>
      <c r="L64" s="15">
        <f t="shared" si="16"/>
        <v>0</v>
      </c>
      <c r="M64" s="15">
        <f t="shared" si="16"/>
        <v>0</v>
      </c>
      <c r="N64" s="15">
        <f t="shared" si="15"/>
        <v>16669213</v>
      </c>
      <c r="O64" s="38">
        <f t="shared" si="10"/>
        <v>954.3260433961184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84</v>
      </c>
      <c r="M66" s="48"/>
      <c r="N66" s="48"/>
      <c r="O66" s="43">
        <v>17467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4135844</v>
      </c>
      <c r="E5" s="27">
        <f t="shared" si="0"/>
        <v>25162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4161006</v>
      </c>
      <c r="O5" s="33">
        <f aca="true" t="shared" si="1" ref="O5:O36">(N5/O$61)</f>
        <v>243.23411468989303</v>
      </c>
      <c r="P5" s="6"/>
    </row>
    <row r="6" spans="1:16" ht="15">
      <c r="A6" s="12"/>
      <c r="B6" s="25">
        <v>311</v>
      </c>
      <c r="C6" s="20" t="s">
        <v>2</v>
      </c>
      <c r="D6" s="46">
        <v>2059062</v>
      </c>
      <c r="E6" s="46">
        <v>25162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2084224</v>
      </c>
      <c r="O6" s="47">
        <f t="shared" si="1"/>
        <v>121.8345706435962</v>
      </c>
      <c r="P6" s="9"/>
    </row>
    <row r="7" spans="1:16" ht="15">
      <c r="A7" s="12"/>
      <c r="B7" s="25">
        <v>312.41</v>
      </c>
      <c r="C7" s="20" t="s">
        <v>10</v>
      </c>
      <c r="D7" s="46">
        <v>397719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397719</v>
      </c>
      <c r="O7" s="47">
        <f t="shared" si="1"/>
        <v>23.24890395744432</v>
      </c>
      <c r="P7" s="9"/>
    </row>
    <row r="8" spans="1:16" ht="15">
      <c r="A8" s="12"/>
      <c r="B8" s="25">
        <v>314.1</v>
      </c>
      <c r="C8" s="20" t="s">
        <v>11</v>
      </c>
      <c r="D8" s="46">
        <v>728362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728362</v>
      </c>
      <c r="O8" s="47">
        <f t="shared" si="1"/>
        <v>42.576839890103464</v>
      </c>
      <c r="P8" s="9"/>
    </row>
    <row r="9" spans="1:16" ht="15">
      <c r="A9" s="12"/>
      <c r="B9" s="25">
        <v>314.3</v>
      </c>
      <c r="C9" s="20" t="s">
        <v>12</v>
      </c>
      <c r="D9" s="46">
        <v>278383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278383</v>
      </c>
      <c r="O9" s="47">
        <f t="shared" si="1"/>
        <v>16.273046121470742</v>
      </c>
      <c r="P9" s="9"/>
    </row>
    <row r="10" spans="1:16" ht="15">
      <c r="A10" s="12"/>
      <c r="B10" s="25">
        <v>314.8</v>
      </c>
      <c r="C10" s="20" t="s">
        <v>13</v>
      </c>
      <c r="D10" s="46">
        <v>13825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13825</v>
      </c>
      <c r="O10" s="47">
        <f t="shared" si="1"/>
        <v>0.8081487110539545</v>
      </c>
      <c r="P10" s="9"/>
    </row>
    <row r="11" spans="1:16" ht="15">
      <c r="A11" s="12"/>
      <c r="B11" s="25">
        <v>315</v>
      </c>
      <c r="C11" s="20" t="s">
        <v>14</v>
      </c>
      <c r="D11" s="46">
        <v>519512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519512</v>
      </c>
      <c r="O11" s="47">
        <f t="shared" si="1"/>
        <v>30.36838720991407</v>
      </c>
      <c r="P11" s="9"/>
    </row>
    <row r="12" spans="1:16" ht="15">
      <c r="A12" s="12"/>
      <c r="B12" s="25">
        <v>316</v>
      </c>
      <c r="C12" s="20" t="s">
        <v>15</v>
      </c>
      <c r="D12" s="46">
        <v>138981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138981</v>
      </c>
      <c r="O12" s="47">
        <f t="shared" si="1"/>
        <v>8.124218156310283</v>
      </c>
      <c r="P12" s="9"/>
    </row>
    <row r="13" spans="1:16" ht="15.75">
      <c r="A13" s="29" t="s">
        <v>16</v>
      </c>
      <c r="B13" s="30"/>
      <c r="C13" s="31"/>
      <c r="D13" s="32">
        <f>SUM(D14:D17)</f>
        <v>882892</v>
      </c>
      <c r="E13" s="32">
        <f aca="true" t="shared" si="3" ref="E13:M13">SUM(E14:E17)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239659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1122551</v>
      </c>
      <c r="O13" s="45">
        <f t="shared" si="1"/>
        <v>65.61939556906529</v>
      </c>
      <c r="P13" s="10"/>
    </row>
    <row r="14" spans="1:16" ht="15">
      <c r="A14" s="12"/>
      <c r="B14" s="25">
        <v>322</v>
      </c>
      <c r="C14" s="20" t="s">
        <v>0</v>
      </c>
      <c r="D14" s="46">
        <v>46285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46285</v>
      </c>
      <c r="O14" s="47">
        <f t="shared" si="1"/>
        <v>2.705617583445373</v>
      </c>
      <c r="P14" s="9"/>
    </row>
    <row r="15" spans="1:16" ht="15">
      <c r="A15" s="12"/>
      <c r="B15" s="25">
        <v>323.1</v>
      </c>
      <c r="C15" s="20" t="s">
        <v>17</v>
      </c>
      <c r="D15" s="46">
        <v>835557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835557</v>
      </c>
      <c r="O15" s="47">
        <f t="shared" si="1"/>
        <v>48.8429882504238</v>
      </c>
      <c r="P15" s="9"/>
    </row>
    <row r="16" spans="1:16" ht="15">
      <c r="A16" s="12"/>
      <c r="B16" s="25">
        <v>325.2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239659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239659</v>
      </c>
      <c r="O16" s="47">
        <f t="shared" si="1"/>
        <v>14.009411352078097</v>
      </c>
      <c r="P16" s="9"/>
    </row>
    <row r="17" spans="1:16" ht="15">
      <c r="A17" s="12"/>
      <c r="B17" s="25">
        <v>329</v>
      </c>
      <c r="C17" s="20" t="s">
        <v>19</v>
      </c>
      <c r="D17" s="46">
        <v>1050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1050</v>
      </c>
      <c r="O17" s="47">
        <f t="shared" si="1"/>
        <v>0.061378383118021865</v>
      </c>
      <c r="P17" s="9"/>
    </row>
    <row r="18" spans="1:16" ht="15.75">
      <c r="A18" s="29" t="s">
        <v>20</v>
      </c>
      <c r="B18" s="30"/>
      <c r="C18" s="31"/>
      <c r="D18" s="32">
        <f aca="true" t="shared" si="5" ref="D18:M18">SUM(D19:D32)</f>
        <v>2301248</v>
      </c>
      <c r="E18" s="32">
        <f t="shared" si="5"/>
        <v>0</v>
      </c>
      <c r="F18" s="32">
        <f t="shared" si="5"/>
        <v>0</v>
      </c>
      <c r="G18" s="32">
        <f t="shared" si="5"/>
        <v>844722</v>
      </c>
      <c r="H18" s="32">
        <f t="shared" si="5"/>
        <v>0</v>
      </c>
      <c r="I18" s="32">
        <f t="shared" si="5"/>
        <v>358290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3504260</v>
      </c>
      <c r="O18" s="45">
        <f t="shared" si="1"/>
        <v>204.84363126205648</v>
      </c>
      <c r="P18" s="10"/>
    </row>
    <row r="19" spans="1:16" ht="15">
      <c r="A19" s="12"/>
      <c r="B19" s="25">
        <v>331.5</v>
      </c>
      <c r="C19" s="20" t="s">
        <v>21</v>
      </c>
      <c r="D19" s="46">
        <v>0</v>
      </c>
      <c r="E19" s="46">
        <v>0</v>
      </c>
      <c r="F19" s="46">
        <v>0</v>
      </c>
      <c r="G19" s="46">
        <v>245973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7">SUM(D19:M19)</f>
        <v>245973</v>
      </c>
      <c r="O19" s="47">
        <f t="shared" si="1"/>
        <v>14.378500029227801</v>
      </c>
      <c r="P19" s="9"/>
    </row>
    <row r="20" spans="1:16" ht="15">
      <c r="A20" s="12"/>
      <c r="B20" s="25">
        <v>331.62</v>
      </c>
      <c r="C20" s="20" t="s">
        <v>22</v>
      </c>
      <c r="D20" s="46">
        <v>140196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140196</v>
      </c>
      <c r="O20" s="47">
        <f t="shared" si="1"/>
        <v>8.195241713918278</v>
      </c>
      <c r="P20" s="9"/>
    </row>
    <row r="21" spans="1:16" ht="15">
      <c r="A21" s="12"/>
      <c r="B21" s="25">
        <v>334.39</v>
      </c>
      <c r="C21" s="20" t="s">
        <v>23</v>
      </c>
      <c r="D21" s="46">
        <v>27618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27618</v>
      </c>
      <c r="O21" s="47">
        <f t="shared" si="1"/>
        <v>1.6144268428128836</v>
      </c>
      <c r="P21" s="9"/>
    </row>
    <row r="22" spans="1:16" ht="15">
      <c r="A22" s="12"/>
      <c r="B22" s="25">
        <v>334.7</v>
      </c>
      <c r="C22" s="20" t="s">
        <v>24</v>
      </c>
      <c r="D22" s="46">
        <v>0</v>
      </c>
      <c r="E22" s="46">
        <v>0</v>
      </c>
      <c r="F22" s="46">
        <v>0</v>
      </c>
      <c r="G22" s="46">
        <v>525250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525250</v>
      </c>
      <c r="O22" s="47">
        <f t="shared" si="1"/>
        <v>30.70380545975332</v>
      </c>
      <c r="P22" s="9"/>
    </row>
    <row r="23" spans="1:16" ht="15">
      <c r="A23" s="12"/>
      <c r="B23" s="25">
        <v>335.12</v>
      </c>
      <c r="C23" s="20" t="s">
        <v>25</v>
      </c>
      <c r="D23" s="46">
        <v>807665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807665</v>
      </c>
      <c r="O23" s="47">
        <f t="shared" si="1"/>
        <v>47.21254457239726</v>
      </c>
      <c r="P23" s="9"/>
    </row>
    <row r="24" spans="1:16" ht="15">
      <c r="A24" s="12"/>
      <c r="B24" s="25">
        <v>335.14</v>
      </c>
      <c r="C24" s="20" t="s">
        <v>26</v>
      </c>
      <c r="D24" s="46">
        <v>13477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13477</v>
      </c>
      <c r="O24" s="47">
        <f t="shared" si="1"/>
        <v>0.787806161220553</v>
      </c>
      <c r="P24" s="9"/>
    </row>
    <row r="25" spans="1:16" ht="15">
      <c r="A25" s="12"/>
      <c r="B25" s="25">
        <v>335.15</v>
      </c>
      <c r="C25" s="20" t="s">
        <v>27</v>
      </c>
      <c r="D25" s="46">
        <v>5877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5877</v>
      </c>
      <c r="O25" s="47">
        <f t="shared" si="1"/>
        <v>0.3435435786520138</v>
      </c>
      <c r="P25" s="9"/>
    </row>
    <row r="26" spans="1:16" ht="15">
      <c r="A26" s="12"/>
      <c r="B26" s="25">
        <v>335.18</v>
      </c>
      <c r="C26" s="20" t="s">
        <v>28</v>
      </c>
      <c r="D26" s="46">
        <v>1054774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1054774</v>
      </c>
      <c r="O26" s="47">
        <f t="shared" si="1"/>
        <v>61.657450166598466</v>
      </c>
      <c r="P26" s="9"/>
    </row>
    <row r="27" spans="1:16" ht="15">
      <c r="A27" s="12"/>
      <c r="B27" s="25">
        <v>335.49</v>
      </c>
      <c r="C27" s="20" t="s">
        <v>29</v>
      </c>
      <c r="D27" s="46">
        <v>8470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8470</v>
      </c>
      <c r="O27" s="47">
        <f t="shared" si="1"/>
        <v>0.495118957152043</v>
      </c>
      <c r="P27" s="9"/>
    </row>
    <row r="28" spans="1:16" ht="15">
      <c r="A28" s="12"/>
      <c r="B28" s="25">
        <v>337.2</v>
      </c>
      <c r="C28" s="20" t="s">
        <v>30</v>
      </c>
      <c r="D28" s="46">
        <v>192143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4">SUM(D28:M28)</f>
        <v>192143</v>
      </c>
      <c r="O28" s="47">
        <f t="shared" si="1"/>
        <v>11.231834921377214</v>
      </c>
      <c r="P28" s="9"/>
    </row>
    <row r="29" spans="1:16" ht="15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54594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54594</v>
      </c>
      <c r="O29" s="47">
        <f t="shared" si="1"/>
        <v>3.1913251885193197</v>
      </c>
      <c r="P29" s="9"/>
    </row>
    <row r="30" spans="1:16" ht="15">
      <c r="A30" s="12"/>
      <c r="B30" s="25">
        <v>337.4</v>
      </c>
      <c r="C30" s="20" t="s">
        <v>32</v>
      </c>
      <c r="D30" s="46">
        <v>0</v>
      </c>
      <c r="E30" s="46">
        <v>0</v>
      </c>
      <c r="F30" s="46">
        <v>0</v>
      </c>
      <c r="G30" s="46">
        <v>73499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73499</v>
      </c>
      <c r="O30" s="47">
        <f t="shared" si="1"/>
        <v>4.296428362658561</v>
      </c>
      <c r="P30" s="9"/>
    </row>
    <row r="31" spans="1:16" ht="15">
      <c r="A31" s="12"/>
      <c r="B31" s="25">
        <v>337.7</v>
      </c>
      <c r="C31" s="20" t="s">
        <v>33</v>
      </c>
      <c r="D31" s="46">
        <v>12373</v>
      </c>
      <c r="E31" s="46">
        <v>0</v>
      </c>
      <c r="F31" s="46">
        <v>0</v>
      </c>
      <c r="G31" s="46">
        <v>0</v>
      </c>
      <c r="H31" s="46">
        <v>0</v>
      </c>
      <c r="I31" s="46">
        <v>303696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316069</v>
      </c>
      <c r="O31" s="47">
        <f t="shared" si="1"/>
        <v>18.476003974981</v>
      </c>
      <c r="P31" s="9"/>
    </row>
    <row r="32" spans="1:16" ht="15">
      <c r="A32" s="12"/>
      <c r="B32" s="25">
        <v>338</v>
      </c>
      <c r="C32" s="20" t="s">
        <v>34</v>
      </c>
      <c r="D32" s="46">
        <v>38655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38655</v>
      </c>
      <c r="O32" s="47">
        <f t="shared" si="1"/>
        <v>2.2596013327877476</v>
      </c>
      <c r="P32" s="9"/>
    </row>
    <row r="33" spans="1:16" ht="15.75">
      <c r="A33" s="29" t="s">
        <v>39</v>
      </c>
      <c r="B33" s="30"/>
      <c r="C33" s="31"/>
      <c r="D33" s="32">
        <f aca="true" t="shared" si="8" ref="D33:M33">SUM(D34:D41)</f>
        <v>211435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11545925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11757360</v>
      </c>
      <c r="O33" s="45">
        <f t="shared" si="1"/>
        <v>687.2835681300053</v>
      </c>
      <c r="P33" s="10"/>
    </row>
    <row r="34" spans="1:16" ht="15">
      <c r="A34" s="12"/>
      <c r="B34" s="25">
        <v>341.2</v>
      </c>
      <c r="C34" s="20" t="s">
        <v>42</v>
      </c>
      <c r="D34" s="46">
        <v>30911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30911</v>
      </c>
      <c r="O34" s="47">
        <f t="shared" si="1"/>
        <v>1.8069211433915942</v>
      </c>
      <c r="P34" s="9"/>
    </row>
    <row r="35" spans="1:16" ht="15">
      <c r="A35" s="12"/>
      <c r="B35" s="25">
        <v>341.9</v>
      </c>
      <c r="C35" s="20" t="s">
        <v>43</v>
      </c>
      <c r="D35" s="46">
        <v>3802</v>
      </c>
      <c r="E35" s="46">
        <v>0</v>
      </c>
      <c r="F35" s="46">
        <v>0</v>
      </c>
      <c r="G35" s="46">
        <v>0</v>
      </c>
      <c r="H35" s="46">
        <v>0</v>
      </c>
      <c r="I35" s="46">
        <v>357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9" ref="N35:N41">SUM(D35:M35)</f>
        <v>4159</v>
      </c>
      <c r="O35" s="47">
        <f t="shared" si="1"/>
        <v>0.24311685275033612</v>
      </c>
      <c r="P35" s="9"/>
    </row>
    <row r="36" spans="1:16" ht="15">
      <c r="A36" s="12"/>
      <c r="B36" s="25">
        <v>342.5</v>
      </c>
      <c r="C36" s="20" t="s">
        <v>44</v>
      </c>
      <c r="D36" s="46">
        <v>29723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29723</v>
      </c>
      <c r="O36" s="47">
        <f t="shared" si="1"/>
        <v>1.737475887063775</v>
      </c>
      <c r="P36" s="9"/>
    </row>
    <row r="37" spans="1:16" ht="15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2315512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2315512</v>
      </c>
      <c r="O37" s="47">
        <f aca="true" t="shared" si="10" ref="O37:O59">(N37/O$61)</f>
        <v>135.35465014321622</v>
      </c>
      <c r="P37" s="9"/>
    </row>
    <row r="38" spans="1:16" ht="15">
      <c r="A38" s="12"/>
      <c r="B38" s="25">
        <v>343.6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9072936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9072936</v>
      </c>
      <c r="O38" s="47">
        <f t="shared" si="10"/>
        <v>530.3639445840884</v>
      </c>
      <c r="P38" s="9"/>
    </row>
    <row r="39" spans="1:16" ht="15">
      <c r="A39" s="12"/>
      <c r="B39" s="25">
        <v>343.9</v>
      </c>
      <c r="C39" s="20" t="s">
        <v>47</v>
      </c>
      <c r="D39" s="46">
        <v>142458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142458</v>
      </c>
      <c r="O39" s="47">
        <f t="shared" si="10"/>
        <v>8.327468287835389</v>
      </c>
      <c r="P39" s="9"/>
    </row>
    <row r="40" spans="1:16" ht="15">
      <c r="A40" s="12"/>
      <c r="B40" s="25">
        <v>344.5</v>
      </c>
      <c r="C40" s="20" t="s">
        <v>48</v>
      </c>
      <c r="D40" s="46">
        <v>3800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3800</v>
      </c>
      <c r="O40" s="47">
        <f t="shared" si="10"/>
        <v>0.2221312912842696</v>
      </c>
      <c r="P40" s="9"/>
    </row>
    <row r="41" spans="1:16" ht="15">
      <c r="A41" s="12"/>
      <c r="B41" s="25">
        <v>347.2</v>
      </c>
      <c r="C41" s="20" t="s">
        <v>49</v>
      </c>
      <c r="D41" s="46">
        <v>741</v>
      </c>
      <c r="E41" s="46">
        <v>0</v>
      </c>
      <c r="F41" s="46">
        <v>0</v>
      </c>
      <c r="G41" s="46">
        <v>0</v>
      </c>
      <c r="H41" s="46">
        <v>0</v>
      </c>
      <c r="I41" s="46">
        <v>157120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157861</v>
      </c>
      <c r="O41" s="47">
        <f t="shared" si="10"/>
        <v>9.227859940375286</v>
      </c>
      <c r="P41" s="9"/>
    </row>
    <row r="42" spans="1:16" ht="15.75">
      <c r="A42" s="29" t="s">
        <v>40</v>
      </c>
      <c r="B42" s="30"/>
      <c r="C42" s="31"/>
      <c r="D42" s="32">
        <f aca="true" t="shared" si="11" ref="D42:M42">SUM(D43:D44)</f>
        <v>45733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45733</v>
      </c>
      <c r="O42" s="45">
        <f t="shared" si="10"/>
        <v>2.6733500906061844</v>
      </c>
      <c r="P42" s="10"/>
    </row>
    <row r="43" spans="1:16" ht="15">
      <c r="A43" s="13"/>
      <c r="B43" s="39">
        <v>351.2</v>
      </c>
      <c r="C43" s="21" t="s">
        <v>52</v>
      </c>
      <c r="D43" s="46">
        <v>31014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31014</v>
      </c>
      <c r="O43" s="47">
        <f t="shared" si="10"/>
        <v>1.8129420704974573</v>
      </c>
      <c r="P43" s="9"/>
    </row>
    <row r="44" spans="1:16" ht="15">
      <c r="A44" s="13"/>
      <c r="B44" s="39">
        <v>354</v>
      </c>
      <c r="C44" s="21" t="s">
        <v>53</v>
      </c>
      <c r="D44" s="46">
        <v>14719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14719</v>
      </c>
      <c r="O44" s="47">
        <f t="shared" si="10"/>
        <v>0.8604080201087274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SUM(D46:D54)</f>
        <v>663798</v>
      </c>
      <c r="E45" s="32">
        <f t="shared" si="12"/>
        <v>28573</v>
      </c>
      <c r="F45" s="32">
        <f t="shared" si="12"/>
        <v>0</v>
      </c>
      <c r="G45" s="32">
        <f t="shared" si="12"/>
        <v>-25232</v>
      </c>
      <c r="H45" s="32">
        <f t="shared" si="12"/>
        <v>0</v>
      </c>
      <c r="I45" s="32">
        <f t="shared" si="12"/>
        <v>-74142</v>
      </c>
      <c r="J45" s="32">
        <f t="shared" si="12"/>
        <v>0</v>
      </c>
      <c r="K45" s="32">
        <f t="shared" si="12"/>
        <v>547167</v>
      </c>
      <c r="L45" s="32">
        <f t="shared" si="12"/>
        <v>0</v>
      </c>
      <c r="M45" s="32">
        <f t="shared" si="12"/>
        <v>0</v>
      </c>
      <c r="N45" s="32">
        <f>SUM(D45:M45)</f>
        <v>1140164</v>
      </c>
      <c r="O45" s="45">
        <f t="shared" si="10"/>
        <v>66.64897410416789</v>
      </c>
      <c r="P45" s="10"/>
    </row>
    <row r="46" spans="1:16" ht="15">
      <c r="A46" s="12"/>
      <c r="B46" s="25">
        <v>361.1</v>
      </c>
      <c r="C46" s="20" t="s">
        <v>54</v>
      </c>
      <c r="D46" s="46">
        <v>4491</v>
      </c>
      <c r="E46" s="46">
        <v>28573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33064</v>
      </c>
      <c r="O46" s="47">
        <f t="shared" si="10"/>
        <v>1.9327760565850236</v>
      </c>
      <c r="P46" s="9"/>
    </row>
    <row r="47" spans="1:16" ht="15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-25232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3" ref="N47:N54">SUM(D47:M47)</f>
        <v>-25232</v>
      </c>
      <c r="O47" s="47">
        <f t="shared" si="10"/>
        <v>-1.4749517741275502</v>
      </c>
      <c r="P47" s="9"/>
    </row>
    <row r="48" spans="1:16" ht="15">
      <c r="A48" s="12"/>
      <c r="B48" s="25">
        <v>361.4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143736</v>
      </c>
      <c r="L48" s="46">
        <v>0</v>
      </c>
      <c r="M48" s="46">
        <v>0</v>
      </c>
      <c r="N48" s="46">
        <f t="shared" si="13"/>
        <v>143736</v>
      </c>
      <c r="O48" s="47">
        <f t="shared" si="10"/>
        <v>8.402174548430468</v>
      </c>
      <c r="P48" s="9"/>
    </row>
    <row r="49" spans="1:16" ht="15">
      <c r="A49" s="12"/>
      <c r="B49" s="25">
        <v>362</v>
      </c>
      <c r="C49" s="20" t="s">
        <v>57</v>
      </c>
      <c r="D49" s="46">
        <v>95055</v>
      </c>
      <c r="E49" s="46">
        <v>0</v>
      </c>
      <c r="F49" s="46">
        <v>0</v>
      </c>
      <c r="G49" s="46">
        <v>0</v>
      </c>
      <c r="H49" s="46">
        <v>0</v>
      </c>
      <c r="I49" s="46">
        <v>12500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107555</v>
      </c>
      <c r="O49" s="47">
        <f t="shared" si="10"/>
        <v>6.287192377389373</v>
      </c>
      <c r="P49" s="9"/>
    </row>
    <row r="50" spans="1:16" ht="15">
      <c r="A50" s="12"/>
      <c r="B50" s="25">
        <v>364</v>
      </c>
      <c r="C50" s="20" t="s">
        <v>58</v>
      </c>
      <c r="D50" s="46">
        <v>120120</v>
      </c>
      <c r="E50" s="46">
        <v>0</v>
      </c>
      <c r="F50" s="46">
        <v>0</v>
      </c>
      <c r="G50" s="46">
        <v>0</v>
      </c>
      <c r="H50" s="46">
        <v>0</v>
      </c>
      <c r="I50" s="46">
        <v>-90389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29731</v>
      </c>
      <c r="O50" s="47">
        <f t="shared" si="10"/>
        <v>1.7379435318875314</v>
      </c>
      <c r="P50" s="9"/>
    </row>
    <row r="51" spans="1:16" ht="15">
      <c r="A51" s="12"/>
      <c r="B51" s="25">
        <v>366</v>
      </c>
      <c r="C51" s="20" t="s">
        <v>59</v>
      </c>
      <c r="D51" s="46">
        <v>14313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14313</v>
      </c>
      <c r="O51" s="47">
        <f t="shared" si="10"/>
        <v>0.8366750453030923</v>
      </c>
      <c r="P51" s="9"/>
    </row>
    <row r="52" spans="1:16" ht="15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398763</v>
      </c>
      <c r="L52" s="46">
        <v>0</v>
      </c>
      <c r="M52" s="46">
        <v>0</v>
      </c>
      <c r="N52" s="46">
        <f t="shared" si="13"/>
        <v>398763</v>
      </c>
      <c r="O52" s="47">
        <f t="shared" si="10"/>
        <v>23.309931606944527</v>
      </c>
      <c r="P52" s="9"/>
    </row>
    <row r="53" spans="1:16" ht="15">
      <c r="A53" s="12"/>
      <c r="B53" s="25">
        <v>369.3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1495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1495</v>
      </c>
      <c r="O53" s="47">
        <f t="shared" si="10"/>
        <v>0.08739112643946922</v>
      </c>
      <c r="P53" s="9"/>
    </row>
    <row r="54" spans="1:16" ht="15">
      <c r="A54" s="12"/>
      <c r="B54" s="25">
        <v>369.9</v>
      </c>
      <c r="C54" s="20" t="s">
        <v>62</v>
      </c>
      <c r="D54" s="46">
        <v>429819</v>
      </c>
      <c r="E54" s="46">
        <v>0</v>
      </c>
      <c r="F54" s="46">
        <v>0</v>
      </c>
      <c r="G54" s="46">
        <v>0</v>
      </c>
      <c r="H54" s="46">
        <v>0</v>
      </c>
      <c r="I54" s="46">
        <v>2252</v>
      </c>
      <c r="J54" s="46">
        <v>0</v>
      </c>
      <c r="K54" s="46">
        <v>4668</v>
      </c>
      <c r="L54" s="46">
        <v>0</v>
      </c>
      <c r="M54" s="46">
        <v>0</v>
      </c>
      <c r="N54" s="46">
        <f t="shared" si="13"/>
        <v>436739</v>
      </c>
      <c r="O54" s="47">
        <f t="shared" si="10"/>
        <v>25.529841585315953</v>
      </c>
      <c r="P54" s="9"/>
    </row>
    <row r="55" spans="1:16" ht="15.75">
      <c r="A55" s="29" t="s">
        <v>41</v>
      </c>
      <c r="B55" s="30"/>
      <c r="C55" s="31"/>
      <c r="D55" s="32">
        <f aca="true" t="shared" si="14" ref="D55:M55">SUM(D56:D58)</f>
        <v>547363</v>
      </c>
      <c r="E55" s="32">
        <f t="shared" si="14"/>
        <v>42789</v>
      </c>
      <c r="F55" s="32">
        <f t="shared" si="14"/>
        <v>0</v>
      </c>
      <c r="G55" s="32">
        <f t="shared" si="14"/>
        <v>165575</v>
      </c>
      <c r="H55" s="32">
        <f t="shared" si="14"/>
        <v>0</v>
      </c>
      <c r="I55" s="32">
        <f t="shared" si="14"/>
        <v>736311</v>
      </c>
      <c r="J55" s="32">
        <f t="shared" si="14"/>
        <v>0</v>
      </c>
      <c r="K55" s="32">
        <f t="shared" si="14"/>
        <v>320334</v>
      </c>
      <c r="L55" s="32">
        <f t="shared" si="14"/>
        <v>0</v>
      </c>
      <c r="M55" s="32">
        <f t="shared" si="14"/>
        <v>0</v>
      </c>
      <c r="N55" s="32">
        <f>SUM(D55:M55)</f>
        <v>1812372</v>
      </c>
      <c r="O55" s="45">
        <f t="shared" si="10"/>
        <v>105.94329806511954</v>
      </c>
      <c r="P55" s="9"/>
    </row>
    <row r="56" spans="1:16" ht="15">
      <c r="A56" s="12"/>
      <c r="B56" s="25">
        <v>381</v>
      </c>
      <c r="C56" s="20" t="s">
        <v>63</v>
      </c>
      <c r="D56" s="46">
        <v>547363</v>
      </c>
      <c r="E56" s="46">
        <v>42789</v>
      </c>
      <c r="F56" s="46">
        <v>0</v>
      </c>
      <c r="G56" s="46">
        <v>165575</v>
      </c>
      <c r="H56" s="46">
        <v>0</v>
      </c>
      <c r="I56" s="46">
        <v>141869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897596</v>
      </c>
      <c r="O56" s="47">
        <f t="shared" si="10"/>
        <v>52.46951540305138</v>
      </c>
      <c r="P56" s="9"/>
    </row>
    <row r="57" spans="1:16" ht="15">
      <c r="A57" s="12"/>
      <c r="B57" s="25">
        <v>389.1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83513</v>
      </c>
      <c r="J57" s="46">
        <v>0</v>
      </c>
      <c r="K57" s="46">
        <v>320334</v>
      </c>
      <c r="L57" s="46">
        <v>0</v>
      </c>
      <c r="M57" s="46">
        <v>0</v>
      </c>
      <c r="N57" s="46">
        <f>SUM(D57:M57)</f>
        <v>403847</v>
      </c>
      <c r="O57" s="47">
        <f t="shared" si="10"/>
        <v>23.60711989244169</v>
      </c>
      <c r="P57" s="9"/>
    </row>
    <row r="58" spans="1:16" ht="15.75" thickBot="1">
      <c r="A58" s="12"/>
      <c r="B58" s="25">
        <v>389.5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510929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510929</v>
      </c>
      <c r="O58" s="47">
        <f t="shared" si="10"/>
        <v>29.86666276962647</v>
      </c>
      <c r="P58" s="9"/>
    </row>
    <row r="59" spans="1:119" ht="16.5" thickBot="1">
      <c r="A59" s="14" t="s">
        <v>50</v>
      </c>
      <c r="B59" s="23"/>
      <c r="C59" s="22"/>
      <c r="D59" s="15">
        <f aca="true" t="shared" si="15" ref="D59:M59">SUM(D5,D13,D18,D33,D42,D45,D55)</f>
        <v>8788313</v>
      </c>
      <c r="E59" s="15">
        <f t="shared" si="15"/>
        <v>96524</v>
      </c>
      <c r="F59" s="15">
        <f t="shared" si="15"/>
        <v>0</v>
      </c>
      <c r="G59" s="15">
        <f t="shared" si="15"/>
        <v>985065</v>
      </c>
      <c r="H59" s="15">
        <f t="shared" si="15"/>
        <v>0</v>
      </c>
      <c r="I59" s="15">
        <f t="shared" si="15"/>
        <v>12806043</v>
      </c>
      <c r="J59" s="15">
        <f t="shared" si="15"/>
        <v>0</v>
      </c>
      <c r="K59" s="15">
        <f t="shared" si="15"/>
        <v>867501</v>
      </c>
      <c r="L59" s="15">
        <f t="shared" si="15"/>
        <v>0</v>
      </c>
      <c r="M59" s="15">
        <f t="shared" si="15"/>
        <v>0</v>
      </c>
      <c r="N59" s="15">
        <f>SUM(D59:M59)</f>
        <v>23543446</v>
      </c>
      <c r="O59" s="38">
        <f t="shared" si="10"/>
        <v>1376.2463319109136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72</v>
      </c>
      <c r="M61" s="48"/>
      <c r="N61" s="48"/>
      <c r="O61" s="43">
        <v>17107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A63:O63"/>
    <mergeCell ref="A1:O1"/>
    <mergeCell ref="D3:H3"/>
    <mergeCell ref="I3:J3"/>
    <mergeCell ref="K3:L3"/>
    <mergeCell ref="O3:O4"/>
    <mergeCell ref="A2:O2"/>
    <mergeCell ref="A3:C4"/>
    <mergeCell ref="A62:O62"/>
    <mergeCell ref="L61:N61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4150371</v>
      </c>
      <c r="E5" s="27">
        <f t="shared" si="0"/>
        <v>24828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4175199</v>
      </c>
      <c r="O5" s="33">
        <f aca="true" t="shared" si="1" ref="O5:O36">(N5/O$61)</f>
        <v>243.57966279680298</v>
      </c>
      <c r="P5" s="6"/>
    </row>
    <row r="6" spans="1:16" ht="15">
      <c r="A6" s="12"/>
      <c r="B6" s="25">
        <v>311</v>
      </c>
      <c r="C6" s="20" t="s">
        <v>2</v>
      </c>
      <c r="D6" s="46">
        <v>2125465</v>
      </c>
      <c r="E6" s="46">
        <v>24828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2150293</v>
      </c>
      <c r="O6" s="47">
        <f t="shared" si="1"/>
        <v>125.44734846275013</v>
      </c>
      <c r="P6" s="9"/>
    </row>
    <row r="7" spans="1:16" ht="15">
      <c r="A7" s="12"/>
      <c r="B7" s="25">
        <v>312.41</v>
      </c>
      <c r="C7" s="20" t="s">
        <v>10</v>
      </c>
      <c r="D7" s="46">
        <v>420766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420766</v>
      </c>
      <c r="O7" s="47">
        <f t="shared" si="1"/>
        <v>24.547342628784786</v>
      </c>
      <c r="P7" s="9"/>
    </row>
    <row r="8" spans="1:16" ht="15">
      <c r="A8" s="12"/>
      <c r="B8" s="25">
        <v>314.1</v>
      </c>
      <c r="C8" s="20" t="s">
        <v>11</v>
      </c>
      <c r="D8" s="46">
        <v>695634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695634</v>
      </c>
      <c r="O8" s="47">
        <f t="shared" si="1"/>
        <v>40.58304649670381</v>
      </c>
      <c r="P8" s="9"/>
    </row>
    <row r="9" spans="1:16" ht="15">
      <c r="A9" s="12"/>
      <c r="B9" s="25">
        <v>314.3</v>
      </c>
      <c r="C9" s="20" t="s">
        <v>12</v>
      </c>
      <c r="D9" s="46">
        <v>273266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273266</v>
      </c>
      <c r="O9" s="47">
        <f t="shared" si="1"/>
        <v>15.942243743072167</v>
      </c>
      <c r="P9" s="9"/>
    </row>
    <row r="10" spans="1:16" ht="15">
      <c r="A10" s="12"/>
      <c r="B10" s="25">
        <v>314.8</v>
      </c>
      <c r="C10" s="20" t="s">
        <v>13</v>
      </c>
      <c r="D10" s="46">
        <v>7809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7809</v>
      </c>
      <c r="O10" s="47">
        <f t="shared" si="1"/>
        <v>0.4555743538883379</v>
      </c>
      <c r="P10" s="9"/>
    </row>
    <row r="11" spans="1:16" ht="15">
      <c r="A11" s="12"/>
      <c r="B11" s="25">
        <v>315</v>
      </c>
      <c r="C11" s="20" t="s">
        <v>14</v>
      </c>
      <c r="D11" s="46">
        <v>518486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518486</v>
      </c>
      <c r="O11" s="47">
        <f t="shared" si="1"/>
        <v>30.248293565136223</v>
      </c>
      <c r="P11" s="9"/>
    </row>
    <row r="12" spans="1:16" ht="15">
      <c r="A12" s="12"/>
      <c r="B12" s="25">
        <v>316</v>
      </c>
      <c r="C12" s="20" t="s">
        <v>15</v>
      </c>
      <c r="D12" s="46">
        <v>108945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108945</v>
      </c>
      <c r="O12" s="47">
        <f t="shared" si="1"/>
        <v>6.355813546467534</v>
      </c>
      <c r="P12" s="9"/>
    </row>
    <row r="13" spans="1:16" ht="15.75">
      <c r="A13" s="29" t="s">
        <v>112</v>
      </c>
      <c r="B13" s="30"/>
      <c r="C13" s="31"/>
      <c r="D13" s="32">
        <f aca="true" t="shared" si="3" ref="D13:M13">SUM(D14:D16)</f>
        <v>947554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947554</v>
      </c>
      <c r="O13" s="45">
        <f t="shared" si="1"/>
        <v>55.27997199696634</v>
      </c>
      <c r="P13" s="10"/>
    </row>
    <row r="14" spans="1:16" ht="15">
      <c r="A14" s="12"/>
      <c r="B14" s="25">
        <v>322</v>
      </c>
      <c r="C14" s="20" t="s">
        <v>0</v>
      </c>
      <c r="D14" s="46">
        <v>119969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119969</v>
      </c>
      <c r="O14" s="47">
        <f t="shared" si="1"/>
        <v>6.998949886237676</v>
      </c>
      <c r="P14" s="9"/>
    </row>
    <row r="15" spans="1:16" ht="15">
      <c r="A15" s="12"/>
      <c r="B15" s="25">
        <v>323.1</v>
      </c>
      <c r="C15" s="20" t="s">
        <v>17</v>
      </c>
      <c r="D15" s="46">
        <v>827035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827035</v>
      </c>
      <c r="O15" s="47">
        <f t="shared" si="1"/>
        <v>48.24893530132431</v>
      </c>
      <c r="P15" s="9"/>
    </row>
    <row r="16" spans="1:16" ht="15">
      <c r="A16" s="12"/>
      <c r="B16" s="25">
        <v>329</v>
      </c>
      <c r="C16" s="20" t="s">
        <v>113</v>
      </c>
      <c r="D16" s="46">
        <v>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550</v>
      </c>
      <c r="O16" s="47">
        <f t="shared" si="1"/>
        <v>0.032086809404352136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SUM(D18:D30)</f>
        <v>2227418</v>
      </c>
      <c r="E17" s="32">
        <f t="shared" si="4"/>
        <v>0</v>
      </c>
      <c r="F17" s="32">
        <f t="shared" si="4"/>
        <v>0</v>
      </c>
      <c r="G17" s="32">
        <f t="shared" si="4"/>
        <v>720307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2947725</v>
      </c>
      <c r="O17" s="45">
        <f t="shared" si="1"/>
        <v>171.9692550026253</v>
      </c>
      <c r="P17" s="10"/>
    </row>
    <row r="18" spans="1:16" ht="15">
      <c r="A18" s="12"/>
      <c r="B18" s="25">
        <v>331.62</v>
      </c>
      <c r="C18" s="20" t="s">
        <v>22</v>
      </c>
      <c r="D18" s="46">
        <v>135705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6">SUM(D18:M18)</f>
        <v>135705</v>
      </c>
      <c r="O18" s="47">
        <f t="shared" si="1"/>
        <v>7.916982673122922</v>
      </c>
      <c r="P18" s="9"/>
    </row>
    <row r="19" spans="1:16" ht="15">
      <c r="A19" s="12"/>
      <c r="B19" s="25">
        <v>334.39</v>
      </c>
      <c r="C19" s="20" t="s">
        <v>23</v>
      </c>
      <c r="D19" s="46">
        <v>27618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27618</v>
      </c>
      <c r="O19" s="47">
        <f t="shared" si="1"/>
        <v>1.611224549326177</v>
      </c>
      <c r="P19" s="9"/>
    </row>
    <row r="20" spans="1:16" ht="15">
      <c r="A20" s="12"/>
      <c r="B20" s="25">
        <v>334.41</v>
      </c>
      <c r="C20" s="20" t="s">
        <v>79</v>
      </c>
      <c r="D20" s="46">
        <v>0</v>
      </c>
      <c r="E20" s="46">
        <v>0</v>
      </c>
      <c r="F20" s="46">
        <v>0</v>
      </c>
      <c r="G20" s="46">
        <v>306817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306817</v>
      </c>
      <c r="O20" s="47">
        <f t="shared" si="1"/>
        <v>17.89959745639111</v>
      </c>
      <c r="P20" s="9"/>
    </row>
    <row r="21" spans="1:16" ht="15">
      <c r="A21" s="12"/>
      <c r="B21" s="25">
        <v>334.7</v>
      </c>
      <c r="C21" s="20" t="s">
        <v>24</v>
      </c>
      <c r="D21" s="46">
        <v>0</v>
      </c>
      <c r="E21" s="46">
        <v>0</v>
      </c>
      <c r="F21" s="46">
        <v>0</v>
      </c>
      <c r="G21" s="46">
        <v>267935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267935</v>
      </c>
      <c r="O21" s="47">
        <f t="shared" si="1"/>
        <v>15.6312350504638</v>
      </c>
      <c r="P21" s="9"/>
    </row>
    <row r="22" spans="1:16" ht="15">
      <c r="A22" s="12"/>
      <c r="B22" s="25">
        <v>335.12</v>
      </c>
      <c r="C22" s="20" t="s">
        <v>25</v>
      </c>
      <c r="D22" s="46">
        <v>816932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816932</v>
      </c>
      <c r="O22" s="47">
        <f t="shared" si="1"/>
        <v>47.65952978239309</v>
      </c>
      <c r="P22" s="9"/>
    </row>
    <row r="23" spans="1:16" ht="15">
      <c r="A23" s="12"/>
      <c r="B23" s="25">
        <v>335.14</v>
      </c>
      <c r="C23" s="20" t="s">
        <v>26</v>
      </c>
      <c r="D23" s="46">
        <v>13371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13371</v>
      </c>
      <c r="O23" s="47">
        <f t="shared" si="1"/>
        <v>0.7800595064465317</v>
      </c>
      <c r="P23" s="9"/>
    </row>
    <row r="24" spans="1:16" ht="15">
      <c r="A24" s="12"/>
      <c r="B24" s="25">
        <v>335.15</v>
      </c>
      <c r="C24" s="20" t="s">
        <v>27</v>
      </c>
      <c r="D24" s="46">
        <v>6659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6659</v>
      </c>
      <c r="O24" s="47">
        <f t="shared" si="1"/>
        <v>0.38848375240651073</v>
      </c>
      <c r="P24" s="9"/>
    </row>
    <row r="25" spans="1:16" ht="15">
      <c r="A25" s="12"/>
      <c r="B25" s="25">
        <v>335.18</v>
      </c>
      <c r="C25" s="20" t="s">
        <v>28</v>
      </c>
      <c r="D25" s="46">
        <v>1174582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1174582</v>
      </c>
      <c r="O25" s="47">
        <f t="shared" si="1"/>
        <v>68.52470684324135</v>
      </c>
      <c r="P25" s="9"/>
    </row>
    <row r="26" spans="1:16" ht="15">
      <c r="A26" s="12"/>
      <c r="B26" s="25">
        <v>335.49</v>
      </c>
      <c r="C26" s="20" t="s">
        <v>29</v>
      </c>
      <c r="D26" s="46">
        <v>8769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8769</v>
      </c>
      <c r="O26" s="47">
        <f t="shared" si="1"/>
        <v>0.511580421212298</v>
      </c>
      <c r="P26" s="9"/>
    </row>
    <row r="27" spans="1:16" ht="15">
      <c r="A27" s="12"/>
      <c r="B27" s="25">
        <v>337.4</v>
      </c>
      <c r="C27" s="20" t="s">
        <v>32</v>
      </c>
      <c r="D27" s="46">
        <v>0</v>
      </c>
      <c r="E27" s="46">
        <v>0</v>
      </c>
      <c r="F27" s="46">
        <v>0</v>
      </c>
      <c r="G27" s="46">
        <v>125555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125555</v>
      </c>
      <c r="O27" s="47">
        <f t="shared" si="1"/>
        <v>7.324835190478969</v>
      </c>
      <c r="P27" s="9"/>
    </row>
    <row r="28" spans="1:16" ht="15">
      <c r="A28" s="12"/>
      <c r="B28" s="25">
        <v>337.7</v>
      </c>
      <c r="C28" s="20" t="s">
        <v>33</v>
      </c>
      <c r="D28" s="46">
        <v>1000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1000</v>
      </c>
      <c r="O28" s="47">
        <f t="shared" si="1"/>
        <v>0.05833965346245843</v>
      </c>
      <c r="P28" s="9"/>
    </row>
    <row r="29" spans="1:16" ht="15">
      <c r="A29" s="12"/>
      <c r="B29" s="25">
        <v>337.9</v>
      </c>
      <c r="C29" s="20" t="s">
        <v>114</v>
      </c>
      <c r="D29" s="46">
        <v>0</v>
      </c>
      <c r="E29" s="46">
        <v>0</v>
      </c>
      <c r="F29" s="46">
        <v>0</v>
      </c>
      <c r="G29" s="46">
        <v>20000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20000</v>
      </c>
      <c r="O29" s="47">
        <f t="shared" si="1"/>
        <v>1.1667930692491686</v>
      </c>
      <c r="P29" s="9"/>
    </row>
    <row r="30" spans="1:16" ht="15">
      <c r="A30" s="12"/>
      <c r="B30" s="25">
        <v>338</v>
      </c>
      <c r="C30" s="20" t="s">
        <v>34</v>
      </c>
      <c r="D30" s="46">
        <v>42782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42782</v>
      </c>
      <c r="O30" s="47">
        <f t="shared" si="1"/>
        <v>2.495887054430897</v>
      </c>
      <c r="P30" s="9"/>
    </row>
    <row r="31" spans="1:16" ht="15.75">
      <c r="A31" s="29" t="s">
        <v>39</v>
      </c>
      <c r="B31" s="30"/>
      <c r="C31" s="31"/>
      <c r="D31" s="32">
        <f aca="true" t="shared" si="7" ref="D31:M31">SUM(D32:D39)</f>
        <v>321939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11487835</v>
      </c>
      <c r="J31" s="32">
        <f t="shared" si="7"/>
        <v>1003733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6"/>
        <v>12813507</v>
      </c>
      <c r="O31" s="45">
        <f t="shared" si="1"/>
        <v>747.5355580187854</v>
      </c>
      <c r="P31" s="10"/>
    </row>
    <row r="32" spans="1:16" ht="15">
      <c r="A32" s="12"/>
      <c r="B32" s="25">
        <v>341.2</v>
      </c>
      <c r="C32" s="20" t="s">
        <v>42</v>
      </c>
      <c r="D32" s="46">
        <v>20540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1003733</v>
      </c>
      <c r="K32" s="46">
        <v>0</v>
      </c>
      <c r="L32" s="46">
        <v>0</v>
      </c>
      <c r="M32" s="46">
        <v>0</v>
      </c>
      <c r="N32" s="46">
        <f t="shared" si="6"/>
        <v>1024273</v>
      </c>
      <c r="O32" s="47">
        <f t="shared" si="1"/>
        <v>59.75573187095269</v>
      </c>
      <c r="P32" s="9"/>
    </row>
    <row r="33" spans="1:16" ht="15">
      <c r="A33" s="12"/>
      <c r="B33" s="25">
        <v>341.9</v>
      </c>
      <c r="C33" s="20" t="s">
        <v>43</v>
      </c>
      <c r="D33" s="46">
        <v>17995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17995</v>
      </c>
      <c r="O33" s="47">
        <f t="shared" si="1"/>
        <v>1.0498220640569396</v>
      </c>
      <c r="P33" s="9"/>
    </row>
    <row r="34" spans="1:16" ht="15">
      <c r="A34" s="12"/>
      <c r="B34" s="25">
        <v>342.5</v>
      </c>
      <c r="C34" s="20" t="s">
        <v>44</v>
      </c>
      <c r="D34" s="46">
        <v>48256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48256</v>
      </c>
      <c r="O34" s="47">
        <f t="shared" si="1"/>
        <v>2.8152383174843942</v>
      </c>
      <c r="P34" s="9"/>
    </row>
    <row r="35" spans="1:16" ht="15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2282613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2282613</v>
      </c>
      <c r="O35" s="47">
        <f t="shared" si="1"/>
        <v>133.16685140890263</v>
      </c>
      <c r="P35" s="9"/>
    </row>
    <row r="36" spans="1:16" ht="15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8945051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8945051</v>
      </c>
      <c r="O36" s="47">
        <f t="shared" si="1"/>
        <v>521.8511755440172</v>
      </c>
      <c r="P36" s="9"/>
    </row>
    <row r="37" spans="1:16" ht="15">
      <c r="A37" s="12"/>
      <c r="B37" s="25">
        <v>343.9</v>
      </c>
      <c r="C37" s="20" t="s">
        <v>47</v>
      </c>
      <c r="D37" s="46">
        <v>151788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151788</v>
      </c>
      <c r="O37" s="47">
        <f aca="true" t="shared" si="9" ref="O37:O59">(N37/O$61)</f>
        <v>8.855259319759641</v>
      </c>
      <c r="P37" s="9"/>
    </row>
    <row r="38" spans="1:16" ht="15">
      <c r="A38" s="12"/>
      <c r="B38" s="25">
        <v>344.5</v>
      </c>
      <c r="C38" s="20" t="s">
        <v>48</v>
      </c>
      <c r="D38" s="46">
        <v>3450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3450</v>
      </c>
      <c r="O38" s="47">
        <f t="shared" si="9"/>
        <v>0.2012718044454816</v>
      </c>
      <c r="P38" s="9"/>
    </row>
    <row r="39" spans="1:16" ht="15">
      <c r="A39" s="12"/>
      <c r="B39" s="25">
        <v>347.2</v>
      </c>
      <c r="C39" s="20" t="s">
        <v>49</v>
      </c>
      <c r="D39" s="46">
        <v>79910</v>
      </c>
      <c r="E39" s="46">
        <v>0</v>
      </c>
      <c r="F39" s="46">
        <v>0</v>
      </c>
      <c r="G39" s="46">
        <v>0</v>
      </c>
      <c r="H39" s="46">
        <v>0</v>
      </c>
      <c r="I39" s="46">
        <v>260171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340081</v>
      </c>
      <c r="O39" s="47">
        <f t="shared" si="9"/>
        <v>19.840207689166327</v>
      </c>
      <c r="P39" s="9"/>
    </row>
    <row r="40" spans="1:16" ht="15.75">
      <c r="A40" s="29" t="s">
        <v>40</v>
      </c>
      <c r="B40" s="30"/>
      <c r="C40" s="31"/>
      <c r="D40" s="32">
        <f aca="true" t="shared" si="10" ref="D40:M40">SUM(D41:D42)</f>
        <v>65934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65934</v>
      </c>
      <c r="O40" s="45">
        <f t="shared" si="9"/>
        <v>3.8465667113937343</v>
      </c>
      <c r="P40" s="10"/>
    </row>
    <row r="41" spans="1:16" ht="15">
      <c r="A41" s="13"/>
      <c r="B41" s="39">
        <v>351.2</v>
      </c>
      <c r="C41" s="21" t="s">
        <v>52</v>
      </c>
      <c r="D41" s="46">
        <v>34528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34528</v>
      </c>
      <c r="O41" s="47">
        <f t="shared" si="9"/>
        <v>2.014351554751765</v>
      </c>
      <c r="P41" s="9"/>
    </row>
    <row r="42" spans="1:16" ht="15">
      <c r="A42" s="13"/>
      <c r="B42" s="39">
        <v>354</v>
      </c>
      <c r="C42" s="21" t="s">
        <v>53</v>
      </c>
      <c r="D42" s="46">
        <v>31406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31406</v>
      </c>
      <c r="O42" s="47">
        <f t="shared" si="9"/>
        <v>1.8322151566419695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SUM(D44:D51)</f>
        <v>911733</v>
      </c>
      <c r="E43" s="32">
        <f t="shared" si="11"/>
        <v>66957</v>
      </c>
      <c r="F43" s="32">
        <f t="shared" si="11"/>
        <v>0</v>
      </c>
      <c r="G43" s="32">
        <f t="shared" si="11"/>
        <v>2308</v>
      </c>
      <c r="H43" s="32">
        <f t="shared" si="11"/>
        <v>0</v>
      </c>
      <c r="I43" s="32">
        <f t="shared" si="11"/>
        <v>227699</v>
      </c>
      <c r="J43" s="32">
        <f t="shared" si="11"/>
        <v>0</v>
      </c>
      <c r="K43" s="32">
        <f t="shared" si="11"/>
        <v>-1110185</v>
      </c>
      <c r="L43" s="32">
        <f t="shared" si="11"/>
        <v>0</v>
      </c>
      <c r="M43" s="32">
        <f t="shared" si="11"/>
        <v>0</v>
      </c>
      <c r="N43" s="32">
        <f>SUM(D43:M43)</f>
        <v>98512</v>
      </c>
      <c r="O43" s="45">
        <f t="shared" si="9"/>
        <v>5.7471559418937055</v>
      </c>
      <c r="P43" s="10"/>
    </row>
    <row r="44" spans="1:16" ht="15">
      <c r="A44" s="12"/>
      <c r="B44" s="25">
        <v>361.1</v>
      </c>
      <c r="C44" s="20" t="s">
        <v>54</v>
      </c>
      <c r="D44" s="46">
        <v>46234</v>
      </c>
      <c r="E44" s="46">
        <v>66957</v>
      </c>
      <c r="F44" s="46">
        <v>0</v>
      </c>
      <c r="G44" s="46">
        <v>543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113734</v>
      </c>
      <c r="O44" s="47">
        <f t="shared" si="9"/>
        <v>6.635202146899247</v>
      </c>
      <c r="P44" s="9"/>
    </row>
    <row r="45" spans="1:16" ht="15">
      <c r="A45" s="12"/>
      <c r="B45" s="25">
        <v>361.4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-1489027</v>
      </c>
      <c r="L45" s="46">
        <v>0</v>
      </c>
      <c r="M45" s="46">
        <v>0</v>
      </c>
      <c r="N45" s="46">
        <f aca="true" t="shared" si="12" ref="N45:N51">SUM(D45:M45)</f>
        <v>-1489027</v>
      </c>
      <c r="O45" s="47">
        <f t="shared" si="9"/>
        <v>-86.86931917624409</v>
      </c>
      <c r="P45" s="9"/>
    </row>
    <row r="46" spans="1:16" ht="15">
      <c r="A46" s="12"/>
      <c r="B46" s="25">
        <v>362</v>
      </c>
      <c r="C46" s="20" t="s">
        <v>57</v>
      </c>
      <c r="D46" s="46">
        <v>61837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61837</v>
      </c>
      <c r="O46" s="47">
        <f t="shared" si="9"/>
        <v>3.607549151158042</v>
      </c>
      <c r="P46" s="9"/>
    </row>
    <row r="47" spans="1:16" ht="15">
      <c r="A47" s="12"/>
      <c r="B47" s="25">
        <v>363.12</v>
      </c>
      <c r="C47" s="20" t="s">
        <v>18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246628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246628</v>
      </c>
      <c r="O47" s="47">
        <f t="shared" si="9"/>
        <v>14.388192054139198</v>
      </c>
      <c r="P47" s="9"/>
    </row>
    <row r="48" spans="1:16" ht="15">
      <c r="A48" s="12"/>
      <c r="B48" s="25">
        <v>364</v>
      </c>
      <c r="C48" s="20" t="s">
        <v>58</v>
      </c>
      <c r="D48" s="46">
        <v>227</v>
      </c>
      <c r="E48" s="46">
        <v>0</v>
      </c>
      <c r="F48" s="46">
        <v>0</v>
      </c>
      <c r="G48" s="46">
        <v>0</v>
      </c>
      <c r="H48" s="46">
        <v>0</v>
      </c>
      <c r="I48" s="46">
        <v>-18929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-18702</v>
      </c>
      <c r="O48" s="47">
        <f t="shared" si="9"/>
        <v>-1.0910681990548976</v>
      </c>
      <c r="P48" s="9"/>
    </row>
    <row r="49" spans="1:16" ht="15">
      <c r="A49" s="12"/>
      <c r="B49" s="25">
        <v>366</v>
      </c>
      <c r="C49" s="20" t="s">
        <v>59</v>
      </c>
      <c r="D49" s="46">
        <v>1536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1536</v>
      </c>
      <c r="O49" s="47">
        <f t="shared" si="9"/>
        <v>0.08960970771833615</v>
      </c>
      <c r="P49" s="9"/>
    </row>
    <row r="50" spans="1:16" ht="15">
      <c r="A50" s="12"/>
      <c r="B50" s="25">
        <v>368</v>
      </c>
      <c r="C50" s="20" t="s">
        <v>60</v>
      </c>
      <c r="D50" s="46">
        <v>801899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378842</v>
      </c>
      <c r="L50" s="46">
        <v>0</v>
      </c>
      <c r="M50" s="46">
        <v>0</v>
      </c>
      <c r="N50" s="46">
        <f t="shared" si="12"/>
        <v>1180741</v>
      </c>
      <c r="O50" s="47">
        <f t="shared" si="9"/>
        <v>68.88402076891663</v>
      </c>
      <c r="P50" s="9"/>
    </row>
    <row r="51" spans="1:16" ht="15">
      <c r="A51" s="12"/>
      <c r="B51" s="25">
        <v>369.9</v>
      </c>
      <c r="C51" s="20" t="s">
        <v>62</v>
      </c>
      <c r="D51" s="46">
        <v>0</v>
      </c>
      <c r="E51" s="46">
        <v>0</v>
      </c>
      <c r="F51" s="46">
        <v>0</v>
      </c>
      <c r="G51" s="46">
        <v>1765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1765</v>
      </c>
      <c r="O51" s="47">
        <f t="shared" si="9"/>
        <v>0.10296948836123913</v>
      </c>
      <c r="P51" s="9"/>
    </row>
    <row r="52" spans="1:16" ht="15.75">
      <c r="A52" s="29" t="s">
        <v>41</v>
      </c>
      <c r="B52" s="30"/>
      <c r="C52" s="31"/>
      <c r="D52" s="32">
        <f aca="true" t="shared" si="13" ref="D52:M52">SUM(D53:D58)</f>
        <v>304630</v>
      </c>
      <c r="E52" s="32">
        <f t="shared" si="13"/>
        <v>79478</v>
      </c>
      <c r="F52" s="32">
        <f t="shared" si="13"/>
        <v>0</v>
      </c>
      <c r="G52" s="32">
        <f t="shared" si="13"/>
        <v>24449</v>
      </c>
      <c r="H52" s="32">
        <f t="shared" si="13"/>
        <v>0</v>
      </c>
      <c r="I52" s="32">
        <f t="shared" si="13"/>
        <v>2992393</v>
      </c>
      <c r="J52" s="32">
        <f t="shared" si="13"/>
        <v>5089</v>
      </c>
      <c r="K52" s="32">
        <f t="shared" si="13"/>
        <v>425611</v>
      </c>
      <c r="L52" s="32">
        <f t="shared" si="13"/>
        <v>0</v>
      </c>
      <c r="M52" s="32">
        <f t="shared" si="13"/>
        <v>0</v>
      </c>
      <c r="N52" s="32">
        <f aca="true" t="shared" si="14" ref="N52:N59">SUM(D52:M52)</f>
        <v>3831650</v>
      </c>
      <c r="O52" s="45">
        <f t="shared" si="9"/>
        <v>223.53713318942886</v>
      </c>
      <c r="P52" s="9"/>
    </row>
    <row r="53" spans="1:16" ht="15">
      <c r="A53" s="12"/>
      <c r="B53" s="25">
        <v>381</v>
      </c>
      <c r="C53" s="20" t="s">
        <v>63</v>
      </c>
      <c r="D53" s="46">
        <v>235239</v>
      </c>
      <c r="E53" s="46">
        <v>79478</v>
      </c>
      <c r="F53" s="46">
        <v>0</v>
      </c>
      <c r="G53" s="46">
        <v>24449</v>
      </c>
      <c r="H53" s="46">
        <v>0</v>
      </c>
      <c r="I53" s="46">
        <v>1213601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1552767</v>
      </c>
      <c r="O53" s="47">
        <f t="shared" si="9"/>
        <v>90.58788868794119</v>
      </c>
      <c r="P53" s="9"/>
    </row>
    <row r="54" spans="1:16" ht="15">
      <c r="A54" s="12"/>
      <c r="B54" s="25">
        <v>383</v>
      </c>
      <c r="C54" s="20" t="s">
        <v>108</v>
      </c>
      <c r="D54" s="46">
        <v>69391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69391</v>
      </c>
      <c r="O54" s="47">
        <f t="shared" si="9"/>
        <v>4.048246893413453</v>
      </c>
      <c r="P54" s="9"/>
    </row>
    <row r="55" spans="1:16" ht="15">
      <c r="A55" s="12"/>
      <c r="B55" s="25">
        <v>389.1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213300</v>
      </c>
      <c r="J55" s="46">
        <v>5089</v>
      </c>
      <c r="K55" s="46">
        <v>425611</v>
      </c>
      <c r="L55" s="46">
        <v>0</v>
      </c>
      <c r="M55" s="46">
        <v>0</v>
      </c>
      <c r="N55" s="46">
        <f t="shared" si="14"/>
        <v>644000</v>
      </c>
      <c r="O55" s="47">
        <f t="shared" si="9"/>
        <v>37.57073682982323</v>
      </c>
      <c r="P55" s="9"/>
    </row>
    <row r="56" spans="1:16" ht="15">
      <c r="A56" s="12"/>
      <c r="B56" s="25">
        <v>389.5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567386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567386</v>
      </c>
      <c r="O56" s="47">
        <f t="shared" si="9"/>
        <v>33.101102619450444</v>
      </c>
      <c r="P56" s="9"/>
    </row>
    <row r="57" spans="1:16" ht="15">
      <c r="A57" s="12"/>
      <c r="B57" s="25">
        <v>389.6</v>
      </c>
      <c r="C57" s="20" t="s">
        <v>115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180930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180930</v>
      </c>
      <c r="O57" s="47">
        <f t="shared" si="9"/>
        <v>10.555393500962603</v>
      </c>
      <c r="P57" s="9"/>
    </row>
    <row r="58" spans="1:16" ht="15.75" thickBot="1">
      <c r="A58" s="12"/>
      <c r="B58" s="25">
        <v>389.7</v>
      </c>
      <c r="C58" s="20" t="s">
        <v>92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817176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817176</v>
      </c>
      <c r="O58" s="47">
        <f t="shared" si="9"/>
        <v>47.673764657837935</v>
      </c>
      <c r="P58" s="9"/>
    </row>
    <row r="59" spans="1:119" ht="16.5" thickBot="1">
      <c r="A59" s="14" t="s">
        <v>50</v>
      </c>
      <c r="B59" s="23"/>
      <c r="C59" s="22"/>
      <c r="D59" s="15">
        <f aca="true" t="shared" si="15" ref="D59:M59">SUM(D5,D13,D17,D31,D40,D43,D52)</f>
        <v>8929579</v>
      </c>
      <c r="E59" s="15">
        <f t="shared" si="15"/>
        <v>171263</v>
      </c>
      <c r="F59" s="15">
        <f t="shared" si="15"/>
        <v>0</v>
      </c>
      <c r="G59" s="15">
        <f t="shared" si="15"/>
        <v>747064</v>
      </c>
      <c r="H59" s="15">
        <f t="shared" si="15"/>
        <v>0</v>
      </c>
      <c r="I59" s="15">
        <f t="shared" si="15"/>
        <v>14707927</v>
      </c>
      <c r="J59" s="15">
        <f t="shared" si="15"/>
        <v>1008822</v>
      </c>
      <c r="K59" s="15">
        <f t="shared" si="15"/>
        <v>-684574</v>
      </c>
      <c r="L59" s="15">
        <f t="shared" si="15"/>
        <v>0</v>
      </c>
      <c r="M59" s="15">
        <f t="shared" si="15"/>
        <v>0</v>
      </c>
      <c r="N59" s="15">
        <f t="shared" si="14"/>
        <v>24880081</v>
      </c>
      <c r="O59" s="38">
        <f t="shared" si="9"/>
        <v>1451.4953036578963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116</v>
      </c>
      <c r="M61" s="48"/>
      <c r="N61" s="48"/>
      <c r="O61" s="43">
        <v>17141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4308896</v>
      </c>
      <c r="E5" s="27">
        <f t="shared" si="0"/>
        <v>1253769</v>
      </c>
      <c r="F5" s="27">
        <f t="shared" si="0"/>
        <v>0</v>
      </c>
      <c r="G5" s="27">
        <f t="shared" si="0"/>
        <v>135357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5698022</v>
      </c>
      <c r="O5" s="33">
        <f aca="true" t="shared" si="1" ref="O5:O36">(N5/O$55)</f>
        <v>316.9265253907336</v>
      </c>
      <c r="P5" s="6"/>
    </row>
    <row r="6" spans="1:16" ht="15">
      <c r="A6" s="12"/>
      <c r="B6" s="25">
        <v>311</v>
      </c>
      <c r="C6" s="20" t="s">
        <v>2</v>
      </c>
      <c r="D6" s="46">
        <v>2325377</v>
      </c>
      <c r="E6" s="46">
        <v>36836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2362213</v>
      </c>
      <c r="O6" s="47">
        <f t="shared" si="1"/>
        <v>131.38734078647312</v>
      </c>
      <c r="P6" s="9"/>
    </row>
    <row r="7" spans="1:16" ht="15">
      <c r="A7" s="12"/>
      <c r="B7" s="25">
        <v>312.41</v>
      </c>
      <c r="C7" s="20" t="s">
        <v>10</v>
      </c>
      <c r="D7" s="46">
        <v>294369</v>
      </c>
      <c r="E7" s="46">
        <v>0</v>
      </c>
      <c r="F7" s="46">
        <v>0</v>
      </c>
      <c r="G7" s="46">
        <v>135357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429726</v>
      </c>
      <c r="O7" s="47">
        <f t="shared" si="1"/>
        <v>23.90155181044552</v>
      </c>
      <c r="P7" s="9"/>
    </row>
    <row r="8" spans="1:16" ht="15">
      <c r="A8" s="12"/>
      <c r="B8" s="25">
        <v>312.6</v>
      </c>
      <c r="C8" s="20" t="s">
        <v>126</v>
      </c>
      <c r="D8" s="46">
        <v>0</v>
      </c>
      <c r="E8" s="46">
        <v>1216933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1216933</v>
      </c>
      <c r="O8" s="47">
        <f t="shared" si="1"/>
        <v>67.68635630457756</v>
      </c>
      <c r="P8" s="9"/>
    </row>
    <row r="9" spans="1:16" ht="15">
      <c r="A9" s="12"/>
      <c r="B9" s="25">
        <v>314.1</v>
      </c>
      <c r="C9" s="20" t="s">
        <v>11</v>
      </c>
      <c r="D9" s="46">
        <v>957849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957849</v>
      </c>
      <c r="O9" s="47">
        <f t="shared" si="1"/>
        <v>53.275988653429</v>
      </c>
      <c r="P9" s="9"/>
    </row>
    <row r="10" spans="1:16" ht="15">
      <c r="A10" s="12"/>
      <c r="B10" s="25">
        <v>314.3</v>
      </c>
      <c r="C10" s="20" t="s">
        <v>12</v>
      </c>
      <c r="D10" s="46">
        <v>288984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288984</v>
      </c>
      <c r="O10" s="47">
        <f t="shared" si="1"/>
        <v>16.07341898882029</v>
      </c>
      <c r="P10" s="9"/>
    </row>
    <row r="11" spans="1:16" ht="15">
      <c r="A11" s="12"/>
      <c r="B11" s="25">
        <v>314.8</v>
      </c>
      <c r="C11" s="20" t="s">
        <v>13</v>
      </c>
      <c r="D11" s="46">
        <v>31020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31020</v>
      </c>
      <c r="O11" s="47">
        <f t="shared" si="1"/>
        <v>1.725346237276823</v>
      </c>
      <c r="P11" s="9"/>
    </row>
    <row r="12" spans="1:16" ht="15">
      <c r="A12" s="12"/>
      <c r="B12" s="25">
        <v>315</v>
      </c>
      <c r="C12" s="20" t="s">
        <v>95</v>
      </c>
      <c r="D12" s="46">
        <v>261810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261810</v>
      </c>
      <c r="O12" s="47">
        <f t="shared" si="1"/>
        <v>14.561988987151677</v>
      </c>
      <c r="P12" s="9"/>
    </row>
    <row r="13" spans="1:16" ht="15">
      <c r="A13" s="12"/>
      <c r="B13" s="25">
        <v>316</v>
      </c>
      <c r="C13" s="20" t="s">
        <v>96</v>
      </c>
      <c r="D13" s="46">
        <v>149487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149487</v>
      </c>
      <c r="O13" s="47">
        <f t="shared" si="1"/>
        <v>8.314533622559653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1541768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822733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2364501</v>
      </c>
      <c r="O14" s="45">
        <f t="shared" si="1"/>
        <v>131.51460036709494</v>
      </c>
      <c r="P14" s="10"/>
    </row>
    <row r="15" spans="1:16" ht="15">
      <c r="A15" s="12"/>
      <c r="B15" s="25">
        <v>322</v>
      </c>
      <c r="C15" s="20" t="s">
        <v>0</v>
      </c>
      <c r="D15" s="46">
        <v>174562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174562</v>
      </c>
      <c r="O15" s="47">
        <f t="shared" si="1"/>
        <v>9.70921630791479</v>
      </c>
      <c r="P15" s="9"/>
    </row>
    <row r="16" spans="1:16" ht="15">
      <c r="A16" s="12"/>
      <c r="B16" s="25">
        <v>323.1</v>
      </c>
      <c r="C16" s="20" t="s">
        <v>17</v>
      </c>
      <c r="D16" s="46">
        <v>771298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771298</v>
      </c>
      <c r="O16" s="47">
        <f t="shared" si="1"/>
        <v>42.899938817509316</v>
      </c>
      <c r="P16" s="9"/>
    </row>
    <row r="17" spans="1:16" ht="15">
      <c r="A17" s="12"/>
      <c r="B17" s="25">
        <v>323.3</v>
      </c>
      <c r="C17" s="20" t="s">
        <v>75</v>
      </c>
      <c r="D17" s="46">
        <v>593280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593280</v>
      </c>
      <c r="O17" s="47">
        <f t="shared" si="1"/>
        <v>32.99849824795595</v>
      </c>
      <c r="P17" s="9"/>
    </row>
    <row r="18" spans="1:16" ht="15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822733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822733</v>
      </c>
      <c r="O18" s="47">
        <f t="shared" si="1"/>
        <v>45.76077646142722</v>
      </c>
      <c r="P18" s="9"/>
    </row>
    <row r="19" spans="1:16" ht="15">
      <c r="A19" s="12"/>
      <c r="B19" s="25">
        <v>329</v>
      </c>
      <c r="C19" s="20" t="s">
        <v>19</v>
      </c>
      <c r="D19" s="46">
        <v>2628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2628</v>
      </c>
      <c r="O19" s="47">
        <f t="shared" si="1"/>
        <v>0.14617053228766894</v>
      </c>
      <c r="P19" s="9"/>
    </row>
    <row r="20" spans="1:16" ht="15.75">
      <c r="A20" s="29" t="s">
        <v>20</v>
      </c>
      <c r="B20" s="30"/>
      <c r="C20" s="31"/>
      <c r="D20" s="32">
        <f aca="true" t="shared" si="5" ref="D20:M20">SUM(D21:D32)</f>
        <v>2833213</v>
      </c>
      <c r="E20" s="32">
        <f t="shared" si="5"/>
        <v>0</v>
      </c>
      <c r="F20" s="32">
        <f t="shared" si="5"/>
        <v>0</v>
      </c>
      <c r="G20" s="32">
        <f t="shared" si="5"/>
        <v>2104595</v>
      </c>
      <c r="H20" s="32">
        <f t="shared" si="5"/>
        <v>0</v>
      </c>
      <c r="I20" s="32">
        <f t="shared" si="5"/>
        <v>74837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5012645</v>
      </c>
      <c r="O20" s="45">
        <f t="shared" si="1"/>
        <v>278.8055509205184</v>
      </c>
      <c r="P20" s="10"/>
    </row>
    <row r="21" spans="1:16" ht="15">
      <c r="A21" s="12"/>
      <c r="B21" s="25">
        <v>331.2</v>
      </c>
      <c r="C21" s="20" t="s">
        <v>89</v>
      </c>
      <c r="D21" s="46">
        <v>154649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154649</v>
      </c>
      <c r="O21" s="47">
        <f t="shared" si="1"/>
        <v>8.601646365203848</v>
      </c>
      <c r="P21" s="9"/>
    </row>
    <row r="22" spans="1:16" ht="15">
      <c r="A22" s="12"/>
      <c r="B22" s="25">
        <v>331.39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47861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47861</v>
      </c>
      <c r="O22" s="47">
        <f t="shared" si="1"/>
        <v>2.6620501696423604</v>
      </c>
      <c r="P22" s="9"/>
    </row>
    <row r="23" spans="1:16" ht="15">
      <c r="A23" s="12"/>
      <c r="B23" s="25">
        <v>334.41</v>
      </c>
      <c r="C23" s="20" t="s">
        <v>79</v>
      </c>
      <c r="D23" s="46">
        <v>0</v>
      </c>
      <c r="E23" s="46">
        <v>0</v>
      </c>
      <c r="F23" s="46">
        <v>0</v>
      </c>
      <c r="G23" s="46">
        <v>51240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51240</v>
      </c>
      <c r="O23" s="47">
        <f t="shared" si="1"/>
        <v>2.8499916569330885</v>
      </c>
      <c r="P23" s="9"/>
    </row>
    <row r="24" spans="1:16" ht="15">
      <c r="A24" s="12"/>
      <c r="B24" s="25">
        <v>334.49</v>
      </c>
      <c r="C24" s="20" t="s">
        <v>97</v>
      </c>
      <c r="D24" s="46">
        <v>44578</v>
      </c>
      <c r="E24" s="46">
        <v>0</v>
      </c>
      <c r="F24" s="46">
        <v>0</v>
      </c>
      <c r="G24" s="46">
        <v>2053355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2097933</v>
      </c>
      <c r="O24" s="47">
        <f t="shared" si="1"/>
        <v>116.68796929751376</v>
      </c>
      <c r="P24" s="9"/>
    </row>
    <row r="25" spans="1:16" ht="15">
      <c r="A25" s="12"/>
      <c r="B25" s="25">
        <v>335.12</v>
      </c>
      <c r="C25" s="20" t="s">
        <v>98</v>
      </c>
      <c r="D25" s="46">
        <v>1039732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1039732</v>
      </c>
      <c r="O25" s="47">
        <f t="shared" si="1"/>
        <v>57.83035763946827</v>
      </c>
      <c r="P25" s="9"/>
    </row>
    <row r="26" spans="1:16" ht="15">
      <c r="A26" s="12"/>
      <c r="B26" s="25">
        <v>335.14</v>
      </c>
      <c r="C26" s="20" t="s">
        <v>99</v>
      </c>
      <c r="D26" s="46">
        <v>12487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12487</v>
      </c>
      <c r="O26" s="47">
        <f t="shared" si="1"/>
        <v>0.6945325101507314</v>
      </c>
      <c r="P26" s="9"/>
    </row>
    <row r="27" spans="1:16" ht="15">
      <c r="A27" s="12"/>
      <c r="B27" s="25">
        <v>335.15</v>
      </c>
      <c r="C27" s="20" t="s">
        <v>100</v>
      </c>
      <c r="D27" s="46">
        <v>3571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3571</v>
      </c>
      <c r="O27" s="47">
        <f t="shared" si="1"/>
        <v>0.19862061293731575</v>
      </c>
      <c r="P27" s="9"/>
    </row>
    <row r="28" spans="1:16" ht="15">
      <c r="A28" s="12"/>
      <c r="B28" s="25">
        <v>335.18</v>
      </c>
      <c r="C28" s="20" t="s">
        <v>101</v>
      </c>
      <c r="D28" s="46">
        <v>1322215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1322215</v>
      </c>
      <c r="O28" s="47">
        <f t="shared" si="1"/>
        <v>73.54218810834863</v>
      </c>
      <c r="P28" s="9"/>
    </row>
    <row r="29" spans="1:16" ht="15">
      <c r="A29" s="12"/>
      <c r="B29" s="25">
        <v>335.49</v>
      </c>
      <c r="C29" s="20" t="s">
        <v>29</v>
      </c>
      <c r="D29" s="46">
        <v>9562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9562</v>
      </c>
      <c r="O29" s="47">
        <f t="shared" si="1"/>
        <v>0.5318427053784971</v>
      </c>
      <c r="P29" s="9"/>
    </row>
    <row r="30" spans="1:16" ht="15">
      <c r="A30" s="12"/>
      <c r="B30" s="25">
        <v>337.2</v>
      </c>
      <c r="C30" s="20" t="s">
        <v>30</v>
      </c>
      <c r="D30" s="46">
        <v>179999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179999</v>
      </c>
      <c r="O30" s="47">
        <f t="shared" si="1"/>
        <v>10.01162467322988</v>
      </c>
      <c r="P30" s="9"/>
    </row>
    <row r="31" spans="1:16" ht="15">
      <c r="A31" s="12"/>
      <c r="B31" s="25">
        <v>337.3</v>
      </c>
      <c r="C31" s="20" t="s">
        <v>31</v>
      </c>
      <c r="D31" s="46">
        <v>26120</v>
      </c>
      <c r="E31" s="46">
        <v>0</v>
      </c>
      <c r="F31" s="46">
        <v>0</v>
      </c>
      <c r="G31" s="46">
        <v>0</v>
      </c>
      <c r="H31" s="46">
        <v>0</v>
      </c>
      <c r="I31" s="46">
        <v>26976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53096</v>
      </c>
      <c r="O31" s="47">
        <f t="shared" si="1"/>
        <v>2.953223204850103</v>
      </c>
      <c r="P31" s="9"/>
    </row>
    <row r="32" spans="1:16" ht="15">
      <c r="A32" s="12"/>
      <c r="B32" s="25">
        <v>338</v>
      </c>
      <c r="C32" s="20" t="s">
        <v>34</v>
      </c>
      <c r="D32" s="46">
        <v>40300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40300</v>
      </c>
      <c r="O32" s="47">
        <f t="shared" si="1"/>
        <v>2.2415039768618943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SUM(D34:D39)</f>
        <v>324133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3902826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4226959</v>
      </c>
      <c r="O33" s="45">
        <f t="shared" si="1"/>
        <v>235.1053451248679</v>
      </c>
      <c r="P33" s="10"/>
    </row>
    <row r="34" spans="1:16" ht="15">
      <c r="A34" s="12"/>
      <c r="B34" s="25">
        <v>341.2</v>
      </c>
      <c r="C34" s="20" t="s">
        <v>102</v>
      </c>
      <c r="D34" s="46">
        <v>19689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39">SUM(D34:M34)</f>
        <v>19689</v>
      </c>
      <c r="O34" s="47">
        <f t="shared" si="1"/>
        <v>1.0951109627899216</v>
      </c>
      <c r="P34" s="9"/>
    </row>
    <row r="35" spans="1:16" ht="15">
      <c r="A35" s="12"/>
      <c r="B35" s="25">
        <v>341.9</v>
      </c>
      <c r="C35" s="20" t="s">
        <v>103</v>
      </c>
      <c r="D35" s="46">
        <v>54390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54390</v>
      </c>
      <c r="O35" s="47">
        <f t="shared" si="1"/>
        <v>3.0251960620724176</v>
      </c>
      <c r="P35" s="9"/>
    </row>
    <row r="36" spans="1:16" ht="15">
      <c r="A36" s="12"/>
      <c r="B36" s="25">
        <v>342.5</v>
      </c>
      <c r="C36" s="20" t="s">
        <v>44</v>
      </c>
      <c r="D36" s="46">
        <v>100507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100507</v>
      </c>
      <c r="O36" s="47">
        <f t="shared" si="1"/>
        <v>5.590244173758274</v>
      </c>
      <c r="P36" s="9"/>
    </row>
    <row r="37" spans="1:16" ht="15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2620851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2620851</v>
      </c>
      <c r="O37" s="47">
        <f aca="true" t="shared" si="9" ref="O37:O53">(N37/O$55)</f>
        <v>145.7729017186718</v>
      </c>
      <c r="P37" s="9"/>
    </row>
    <row r="38" spans="1:16" ht="15">
      <c r="A38" s="12"/>
      <c r="B38" s="25">
        <v>343.9</v>
      </c>
      <c r="C38" s="20" t="s">
        <v>47</v>
      </c>
      <c r="D38" s="46">
        <v>148740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148740</v>
      </c>
      <c r="O38" s="47">
        <f t="shared" si="9"/>
        <v>8.272985149340897</v>
      </c>
      <c r="P38" s="9"/>
    </row>
    <row r="39" spans="1:16" ht="15">
      <c r="A39" s="12"/>
      <c r="B39" s="25">
        <v>347.2</v>
      </c>
      <c r="C39" s="20" t="s">
        <v>49</v>
      </c>
      <c r="D39" s="46">
        <v>807</v>
      </c>
      <c r="E39" s="46">
        <v>0</v>
      </c>
      <c r="F39" s="46">
        <v>0</v>
      </c>
      <c r="G39" s="46">
        <v>0</v>
      </c>
      <c r="H39" s="46">
        <v>0</v>
      </c>
      <c r="I39" s="46">
        <v>1281975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1282782</v>
      </c>
      <c r="O39" s="47">
        <f t="shared" si="9"/>
        <v>71.3489070582346</v>
      </c>
      <c r="P39" s="9"/>
    </row>
    <row r="40" spans="1:16" ht="15.75">
      <c r="A40" s="29" t="s">
        <v>40</v>
      </c>
      <c r="B40" s="30"/>
      <c r="C40" s="31"/>
      <c r="D40" s="32">
        <f aca="true" t="shared" si="10" ref="D40:M40">SUM(D41:D42)</f>
        <v>54441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3">SUM(D40:M40)</f>
        <v>54441</v>
      </c>
      <c r="O40" s="45">
        <f t="shared" si="9"/>
        <v>3.0280327048222926</v>
      </c>
      <c r="P40" s="10"/>
    </row>
    <row r="41" spans="1:16" ht="15">
      <c r="A41" s="13"/>
      <c r="B41" s="39">
        <v>351.2</v>
      </c>
      <c r="C41" s="21" t="s">
        <v>52</v>
      </c>
      <c r="D41" s="46">
        <v>11135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11135</v>
      </c>
      <c r="O41" s="47">
        <f t="shared" si="9"/>
        <v>0.6193336670560098</v>
      </c>
      <c r="P41" s="9"/>
    </row>
    <row r="42" spans="1:16" ht="15">
      <c r="A42" s="13"/>
      <c r="B42" s="39">
        <v>354</v>
      </c>
      <c r="C42" s="21" t="s">
        <v>53</v>
      </c>
      <c r="D42" s="46">
        <v>43306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43306</v>
      </c>
      <c r="O42" s="47">
        <f t="shared" si="9"/>
        <v>2.408699037766283</v>
      </c>
      <c r="P42" s="9"/>
    </row>
    <row r="43" spans="1:16" ht="15.75">
      <c r="A43" s="29" t="s">
        <v>3</v>
      </c>
      <c r="B43" s="30"/>
      <c r="C43" s="31"/>
      <c r="D43" s="32">
        <f aca="true" t="shared" si="12" ref="D43:M43">SUM(D44:D49)</f>
        <v>560786</v>
      </c>
      <c r="E43" s="32">
        <f t="shared" si="12"/>
        <v>29260</v>
      </c>
      <c r="F43" s="32">
        <f t="shared" si="12"/>
        <v>0</v>
      </c>
      <c r="G43" s="32">
        <f t="shared" si="12"/>
        <v>416</v>
      </c>
      <c r="H43" s="32">
        <f t="shared" si="12"/>
        <v>0</v>
      </c>
      <c r="I43" s="32">
        <f t="shared" si="12"/>
        <v>28401</v>
      </c>
      <c r="J43" s="32">
        <f t="shared" si="12"/>
        <v>0</v>
      </c>
      <c r="K43" s="32">
        <f t="shared" si="12"/>
        <v>2674360</v>
      </c>
      <c r="L43" s="32">
        <f t="shared" si="12"/>
        <v>0</v>
      </c>
      <c r="M43" s="32">
        <f t="shared" si="12"/>
        <v>0</v>
      </c>
      <c r="N43" s="32">
        <f t="shared" si="11"/>
        <v>3293223</v>
      </c>
      <c r="O43" s="45">
        <f t="shared" si="9"/>
        <v>183.17053228766895</v>
      </c>
      <c r="P43" s="10"/>
    </row>
    <row r="44" spans="1:16" ht="15">
      <c r="A44" s="12"/>
      <c r="B44" s="25">
        <v>361.1</v>
      </c>
      <c r="C44" s="20" t="s">
        <v>54</v>
      </c>
      <c r="D44" s="46">
        <v>25768</v>
      </c>
      <c r="E44" s="46">
        <v>29260</v>
      </c>
      <c r="F44" s="46">
        <v>0</v>
      </c>
      <c r="G44" s="46">
        <v>416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55444</v>
      </c>
      <c r="O44" s="47">
        <f t="shared" si="9"/>
        <v>3.0838200122364983</v>
      </c>
      <c r="P44" s="9"/>
    </row>
    <row r="45" spans="1:16" ht="15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2313193</v>
      </c>
      <c r="L45" s="46">
        <v>0</v>
      </c>
      <c r="M45" s="46">
        <v>0</v>
      </c>
      <c r="N45" s="46">
        <f t="shared" si="11"/>
        <v>2313193</v>
      </c>
      <c r="O45" s="47">
        <f t="shared" si="9"/>
        <v>128.6608265198287</v>
      </c>
      <c r="P45" s="9"/>
    </row>
    <row r="46" spans="1:16" ht="15">
      <c r="A46" s="12"/>
      <c r="B46" s="25">
        <v>362</v>
      </c>
      <c r="C46" s="20" t="s">
        <v>57</v>
      </c>
      <c r="D46" s="46">
        <v>113503</v>
      </c>
      <c r="E46" s="46">
        <v>0</v>
      </c>
      <c r="F46" s="46">
        <v>0</v>
      </c>
      <c r="G46" s="46">
        <v>0</v>
      </c>
      <c r="H46" s="46">
        <v>0</v>
      </c>
      <c r="I46" s="46">
        <v>4700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118203</v>
      </c>
      <c r="O46" s="47">
        <f t="shared" si="9"/>
        <v>6.574503587518772</v>
      </c>
      <c r="P46" s="9"/>
    </row>
    <row r="47" spans="1:16" ht="15">
      <c r="A47" s="12"/>
      <c r="B47" s="25">
        <v>364</v>
      </c>
      <c r="C47" s="20" t="s">
        <v>107</v>
      </c>
      <c r="D47" s="46">
        <v>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</v>
      </c>
      <c r="O47" s="47">
        <f t="shared" si="9"/>
        <v>0.0005562044607597753</v>
      </c>
      <c r="P47" s="9"/>
    </row>
    <row r="48" spans="1:16" ht="15">
      <c r="A48" s="12"/>
      <c r="B48" s="25">
        <v>368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361167</v>
      </c>
      <c r="L48" s="46">
        <v>0</v>
      </c>
      <c r="M48" s="46">
        <v>0</v>
      </c>
      <c r="N48" s="46">
        <f t="shared" si="11"/>
        <v>361167</v>
      </c>
      <c r="O48" s="47">
        <f t="shared" si="9"/>
        <v>20.088269647922576</v>
      </c>
      <c r="P48" s="9"/>
    </row>
    <row r="49" spans="1:16" ht="15">
      <c r="A49" s="12"/>
      <c r="B49" s="25">
        <v>369.9</v>
      </c>
      <c r="C49" s="20" t="s">
        <v>62</v>
      </c>
      <c r="D49" s="46">
        <v>421505</v>
      </c>
      <c r="E49" s="46">
        <v>0</v>
      </c>
      <c r="F49" s="46">
        <v>0</v>
      </c>
      <c r="G49" s="46">
        <v>0</v>
      </c>
      <c r="H49" s="46">
        <v>0</v>
      </c>
      <c r="I49" s="46">
        <v>23701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445206</v>
      </c>
      <c r="O49" s="47">
        <f t="shared" si="9"/>
        <v>24.76255631570165</v>
      </c>
      <c r="P49" s="9"/>
    </row>
    <row r="50" spans="1:16" ht="15.75">
      <c r="A50" s="29" t="s">
        <v>41</v>
      </c>
      <c r="B50" s="30"/>
      <c r="C50" s="31"/>
      <c r="D50" s="32">
        <f aca="true" t="shared" si="13" ref="D50:M50">SUM(D51:D52)</f>
        <v>400000</v>
      </c>
      <c r="E50" s="32">
        <f t="shared" si="13"/>
        <v>50398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355290</v>
      </c>
      <c r="J50" s="32">
        <f t="shared" si="13"/>
        <v>0</v>
      </c>
      <c r="K50" s="32">
        <f t="shared" si="13"/>
        <v>552020</v>
      </c>
      <c r="L50" s="32">
        <f t="shared" si="13"/>
        <v>0</v>
      </c>
      <c r="M50" s="32">
        <f t="shared" si="13"/>
        <v>0</v>
      </c>
      <c r="N50" s="32">
        <f t="shared" si="11"/>
        <v>1357708</v>
      </c>
      <c r="O50" s="45">
        <f t="shared" si="9"/>
        <v>75.5163246009233</v>
      </c>
      <c r="P50" s="9"/>
    </row>
    <row r="51" spans="1:16" ht="15">
      <c r="A51" s="12"/>
      <c r="B51" s="25">
        <v>381</v>
      </c>
      <c r="C51" s="20" t="s">
        <v>63</v>
      </c>
      <c r="D51" s="46">
        <v>400000</v>
      </c>
      <c r="E51" s="46">
        <v>50398</v>
      </c>
      <c r="F51" s="46">
        <v>0</v>
      </c>
      <c r="G51" s="46">
        <v>0</v>
      </c>
      <c r="H51" s="46">
        <v>0</v>
      </c>
      <c r="I51" s="46">
        <v>341569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791967</v>
      </c>
      <c r="O51" s="47">
        <f t="shared" si="9"/>
        <v>44.049557817453696</v>
      </c>
      <c r="P51" s="9"/>
    </row>
    <row r="52" spans="1:16" ht="15.75" thickBot="1">
      <c r="A52" s="12"/>
      <c r="B52" s="25">
        <v>389.1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13721</v>
      </c>
      <c r="J52" s="46">
        <v>0</v>
      </c>
      <c r="K52" s="46">
        <v>552020</v>
      </c>
      <c r="L52" s="46">
        <v>0</v>
      </c>
      <c r="M52" s="46">
        <v>0</v>
      </c>
      <c r="N52" s="46">
        <f t="shared" si="11"/>
        <v>565741</v>
      </c>
      <c r="O52" s="47">
        <f t="shared" si="9"/>
        <v>31.466766783469602</v>
      </c>
      <c r="P52" s="9"/>
    </row>
    <row r="53" spans="1:119" ht="16.5" thickBot="1">
      <c r="A53" s="14" t="s">
        <v>50</v>
      </c>
      <c r="B53" s="23"/>
      <c r="C53" s="22"/>
      <c r="D53" s="15">
        <f aca="true" t="shared" si="14" ref="D53:M53">SUM(D5,D14,D20,D33,D40,D43,D50)</f>
        <v>10023237</v>
      </c>
      <c r="E53" s="15">
        <f t="shared" si="14"/>
        <v>1333427</v>
      </c>
      <c r="F53" s="15">
        <f t="shared" si="14"/>
        <v>0</v>
      </c>
      <c r="G53" s="15">
        <f t="shared" si="14"/>
        <v>2240368</v>
      </c>
      <c r="H53" s="15">
        <f t="shared" si="14"/>
        <v>0</v>
      </c>
      <c r="I53" s="15">
        <f t="shared" si="14"/>
        <v>5184087</v>
      </c>
      <c r="J53" s="15">
        <f t="shared" si="14"/>
        <v>0</v>
      </c>
      <c r="K53" s="15">
        <f t="shared" si="14"/>
        <v>3226380</v>
      </c>
      <c r="L53" s="15">
        <f t="shared" si="14"/>
        <v>0</v>
      </c>
      <c r="M53" s="15">
        <f t="shared" si="14"/>
        <v>0</v>
      </c>
      <c r="N53" s="15">
        <f t="shared" si="11"/>
        <v>22007499</v>
      </c>
      <c r="O53" s="38">
        <f t="shared" si="9"/>
        <v>1224.0669113966294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132</v>
      </c>
      <c r="M55" s="48"/>
      <c r="N55" s="48"/>
      <c r="O55" s="43">
        <v>17979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4246837</v>
      </c>
      <c r="E5" s="27">
        <f t="shared" si="0"/>
        <v>1296260</v>
      </c>
      <c r="F5" s="27">
        <f t="shared" si="0"/>
        <v>0</v>
      </c>
      <c r="G5" s="27">
        <f t="shared" si="0"/>
        <v>159655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5702752</v>
      </c>
      <c r="O5" s="33">
        <f aca="true" t="shared" si="1" ref="O5:O36">(N5/O$61)</f>
        <v>317.189610100673</v>
      </c>
      <c r="P5" s="6"/>
    </row>
    <row r="6" spans="1:16" ht="15">
      <c r="A6" s="12"/>
      <c r="B6" s="25">
        <v>311</v>
      </c>
      <c r="C6" s="20" t="s">
        <v>2</v>
      </c>
      <c r="D6" s="46">
        <v>2191499</v>
      </c>
      <c r="E6" s="46">
        <v>25386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2216885</v>
      </c>
      <c r="O6" s="47">
        <f t="shared" si="1"/>
        <v>123.30413259914344</v>
      </c>
      <c r="P6" s="9"/>
    </row>
    <row r="7" spans="1:16" ht="15">
      <c r="A7" s="12"/>
      <c r="B7" s="25">
        <v>312.41</v>
      </c>
      <c r="C7" s="20" t="s">
        <v>10</v>
      </c>
      <c r="D7" s="46">
        <v>344147</v>
      </c>
      <c r="E7" s="46">
        <v>0</v>
      </c>
      <c r="F7" s="46">
        <v>0</v>
      </c>
      <c r="G7" s="46">
        <v>159655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503802</v>
      </c>
      <c r="O7" s="47">
        <f t="shared" si="1"/>
        <v>28.02169197396963</v>
      </c>
      <c r="P7" s="9"/>
    </row>
    <row r="8" spans="1:16" ht="15">
      <c r="A8" s="12"/>
      <c r="B8" s="25">
        <v>312.6</v>
      </c>
      <c r="C8" s="20" t="s">
        <v>126</v>
      </c>
      <c r="D8" s="46">
        <v>0</v>
      </c>
      <c r="E8" s="46">
        <v>1270874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1270874</v>
      </c>
      <c r="O8" s="47">
        <f t="shared" si="1"/>
        <v>70.68657878636186</v>
      </c>
      <c r="P8" s="9"/>
    </row>
    <row r="9" spans="1:16" ht="15">
      <c r="A9" s="12"/>
      <c r="B9" s="25">
        <v>314.1</v>
      </c>
      <c r="C9" s="20" t="s">
        <v>11</v>
      </c>
      <c r="D9" s="46">
        <v>966010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966010</v>
      </c>
      <c r="O9" s="47">
        <f t="shared" si="1"/>
        <v>53.729907113855056</v>
      </c>
      <c r="P9" s="9"/>
    </row>
    <row r="10" spans="1:16" ht="15">
      <c r="A10" s="12"/>
      <c r="B10" s="25">
        <v>314.3</v>
      </c>
      <c r="C10" s="20" t="s">
        <v>12</v>
      </c>
      <c r="D10" s="46">
        <v>287703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287703</v>
      </c>
      <c r="O10" s="47">
        <f t="shared" si="1"/>
        <v>16.002169197396963</v>
      </c>
      <c r="P10" s="9"/>
    </row>
    <row r="11" spans="1:16" ht="15">
      <c r="A11" s="12"/>
      <c r="B11" s="25">
        <v>314.8</v>
      </c>
      <c r="C11" s="20" t="s">
        <v>13</v>
      </c>
      <c r="D11" s="46">
        <v>29121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29121</v>
      </c>
      <c r="O11" s="47">
        <f t="shared" si="1"/>
        <v>1.6197230101785416</v>
      </c>
      <c r="P11" s="9"/>
    </row>
    <row r="12" spans="1:16" ht="15">
      <c r="A12" s="12"/>
      <c r="B12" s="25">
        <v>315</v>
      </c>
      <c r="C12" s="20" t="s">
        <v>95</v>
      </c>
      <c r="D12" s="46">
        <v>268816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268816</v>
      </c>
      <c r="O12" s="47">
        <f t="shared" si="1"/>
        <v>14.951665832359975</v>
      </c>
      <c r="P12" s="9"/>
    </row>
    <row r="13" spans="1:16" ht="15">
      <c r="A13" s="12"/>
      <c r="B13" s="25">
        <v>316</v>
      </c>
      <c r="C13" s="20" t="s">
        <v>96</v>
      </c>
      <c r="D13" s="46">
        <v>159541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159541</v>
      </c>
      <c r="O13" s="47">
        <f t="shared" si="1"/>
        <v>8.873741587407531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1581384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846294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2427678</v>
      </c>
      <c r="O14" s="45">
        <f t="shared" si="1"/>
        <v>135.02853328883697</v>
      </c>
      <c r="P14" s="10"/>
    </row>
    <row r="15" spans="1:16" ht="15">
      <c r="A15" s="12"/>
      <c r="B15" s="25">
        <v>322</v>
      </c>
      <c r="C15" s="20" t="s">
        <v>0</v>
      </c>
      <c r="D15" s="46">
        <v>165652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165652</v>
      </c>
      <c r="O15" s="47">
        <f t="shared" si="1"/>
        <v>9.21363813337783</v>
      </c>
      <c r="P15" s="9"/>
    </row>
    <row r="16" spans="1:16" ht="15">
      <c r="A16" s="12"/>
      <c r="B16" s="25">
        <v>323.1</v>
      </c>
      <c r="C16" s="20" t="s">
        <v>17</v>
      </c>
      <c r="D16" s="46">
        <v>810861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810861</v>
      </c>
      <c r="O16" s="47">
        <f t="shared" si="1"/>
        <v>45.10045052561321</v>
      </c>
      <c r="P16" s="9"/>
    </row>
    <row r="17" spans="1:16" ht="15">
      <c r="A17" s="12"/>
      <c r="B17" s="25">
        <v>323.3</v>
      </c>
      <c r="C17" s="20" t="s">
        <v>75</v>
      </c>
      <c r="D17" s="46">
        <v>589820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589820</v>
      </c>
      <c r="O17" s="47">
        <f t="shared" si="1"/>
        <v>32.806051504533066</v>
      </c>
      <c r="P17" s="9"/>
    </row>
    <row r="18" spans="1:16" ht="15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846294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846294</v>
      </c>
      <c r="O18" s="47">
        <f t="shared" si="1"/>
        <v>47.07124979142333</v>
      </c>
      <c r="P18" s="9"/>
    </row>
    <row r="19" spans="1:16" ht="15">
      <c r="A19" s="12"/>
      <c r="B19" s="25">
        <v>329</v>
      </c>
      <c r="C19" s="20" t="s">
        <v>19</v>
      </c>
      <c r="D19" s="46">
        <v>15051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15051</v>
      </c>
      <c r="O19" s="47">
        <f t="shared" si="1"/>
        <v>0.8371433338895378</v>
      </c>
      <c r="P19" s="9"/>
    </row>
    <row r="20" spans="1:16" ht="15.75">
      <c r="A20" s="29" t="s">
        <v>20</v>
      </c>
      <c r="B20" s="30"/>
      <c r="C20" s="31"/>
      <c r="D20" s="32">
        <f aca="true" t="shared" si="5" ref="D20:M20">SUM(D21:D34)</f>
        <v>3111442</v>
      </c>
      <c r="E20" s="32">
        <f t="shared" si="5"/>
        <v>0</v>
      </c>
      <c r="F20" s="32">
        <f t="shared" si="5"/>
        <v>0</v>
      </c>
      <c r="G20" s="32">
        <f t="shared" si="5"/>
        <v>1862862</v>
      </c>
      <c r="H20" s="32">
        <f t="shared" si="5"/>
        <v>0</v>
      </c>
      <c r="I20" s="32">
        <f t="shared" si="5"/>
        <v>1340916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6315220</v>
      </c>
      <c r="O20" s="45">
        <f t="shared" si="1"/>
        <v>351.2553534679348</v>
      </c>
      <c r="P20" s="10"/>
    </row>
    <row r="21" spans="1:16" ht="15">
      <c r="A21" s="12"/>
      <c r="B21" s="25">
        <v>331.2</v>
      </c>
      <c r="C21" s="20" t="s">
        <v>89</v>
      </c>
      <c r="D21" s="46">
        <v>160105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160105</v>
      </c>
      <c r="O21" s="47">
        <f t="shared" si="1"/>
        <v>8.905111518994381</v>
      </c>
      <c r="P21" s="9"/>
    </row>
    <row r="22" spans="1:16" ht="15">
      <c r="A22" s="12"/>
      <c r="B22" s="25">
        <v>331.39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572163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572163</v>
      </c>
      <c r="O22" s="47">
        <f t="shared" si="1"/>
        <v>31.82396128816953</v>
      </c>
      <c r="P22" s="9"/>
    </row>
    <row r="23" spans="1:16" ht="15">
      <c r="A23" s="12"/>
      <c r="B23" s="25">
        <v>334.39</v>
      </c>
      <c r="C23" s="20" t="s">
        <v>23</v>
      </c>
      <c r="D23" s="46">
        <v>122471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1">SUM(D23:M23)</f>
        <v>122471</v>
      </c>
      <c r="O23" s="47">
        <f t="shared" si="1"/>
        <v>6.811891651371044</v>
      </c>
      <c r="P23" s="9"/>
    </row>
    <row r="24" spans="1:16" ht="15">
      <c r="A24" s="12"/>
      <c r="B24" s="25">
        <v>334.41</v>
      </c>
      <c r="C24" s="20" t="s">
        <v>79</v>
      </c>
      <c r="D24" s="46">
        <v>0</v>
      </c>
      <c r="E24" s="46">
        <v>0</v>
      </c>
      <c r="F24" s="46">
        <v>0</v>
      </c>
      <c r="G24" s="46">
        <v>419744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419744</v>
      </c>
      <c r="O24" s="47">
        <f t="shared" si="1"/>
        <v>23.34634851771511</v>
      </c>
      <c r="P24" s="9"/>
    </row>
    <row r="25" spans="1:16" ht="15">
      <c r="A25" s="12"/>
      <c r="B25" s="25">
        <v>334.49</v>
      </c>
      <c r="C25" s="20" t="s">
        <v>97</v>
      </c>
      <c r="D25" s="46">
        <v>43279</v>
      </c>
      <c r="E25" s="46">
        <v>0</v>
      </c>
      <c r="F25" s="46">
        <v>0</v>
      </c>
      <c r="G25" s="46">
        <v>1443118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1486397</v>
      </c>
      <c r="O25" s="47">
        <f t="shared" si="1"/>
        <v>82.67406418599477</v>
      </c>
      <c r="P25" s="9"/>
    </row>
    <row r="26" spans="1:16" ht="15">
      <c r="A26" s="12"/>
      <c r="B26" s="25">
        <v>334.7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316450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316450</v>
      </c>
      <c r="O26" s="47">
        <f t="shared" si="1"/>
        <v>17.601090160743087</v>
      </c>
      <c r="P26" s="9"/>
    </row>
    <row r="27" spans="1:16" ht="15">
      <c r="A27" s="12"/>
      <c r="B27" s="25">
        <v>335.12</v>
      </c>
      <c r="C27" s="20" t="s">
        <v>98</v>
      </c>
      <c r="D27" s="46">
        <v>1109337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1109337</v>
      </c>
      <c r="O27" s="47">
        <f t="shared" si="1"/>
        <v>61.701818788586685</v>
      </c>
      <c r="P27" s="9"/>
    </row>
    <row r="28" spans="1:16" ht="15">
      <c r="A28" s="12"/>
      <c r="B28" s="25">
        <v>335.14</v>
      </c>
      <c r="C28" s="20" t="s">
        <v>99</v>
      </c>
      <c r="D28" s="46">
        <v>12240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12240</v>
      </c>
      <c r="O28" s="47">
        <f t="shared" si="1"/>
        <v>0.680794259969965</v>
      </c>
      <c r="P28" s="9"/>
    </row>
    <row r="29" spans="1:16" ht="15">
      <c r="A29" s="12"/>
      <c r="B29" s="25">
        <v>335.15</v>
      </c>
      <c r="C29" s="20" t="s">
        <v>100</v>
      </c>
      <c r="D29" s="46">
        <v>3896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3896</v>
      </c>
      <c r="O29" s="47">
        <f t="shared" si="1"/>
        <v>0.21669725791200845</v>
      </c>
      <c r="P29" s="9"/>
    </row>
    <row r="30" spans="1:16" ht="15">
      <c r="A30" s="12"/>
      <c r="B30" s="25">
        <v>335.18</v>
      </c>
      <c r="C30" s="20" t="s">
        <v>101</v>
      </c>
      <c r="D30" s="46">
        <v>1403353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1403353</v>
      </c>
      <c r="O30" s="47">
        <f t="shared" si="1"/>
        <v>78.05511986206129</v>
      </c>
      <c r="P30" s="9"/>
    </row>
    <row r="31" spans="1:16" ht="15">
      <c r="A31" s="12"/>
      <c r="B31" s="25">
        <v>335.49</v>
      </c>
      <c r="C31" s="20" t="s">
        <v>29</v>
      </c>
      <c r="D31" s="46">
        <v>9713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9713</v>
      </c>
      <c r="O31" s="47">
        <f t="shared" si="1"/>
        <v>0.5402413927359697</v>
      </c>
      <c r="P31" s="9"/>
    </row>
    <row r="32" spans="1:16" ht="15">
      <c r="A32" s="12"/>
      <c r="B32" s="25">
        <v>337.2</v>
      </c>
      <c r="C32" s="20" t="s">
        <v>30</v>
      </c>
      <c r="D32" s="46">
        <v>180000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180000</v>
      </c>
      <c r="O32" s="47">
        <f t="shared" si="1"/>
        <v>10.011680293675955</v>
      </c>
      <c r="P32" s="9"/>
    </row>
    <row r="33" spans="1:16" ht="15">
      <c r="A33" s="12"/>
      <c r="B33" s="25">
        <v>337.3</v>
      </c>
      <c r="C33" s="20" t="s">
        <v>31</v>
      </c>
      <c r="D33" s="46">
        <v>26120</v>
      </c>
      <c r="E33" s="46">
        <v>0</v>
      </c>
      <c r="F33" s="46">
        <v>0</v>
      </c>
      <c r="G33" s="46">
        <v>0</v>
      </c>
      <c r="H33" s="46">
        <v>0</v>
      </c>
      <c r="I33" s="46">
        <v>452303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478423</v>
      </c>
      <c r="O33" s="47">
        <f t="shared" si="1"/>
        <v>26.6101006730074</v>
      </c>
      <c r="P33" s="9"/>
    </row>
    <row r="34" spans="1:16" ht="15">
      <c r="A34" s="12"/>
      <c r="B34" s="25">
        <v>338</v>
      </c>
      <c r="C34" s="20" t="s">
        <v>34</v>
      </c>
      <c r="D34" s="46">
        <v>40928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40928</v>
      </c>
      <c r="O34" s="47">
        <f t="shared" si="1"/>
        <v>2.2764336169976085</v>
      </c>
      <c r="P34" s="9"/>
    </row>
    <row r="35" spans="1:16" ht="15.75">
      <c r="A35" s="29" t="s">
        <v>39</v>
      </c>
      <c r="B35" s="30"/>
      <c r="C35" s="31"/>
      <c r="D35" s="32">
        <f aca="true" t="shared" si="7" ref="D35:M35">SUM(D36:D42)</f>
        <v>317439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3739149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4056588</v>
      </c>
      <c r="O35" s="45">
        <f t="shared" si="1"/>
        <v>225.62923410645755</v>
      </c>
      <c r="P35" s="10"/>
    </row>
    <row r="36" spans="1:16" ht="15">
      <c r="A36" s="12"/>
      <c r="B36" s="25">
        <v>341.2</v>
      </c>
      <c r="C36" s="20" t="s">
        <v>102</v>
      </c>
      <c r="D36" s="46">
        <v>19219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2">SUM(D36:M36)</f>
        <v>19219</v>
      </c>
      <c r="O36" s="47">
        <f t="shared" si="1"/>
        <v>1.0689693531342122</v>
      </c>
      <c r="P36" s="9"/>
    </row>
    <row r="37" spans="1:16" ht="15">
      <c r="A37" s="12"/>
      <c r="B37" s="25">
        <v>341.9</v>
      </c>
      <c r="C37" s="20" t="s">
        <v>103</v>
      </c>
      <c r="D37" s="46">
        <v>43770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43770</v>
      </c>
      <c r="O37" s="47">
        <f aca="true" t="shared" si="9" ref="O37:O59">(N37/O$61)</f>
        <v>2.4345069247455364</v>
      </c>
      <c r="P37" s="9"/>
    </row>
    <row r="38" spans="1:16" ht="15">
      <c r="A38" s="12"/>
      <c r="B38" s="25">
        <v>342.5</v>
      </c>
      <c r="C38" s="20" t="s">
        <v>44</v>
      </c>
      <c r="D38" s="46">
        <v>95085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95085</v>
      </c>
      <c r="O38" s="47">
        <f t="shared" si="9"/>
        <v>5.288670115134323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2677973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2677973</v>
      </c>
      <c r="O39" s="47">
        <f t="shared" si="9"/>
        <v>148.95005283942376</v>
      </c>
      <c r="P39" s="9"/>
    </row>
    <row r="40" spans="1:16" ht="15">
      <c r="A40" s="12"/>
      <c r="B40" s="25">
        <v>343.9</v>
      </c>
      <c r="C40" s="20" t="s">
        <v>47</v>
      </c>
      <c r="D40" s="46">
        <v>156216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156216</v>
      </c>
      <c r="O40" s="47">
        <f t="shared" si="9"/>
        <v>8.688803604204907</v>
      </c>
      <c r="P40" s="9"/>
    </row>
    <row r="41" spans="1:16" ht="15">
      <c r="A41" s="12"/>
      <c r="B41" s="25">
        <v>344.3</v>
      </c>
      <c r="C41" s="20" t="s">
        <v>105</v>
      </c>
      <c r="D41" s="46">
        <v>2429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2429</v>
      </c>
      <c r="O41" s="47">
        <f t="shared" si="9"/>
        <v>0.13510206351854942</v>
      </c>
      <c r="P41" s="9"/>
    </row>
    <row r="42" spans="1:16" ht="15">
      <c r="A42" s="12"/>
      <c r="B42" s="25">
        <v>347.2</v>
      </c>
      <c r="C42" s="20" t="s">
        <v>49</v>
      </c>
      <c r="D42" s="46">
        <v>720</v>
      </c>
      <c r="E42" s="46">
        <v>0</v>
      </c>
      <c r="F42" s="46">
        <v>0</v>
      </c>
      <c r="G42" s="46">
        <v>0</v>
      </c>
      <c r="H42" s="46">
        <v>0</v>
      </c>
      <c r="I42" s="46">
        <v>1061176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1061896</v>
      </c>
      <c r="O42" s="47">
        <f t="shared" si="9"/>
        <v>59.06312920629623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110878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110878</v>
      </c>
      <c r="O43" s="45">
        <f t="shared" si="9"/>
        <v>6.167083820012237</v>
      </c>
      <c r="P43" s="10"/>
    </row>
    <row r="44" spans="1:16" ht="15">
      <c r="A44" s="13"/>
      <c r="B44" s="39">
        <v>351.2</v>
      </c>
      <c r="C44" s="21" t="s">
        <v>52</v>
      </c>
      <c r="D44" s="46">
        <v>10681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10681</v>
      </c>
      <c r="O44" s="47">
        <f t="shared" si="9"/>
        <v>0.594081984537516</v>
      </c>
      <c r="P44" s="9"/>
    </row>
    <row r="45" spans="1:16" ht="15">
      <c r="A45" s="13"/>
      <c r="B45" s="39">
        <v>354</v>
      </c>
      <c r="C45" s="21" t="s">
        <v>53</v>
      </c>
      <c r="D45" s="46">
        <v>100197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100197</v>
      </c>
      <c r="O45" s="47">
        <f t="shared" si="9"/>
        <v>5.57300183547472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SUM(D47:D54)</f>
        <v>760476</v>
      </c>
      <c r="E46" s="32">
        <f t="shared" si="11"/>
        <v>106292</v>
      </c>
      <c r="F46" s="32">
        <f t="shared" si="11"/>
        <v>0</v>
      </c>
      <c r="G46" s="32">
        <f t="shared" si="11"/>
        <v>451</v>
      </c>
      <c r="H46" s="32">
        <f t="shared" si="11"/>
        <v>0</v>
      </c>
      <c r="I46" s="32">
        <f t="shared" si="11"/>
        <v>39319</v>
      </c>
      <c r="J46" s="32">
        <f t="shared" si="11"/>
        <v>0</v>
      </c>
      <c r="K46" s="32">
        <f t="shared" si="11"/>
        <v>1138936</v>
      </c>
      <c r="L46" s="32">
        <f t="shared" si="11"/>
        <v>0</v>
      </c>
      <c r="M46" s="32">
        <f t="shared" si="11"/>
        <v>0</v>
      </c>
      <c r="N46" s="32">
        <f>SUM(D46:M46)</f>
        <v>2045474</v>
      </c>
      <c r="O46" s="45">
        <f t="shared" si="9"/>
        <v>113.77017631681406</v>
      </c>
      <c r="P46" s="10"/>
    </row>
    <row r="47" spans="1:16" ht="15">
      <c r="A47" s="12"/>
      <c r="B47" s="25">
        <v>361.1</v>
      </c>
      <c r="C47" s="20" t="s">
        <v>54</v>
      </c>
      <c r="D47" s="46">
        <v>27776</v>
      </c>
      <c r="E47" s="46">
        <v>27997</v>
      </c>
      <c r="F47" s="46">
        <v>0</v>
      </c>
      <c r="G47" s="46">
        <v>451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56224</v>
      </c>
      <c r="O47" s="47">
        <f t="shared" si="9"/>
        <v>3.1272039601757604</v>
      </c>
      <c r="P47" s="9"/>
    </row>
    <row r="48" spans="1:16" ht="15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11259</v>
      </c>
      <c r="J48" s="46">
        <v>0</v>
      </c>
      <c r="K48" s="46">
        <v>835352</v>
      </c>
      <c r="L48" s="46">
        <v>0</v>
      </c>
      <c r="M48" s="46">
        <v>0</v>
      </c>
      <c r="N48" s="46">
        <f aca="true" t="shared" si="12" ref="N48:N54">SUM(D48:M48)</f>
        <v>846611</v>
      </c>
      <c r="O48" s="47">
        <f t="shared" si="9"/>
        <v>47.088881472829414</v>
      </c>
      <c r="P48" s="9"/>
    </row>
    <row r="49" spans="1:16" ht="15">
      <c r="A49" s="12"/>
      <c r="B49" s="25">
        <v>362</v>
      </c>
      <c r="C49" s="20" t="s">
        <v>57</v>
      </c>
      <c r="D49" s="46">
        <v>105333</v>
      </c>
      <c r="E49" s="46">
        <v>0</v>
      </c>
      <c r="F49" s="46">
        <v>0</v>
      </c>
      <c r="G49" s="46">
        <v>0</v>
      </c>
      <c r="H49" s="46">
        <v>0</v>
      </c>
      <c r="I49" s="46">
        <v>7660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112993</v>
      </c>
      <c r="O49" s="47">
        <f t="shared" si="9"/>
        <v>6.284721063462929</v>
      </c>
      <c r="P49" s="9"/>
    </row>
    <row r="50" spans="1:16" ht="15">
      <c r="A50" s="12"/>
      <c r="B50" s="25">
        <v>364</v>
      </c>
      <c r="C50" s="20" t="s">
        <v>107</v>
      </c>
      <c r="D50" s="46">
        <v>20021</v>
      </c>
      <c r="E50" s="46">
        <v>78295</v>
      </c>
      <c r="F50" s="46">
        <v>0</v>
      </c>
      <c r="G50" s="46">
        <v>0</v>
      </c>
      <c r="H50" s="46">
        <v>0</v>
      </c>
      <c r="I50" s="46">
        <v>-8750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89566</v>
      </c>
      <c r="O50" s="47">
        <f t="shared" si="9"/>
        <v>4.981700873241003</v>
      </c>
      <c r="P50" s="9"/>
    </row>
    <row r="51" spans="1:16" ht="15">
      <c r="A51" s="12"/>
      <c r="B51" s="25">
        <v>366</v>
      </c>
      <c r="C51" s="20" t="s">
        <v>59</v>
      </c>
      <c r="D51" s="46">
        <v>22064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22064</v>
      </c>
      <c r="O51" s="47">
        <f t="shared" si="9"/>
        <v>1.2272095222203683</v>
      </c>
      <c r="P51" s="9"/>
    </row>
    <row r="52" spans="1:16" ht="15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303584</v>
      </c>
      <c r="L52" s="46">
        <v>0</v>
      </c>
      <c r="M52" s="46">
        <v>0</v>
      </c>
      <c r="N52" s="46">
        <f t="shared" si="12"/>
        <v>303584</v>
      </c>
      <c r="O52" s="47">
        <f t="shared" si="9"/>
        <v>16.88547750152956</v>
      </c>
      <c r="P52" s="9"/>
    </row>
    <row r="53" spans="1:16" ht="15">
      <c r="A53" s="12"/>
      <c r="B53" s="25">
        <v>369.3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14496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14496</v>
      </c>
      <c r="O53" s="47">
        <f t="shared" si="9"/>
        <v>0.8062739863173702</v>
      </c>
      <c r="P53" s="9"/>
    </row>
    <row r="54" spans="1:16" ht="15">
      <c r="A54" s="12"/>
      <c r="B54" s="25">
        <v>369.9</v>
      </c>
      <c r="C54" s="20" t="s">
        <v>62</v>
      </c>
      <c r="D54" s="46">
        <v>585282</v>
      </c>
      <c r="E54" s="46">
        <v>0</v>
      </c>
      <c r="F54" s="46">
        <v>0</v>
      </c>
      <c r="G54" s="46">
        <v>0</v>
      </c>
      <c r="H54" s="46">
        <v>0</v>
      </c>
      <c r="I54" s="46">
        <v>14654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599936</v>
      </c>
      <c r="O54" s="47">
        <f t="shared" si="9"/>
        <v>33.368707937037655</v>
      </c>
      <c r="P54" s="9"/>
    </row>
    <row r="55" spans="1:16" ht="15.75">
      <c r="A55" s="29" t="s">
        <v>41</v>
      </c>
      <c r="B55" s="30"/>
      <c r="C55" s="31"/>
      <c r="D55" s="32">
        <f aca="true" t="shared" si="13" ref="D55:M55">SUM(D56:D58)</f>
        <v>400000</v>
      </c>
      <c r="E55" s="32">
        <f t="shared" si="13"/>
        <v>34079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1980325</v>
      </c>
      <c r="J55" s="32">
        <f t="shared" si="13"/>
        <v>0</v>
      </c>
      <c r="K55" s="32">
        <f t="shared" si="13"/>
        <v>651935</v>
      </c>
      <c r="L55" s="32">
        <f t="shared" si="13"/>
        <v>0</v>
      </c>
      <c r="M55" s="32">
        <f t="shared" si="13"/>
        <v>0</v>
      </c>
      <c r="N55" s="32">
        <f>SUM(D55:M55)</f>
        <v>3066339</v>
      </c>
      <c r="O55" s="45">
        <f t="shared" si="9"/>
        <v>170.55114300016686</v>
      </c>
      <c r="P55" s="9"/>
    </row>
    <row r="56" spans="1:16" ht="15">
      <c r="A56" s="12"/>
      <c r="B56" s="25">
        <v>381</v>
      </c>
      <c r="C56" s="20" t="s">
        <v>63</v>
      </c>
      <c r="D56" s="46">
        <v>400000</v>
      </c>
      <c r="E56" s="46">
        <v>34079</v>
      </c>
      <c r="F56" s="46">
        <v>0</v>
      </c>
      <c r="G56" s="46">
        <v>0</v>
      </c>
      <c r="H56" s="46">
        <v>0</v>
      </c>
      <c r="I56" s="46">
        <v>1979325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2413404</v>
      </c>
      <c r="O56" s="47">
        <f t="shared" si="9"/>
        <v>134.2346070415485</v>
      </c>
      <c r="P56" s="9"/>
    </row>
    <row r="57" spans="1:16" ht="15">
      <c r="A57" s="12"/>
      <c r="B57" s="25">
        <v>389.1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651935</v>
      </c>
      <c r="L57" s="46">
        <v>0</v>
      </c>
      <c r="M57" s="46">
        <v>0</v>
      </c>
      <c r="N57" s="46">
        <f>SUM(D57:M57)</f>
        <v>651935</v>
      </c>
      <c r="O57" s="47">
        <f t="shared" si="9"/>
        <v>36.26091551254241</v>
      </c>
      <c r="P57" s="9"/>
    </row>
    <row r="58" spans="1:16" ht="15.75" thickBot="1">
      <c r="A58" s="12"/>
      <c r="B58" s="25">
        <v>389.7</v>
      </c>
      <c r="C58" s="20" t="s">
        <v>127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1000</v>
      </c>
      <c r="O58" s="47">
        <f t="shared" si="9"/>
        <v>0.05562044607597753</v>
      </c>
      <c r="P58" s="9"/>
    </row>
    <row r="59" spans="1:119" ht="16.5" thickBot="1">
      <c r="A59" s="14" t="s">
        <v>50</v>
      </c>
      <c r="B59" s="23"/>
      <c r="C59" s="22"/>
      <c r="D59" s="15">
        <f aca="true" t="shared" si="14" ref="D59:M59">SUM(D5,D14,D20,D35,D43,D46,D55)</f>
        <v>10528456</v>
      </c>
      <c r="E59" s="15">
        <f t="shared" si="14"/>
        <v>1436631</v>
      </c>
      <c r="F59" s="15">
        <f t="shared" si="14"/>
        <v>0</v>
      </c>
      <c r="G59" s="15">
        <f t="shared" si="14"/>
        <v>2022968</v>
      </c>
      <c r="H59" s="15">
        <f t="shared" si="14"/>
        <v>0</v>
      </c>
      <c r="I59" s="15">
        <f t="shared" si="14"/>
        <v>7946003</v>
      </c>
      <c r="J59" s="15">
        <f t="shared" si="14"/>
        <v>0</v>
      </c>
      <c r="K59" s="15">
        <f t="shared" si="14"/>
        <v>1790871</v>
      </c>
      <c r="L59" s="15">
        <f t="shared" si="14"/>
        <v>0</v>
      </c>
      <c r="M59" s="15">
        <f t="shared" si="14"/>
        <v>0</v>
      </c>
      <c r="N59" s="15">
        <f>SUM(D59:M59)</f>
        <v>23724929</v>
      </c>
      <c r="O59" s="38">
        <f t="shared" si="9"/>
        <v>1319.5911341008955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130</v>
      </c>
      <c r="M61" s="48"/>
      <c r="N61" s="48"/>
      <c r="O61" s="43">
        <v>17979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4142699</v>
      </c>
      <c r="E5" s="27">
        <f t="shared" si="0"/>
        <v>1288534</v>
      </c>
      <c r="F5" s="27">
        <f t="shared" si="0"/>
        <v>0</v>
      </c>
      <c r="G5" s="27">
        <f t="shared" si="0"/>
        <v>157934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5589167</v>
      </c>
      <c r="O5" s="33">
        <f aca="true" t="shared" si="1" ref="O5:O36">(N5/O$61)</f>
        <v>317.7649098868611</v>
      </c>
      <c r="P5" s="6"/>
    </row>
    <row r="6" spans="1:16" ht="15">
      <c r="A6" s="12"/>
      <c r="B6" s="25">
        <v>311</v>
      </c>
      <c r="C6" s="20" t="s">
        <v>2</v>
      </c>
      <c r="D6" s="46">
        <v>2071201</v>
      </c>
      <c r="E6" s="46">
        <v>21139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2092340</v>
      </c>
      <c r="O6" s="47">
        <f t="shared" si="1"/>
        <v>118.95730285974189</v>
      </c>
      <c r="P6" s="9"/>
    </row>
    <row r="7" spans="1:16" ht="15">
      <c r="A7" s="12"/>
      <c r="B7" s="25">
        <v>312.41</v>
      </c>
      <c r="C7" s="20" t="s">
        <v>10</v>
      </c>
      <c r="D7" s="46">
        <v>341118</v>
      </c>
      <c r="E7" s="46">
        <v>0</v>
      </c>
      <c r="F7" s="46">
        <v>0</v>
      </c>
      <c r="G7" s="46">
        <v>157934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499052</v>
      </c>
      <c r="O7" s="47">
        <f t="shared" si="1"/>
        <v>28.372960372960375</v>
      </c>
      <c r="P7" s="9"/>
    </row>
    <row r="8" spans="1:16" ht="15">
      <c r="A8" s="12"/>
      <c r="B8" s="25">
        <v>312.6</v>
      </c>
      <c r="C8" s="20" t="s">
        <v>126</v>
      </c>
      <c r="D8" s="46">
        <v>0</v>
      </c>
      <c r="E8" s="46">
        <v>1267395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1267395</v>
      </c>
      <c r="O8" s="47">
        <f t="shared" si="1"/>
        <v>72.05611461709023</v>
      </c>
      <c r="P8" s="9"/>
    </row>
    <row r="9" spans="1:16" ht="15">
      <c r="A9" s="12"/>
      <c r="B9" s="25">
        <v>314.1</v>
      </c>
      <c r="C9" s="20" t="s">
        <v>11</v>
      </c>
      <c r="D9" s="46">
        <v>934120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934120</v>
      </c>
      <c r="O9" s="47">
        <f t="shared" si="1"/>
        <v>53.10819262038774</v>
      </c>
      <c r="P9" s="9"/>
    </row>
    <row r="10" spans="1:16" ht="15">
      <c r="A10" s="12"/>
      <c r="B10" s="25">
        <v>314.3</v>
      </c>
      <c r="C10" s="20" t="s">
        <v>12</v>
      </c>
      <c r="D10" s="46">
        <v>290256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290256</v>
      </c>
      <c r="O10" s="47">
        <f t="shared" si="1"/>
        <v>16.502132014327135</v>
      </c>
      <c r="P10" s="9"/>
    </row>
    <row r="11" spans="1:16" ht="15">
      <c r="A11" s="12"/>
      <c r="B11" s="25">
        <v>314.8</v>
      </c>
      <c r="C11" s="20" t="s">
        <v>13</v>
      </c>
      <c r="D11" s="46">
        <v>37294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37294</v>
      </c>
      <c r="O11" s="47">
        <f t="shared" si="1"/>
        <v>2.1203024617658763</v>
      </c>
      <c r="P11" s="9"/>
    </row>
    <row r="12" spans="1:16" ht="15">
      <c r="A12" s="12"/>
      <c r="B12" s="25">
        <v>315</v>
      </c>
      <c r="C12" s="20" t="s">
        <v>95</v>
      </c>
      <c r="D12" s="46">
        <v>285098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285098</v>
      </c>
      <c r="O12" s="47">
        <f t="shared" si="1"/>
        <v>16.208880550343967</v>
      </c>
      <c r="P12" s="9"/>
    </row>
    <row r="13" spans="1:16" ht="15">
      <c r="A13" s="12"/>
      <c r="B13" s="25">
        <v>316</v>
      </c>
      <c r="C13" s="20" t="s">
        <v>96</v>
      </c>
      <c r="D13" s="46">
        <v>183612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183612</v>
      </c>
      <c r="O13" s="47">
        <f t="shared" si="1"/>
        <v>10.439024390243903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1648870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727790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2376660</v>
      </c>
      <c r="O14" s="45">
        <f t="shared" si="1"/>
        <v>135.1219512195122</v>
      </c>
      <c r="P14" s="10"/>
    </row>
    <row r="15" spans="1:16" ht="15">
      <c r="A15" s="12"/>
      <c r="B15" s="25">
        <v>322</v>
      </c>
      <c r="C15" s="20" t="s">
        <v>0</v>
      </c>
      <c r="D15" s="46">
        <v>261260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261260</v>
      </c>
      <c r="O15" s="47">
        <f t="shared" si="1"/>
        <v>14.853601682869975</v>
      </c>
      <c r="P15" s="9"/>
    </row>
    <row r="16" spans="1:16" ht="15">
      <c r="A16" s="12"/>
      <c r="B16" s="25">
        <v>323.1</v>
      </c>
      <c r="C16" s="20" t="s">
        <v>17</v>
      </c>
      <c r="D16" s="46">
        <v>787065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787065</v>
      </c>
      <c r="O16" s="47">
        <f t="shared" si="1"/>
        <v>44.747569503667066</v>
      </c>
      <c r="P16" s="9"/>
    </row>
    <row r="17" spans="1:16" ht="15">
      <c r="A17" s="12"/>
      <c r="B17" s="25">
        <v>323.3</v>
      </c>
      <c r="C17" s="20" t="s">
        <v>75</v>
      </c>
      <c r="D17" s="46">
        <v>595952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595952</v>
      </c>
      <c r="O17" s="47">
        <f t="shared" si="1"/>
        <v>33.882085394280516</v>
      </c>
      <c r="P17" s="9"/>
    </row>
    <row r="18" spans="1:16" ht="15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727790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727790</v>
      </c>
      <c r="O18" s="47">
        <f t="shared" si="1"/>
        <v>41.37756552390699</v>
      </c>
      <c r="P18" s="9"/>
    </row>
    <row r="19" spans="1:16" ht="15">
      <c r="A19" s="12"/>
      <c r="B19" s="25">
        <v>329</v>
      </c>
      <c r="C19" s="20" t="s">
        <v>19</v>
      </c>
      <c r="D19" s="46">
        <v>4593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4593</v>
      </c>
      <c r="O19" s="47">
        <f t="shared" si="1"/>
        <v>0.2611291147876514</v>
      </c>
      <c r="P19" s="9"/>
    </row>
    <row r="20" spans="1:16" ht="15.75">
      <c r="A20" s="29" t="s">
        <v>20</v>
      </c>
      <c r="B20" s="30"/>
      <c r="C20" s="31"/>
      <c r="D20" s="32">
        <f aca="true" t="shared" si="5" ref="D20:M20">SUM(D21:D34)</f>
        <v>3471989</v>
      </c>
      <c r="E20" s="32">
        <f t="shared" si="5"/>
        <v>0</v>
      </c>
      <c r="F20" s="32">
        <f t="shared" si="5"/>
        <v>0</v>
      </c>
      <c r="G20" s="32">
        <f t="shared" si="5"/>
        <v>394477</v>
      </c>
      <c r="H20" s="32">
        <f t="shared" si="5"/>
        <v>0</v>
      </c>
      <c r="I20" s="32">
        <f t="shared" si="5"/>
        <v>181092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4047558</v>
      </c>
      <c r="O20" s="45">
        <f t="shared" si="1"/>
        <v>230.11871055773494</v>
      </c>
      <c r="P20" s="10"/>
    </row>
    <row r="21" spans="1:16" ht="15">
      <c r="A21" s="12"/>
      <c r="B21" s="25">
        <v>331.2</v>
      </c>
      <c r="C21" s="20" t="s">
        <v>89</v>
      </c>
      <c r="D21" s="46">
        <v>220670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220670</v>
      </c>
      <c r="O21" s="47">
        <f t="shared" si="1"/>
        <v>12.545909375177668</v>
      </c>
      <c r="P21" s="9"/>
    </row>
    <row r="22" spans="1:16" ht="15">
      <c r="A22" s="12"/>
      <c r="B22" s="25">
        <v>331.39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97071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97071</v>
      </c>
      <c r="O22" s="47">
        <f t="shared" si="1"/>
        <v>5.518847006651884</v>
      </c>
      <c r="P22" s="9"/>
    </row>
    <row r="23" spans="1:16" ht="15">
      <c r="A23" s="12"/>
      <c r="B23" s="25">
        <v>334.39</v>
      </c>
      <c r="C23" s="20" t="s">
        <v>23</v>
      </c>
      <c r="D23" s="46">
        <v>481209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1">SUM(D23:M23)</f>
        <v>481209</v>
      </c>
      <c r="O23" s="47">
        <f t="shared" si="1"/>
        <v>27.358519529251236</v>
      </c>
      <c r="P23" s="9"/>
    </row>
    <row r="24" spans="1:16" ht="15">
      <c r="A24" s="12"/>
      <c r="B24" s="25">
        <v>334.41</v>
      </c>
      <c r="C24" s="20" t="s">
        <v>79</v>
      </c>
      <c r="D24" s="46">
        <v>0</v>
      </c>
      <c r="E24" s="46">
        <v>0</v>
      </c>
      <c r="F24" s="46">
        <v>0</v>
      </c>
      <c r="G24" s="46">
        <v>115332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115332</v>
      </c>
      <c r="O24" s="47">
        <f t="shared" si="1"/>
        <v>6.557052703394167</v>
      </c>
      <c r="P24" s="9"/>
    </row>
    <row r="25" spans="1:16" ht="15">
      <c r="A25" s="12"/>
      <c r="B25" s="25">
        <v>334.49</v>
      </c>
      <c r="C25" s="20" t="s">
        <v>97</v>
      </c>
      <c r="D25" s="46">
        <v>42018</v>
      </c>
      <c r="E25" s="46">
        <v>0</v>
      </c>
      <c r="F25" s="46">
        <v>0</v>
      </c>
      <c r="G25" s="46">
        <v>279145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321163</v>
      </c>
      <c r="O25" s="47">
        <f t="shared" si="1"/>
        <v>18.259309795895163</v>
      </c>
      <c r="P25" s="9"/>
    </row>
    <row r="26" spans="1:16" ht="15">
      <c r="A26" s="12"/>
      <c r="B26" s="25">
        <v>334.7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83550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83550</v>
      </c>
      <c r="O26" s="47">
        <f t="shared" si="1"/>
        <v>4.7501279208596285</v>
      </c>
      <c r="P26" s="9"/>
    </row>
    <row r="27" spans="1:16" ht="15">
      <c r="A27" s="12"/>
      <c r="B27" s="25">
        <v>335.12</v>
      </c>
      <c r="C27" s="20" t="s">
        <v>98</v>
      </c>
      <c r="D27" s="46">
        <v>1062521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1062521</v>
      </c>
      <c r="O27" s="47">
        <f t="shared" si="1"/>
        <v>60.40826653021775</v>
      </c>
      <c r="P27" s="9"/>
    </row>
    <row r="28" spans="1:16" ht="15">
      <c r="A28" s="12"/>
      <c r="B28" s="25">
        <v>335.14</v>
      </c>
      <c r="C28" s="20" t="s">
        <v>99</v>
      </c>
      <c r="D28" s="46">
        <v>15110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15110</v>
      </c>
      <c r="O28" s="47">
        <f t="shared" si="1"/>
        <v>0.8590596395474445</v>
      </c>
      <c r="P28" s="9"/>
    </row>
    <row r="29" spans="1:16" ht="15">
      <c r="A29" s="12"/>
      <c r="B29" s="25">
        <v>335.15</v>
      </c>
      <c r="C29" s="20" t="s">
        <v>100</v>
      </c>
      <c r="D29" s="46">
        <v>4110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4110</v>
      </c>
      <c r="O29" s="47">
        <f t="shared" si="1"/>
        <v>0.2336687702541361</v>
      </c>
      <c r="P29" s="9"/>
    </row>
    <row r="30" spans="1:16" ht="15">
      <c r="A30" s="12"/>
      <c r="B30" s="25">
        <v>335.18</v>
      </c>
      <c r="C30" s="20" t="s">
        <v>101</v>
      </c>
      <c r="D30" s="46">
        <v>1396871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1396871</v>
      </c>
      <c r="O30" s="47">
        <f t="shared" si="1"/>
        <v>79.4173062709648</v>
      </c>
      <c r="P30" s="9"/>
    </row>
    <row r="31" spans="1:16" ht="15">
      <c r="A31" s="12"/>
      <c r="B31" s="25">
        <v>335.49</v>
      </c>
      <c r="C31" s="20" t="s">
        <v>29</v>
      </c>
      <c r="D31" s="46">
        <v>10757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10757</v>
      </c>
      <c r="O31" s="47">
        <f t="shared" si="1"/>
        <v>0.6115754164534652</v>
      </c>
      <c r="P31" s="9"/>
    </row>
    <row r="32" spans="1:16" ht="15">
      <c r="A32" s="12"/>
      <c r="B32" s="25">
        <v>337.2</v>
      </c>
      <c r="C32" s="20" t="s">
        <v>30</v>
      </c>
      <c r="D32" s="46">
        <v>180000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180000</v>
      </c>
      <c r="O32" s="47">
        <f t="shared" si="1"/>
        <v>10.233668770254136</v>
      </c>
      <c r="P32" s="9"/>
    </row>
    <row r="33" spans="1:16" ht="15">
      <c r="A33" s="12"/>
      <c r="B33" s="25">
        <v>337.3</v>
      </c>
      <c r="C33" s="20" t="s">
        <v>31</v>
      </c>
      <c r="D33" s="46">
        <v>15461</v>
      </c>
      <c r="E33" s="46">
        <v>0</v>
      </c>
      <c r="F33" s="46">
        <v>0</v>
      </c>
      <c r="G33" s="46">
        <v>0</v>
      </c>
      <c r="H33" s="46">
        <v>0</v>
      </c>
      <c r="I33" s="46">
        <v>471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15932</v>
      </c>
      <c r="O33" s="47">
        <f t="shared" si="1"/>
        <v>0.9057933935982716</v>
      </c>
      <c r="P33" s="9"/>
    </row>
    <row r="34" spans="1:16" ht="15">
      <c r="A34" s="12"/>
      <c r="B34" s="25">
        <v>338</v>
      </c>
      <c r="C34" s="20" t="s">
        <v>34</v>
      </c>
      <c r="D34" s="46">
        <v>43262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43262</v>
      </c>
      <c r="O34" s="47">
        <f t="shared" si="1"/>
        <v>2.4596054352151913</v>
      </c>
      <c r="P34" s="9"/>
    </row>
    <row r="35" spans="1:16" ht="15.75">
      <c r="A35" s="29" t="s">
        <v>39</v>
      </c>
      <c r="B35" s="30"/>
      <c r="C35" s="31"/>
      <c r="D35" s="32">
        <f aca="true" t="shared" si="7" ref="D35:M35">SUM(D36:D42)</f>
        <v>367616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3636787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4004403</v>
      </c>
      <c r="O35" s="45">
        <f t="shared" si="1"/>
        <v>227.6651884700665</v>
      </c>
      <c r="P35" s="10"/>
    </row>
    <row r="36" spans="1:16" ht="15">
      <c r="A36" s="12"/>
      <c r="B36" s="25">
        <v>341.2</v>
      </c>
      <c r="C36" s="20" t="s">
        <v>102</v>
      </c>
      <c r="D36" s="46">
        <v>17463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2">SUM(D36:M36)</f>
        <v>17463</v>
      </c>
      <c r="O36" s="47">
        <f t="shared" si="1"/>
        <v>0.9928364318608222</v>
      </c>
      <c r="P36" s="9"/>
    </row>
    <row r="37" spans="1:16" ht="15">
      <c r="A37" s="12"/>
      <c r="B37" s="25">
        <v>341.9</v>
      </c>
      <c r="C37" s="20" t="s">
        <v>103</v>
      </c>
      <c r="D37" s="46">
        <v>31610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31610</v>
      </c>
      <c r="O37" s="47">
        <f aca="true" t="shared" si="9" ref="O37:O59">(N37/O$61)</f>
        <v>1.7971459434874069</v>
      </c>
      <c r="P37" s="9"/>
    </row>
    <row r="38" spans="1:16" ht="15">
      <c r="A38" s="12"/>
      <c r="B38" s="25">
        <v>342.5</v>
      </c>
      <c r="C38" s="20" t="s">
        <v>44</v>
      </c>
      <c r="D38" s="46">
        <v>146772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146772</v>
      </c>
      <c r="O38" s="47">
        <f t="shared" si="9"/>
        <v>8.344533515265223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2684937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2684937</v>
      </c>
      <c r="O39" s="47">
        <f t="shared" si="9"/>
        <v>152.64864403888794</v>
      </c>
      <c r="P39" s="9"/>
    </row>
    <row r="40" spans="1:16" ht="15">
      <c r="A40" s="12"/>
      <c r="B40" s="25">
        <v>343.9</v>
      </c>
      <c r="C40" s="20" t="s">
        <v>47</v>
      </c>
      <c r="D40" s="46">
        <v>161148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161148</v>
      </c>
      <c r="O40" s="47">
        <f t="shared" si="9"/>
        <v>9.161862527716186</v>
      </c>
      <c r="P40" s="9"/>
    </row>
    <row r="41" spans="1:16" ht="15">
      <c r="A41" s="12"/>
      <c r="B41" s="25">
        <v>344.3</v>
      </c>
      <c r="C41" s="20" t="s">
        <v>105</v>
      </c>
      <c r="D41" s="46">
        <v>9991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9991</v>
      </c>
      <c r="O41" s="47">
        <f t="shared" si="9"/>
        <v>0.5680254704644948</v>
      </c>
      <c r="P41" s="9"/>
    </row>
    <row r="42" spans="1:16" ht="15">
      <c r="A42" s="12"/>
      <c r="B42" s="25">
        <v>347.2</v>
      </c>
      <c r="C42" s="20" t="s">
        <v>49</v>
      </c>
      <c r="D42" s="46">
        <v>632</v>
      </c>
      <c r="E42" s="46">
        <v>0</v>
      </c>
      <c r="F42" s="46">
        <v>0</v>
      </c>
      <c r="G42" s="46">
        <v>0</v>
      </c>
      <c r="H42" s="46">
        <v>0</v>
      </c>
      <c r="I42" s="46">
        <v>951850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952482</v>
      </c>
      <c r="O42" s="47">
        <f t="shared" si="9"/>
        <v>54.152140542384444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53167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53167</v>
      </c>
      <c r="O43" s="45">
        <f t="shared" si="9"/>
        <v>3.02274148615612</v>
      </c>
      <c r="P43" s="10"/>
    </row>
    <row r="44" spans="1:16" ht="15">
      <c r="A44" s="13"/>
      <c r="B44" s="39">
        <v>351.2</v>
      </c>
      <c r="C44" s="21" t="s">
        <v>52</v>
      </c>
      <c r="D44" s="46">
        <v>7363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7363</v>
      </c>
      <c r="O44" s="47">
        <f t="shared" si="9"/>
        <v>0.4186139064187845</v>
      </c>
      <c r="P44" s="9"/>
    </row>
    <row r="45" spans="1:16" ht="15">
      <c r="A45" s="13"/>
      <c r="B45" s="39">
        <v>354</v>
      </c>
      <c r="C45" s="21" t="s">
        <v>53</v>
      </c>
      <c r="D45" s="46">
        <v>45804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45804</v>
      </c>
      <c r="O45" s="47">
        <f t="shared" si="9"/>
        <v>2.604127579737336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SUM(D47:D54)</f>
        <v>565441</v>
      </c>
      <c r="E46" s="32">
        <f t="shared" si="11"/>
        <v>20212</v>
      </c>
      <c r="F46" s="32">
        <f t="shared" si="11"/>
        <v>0</v>
      </c>
      <c r="G46" s="32">
        <f t="shared" si="11"/>
        <v>20956</v>
      </c>
      <c r="H46" s="32">
        <f t="shared" si="11"/>
        <v>0</v>
      </c>
      <c r="I46" s="32">
        <f t="shared" si="11"/>
        <v>-2828</v>
      </c>
      <c r="J46" s="32">
        <f t="shared" si="11"/>
        <v>0</v>
      </c>
      <c r="K46" s="32">
        <f t="shared" si="11"/>
        <v>1866617</v>
      </c>
      <c r="L46" s="32">
        <f t="shared" si="11"/>
        <v>0</v>
      </c>
      <c r="M46" s="32">
        <f t="shared" si="11"/>
        <v>0</v>
      </c>
      <c r="N46" s="32">
        <f>SUM(D46:M46)</f>
        <v>2470398</v>
      </c>
      <c r="O46" s="45">
        <f t="shared" si="9"/>
        <v>140.4513047927682</v>
      </c>
      <c r="P46" s="10"/>
    </row>
    <row r="47" spans="1:16" ht="15">
      <c r="A47" s="12"/>
      <c r="B47" s="25">
        <v>361.1</v>
      </c>
      <c r="C47" s="20" t="s">
        <v>54</v>
      </c>
      <c r="D47" s="46">
        <v>3658</v>
      </c>
      <c r="E47" s="46">
        <v>20212</v>
      </c>
      <c r="F47" s="46">
        <v>0</v>
      </c>
      <c r="G47" s="46">
        <v>105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23975</v>
      </c>
      <c r="O47" s="47">
        <f t="shared" si="9"/>
        <v>1.3630678264824607</v>
      </c>
      <c r="P47" s="9"/>
    </row>
    <row r="48" spans="1:16" ht="15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20851</v>
      </c>
      <c r="H48" s="46">
        <v>0</v>
      </c>
      <c r="I48" s="46">
        <v>1001</v>
      </c>
      <c r="J48" s="46">
        <v>0</v>
      </c>
      <c r="K48" s="46">
        <v>1580562</v>
      </c>
      <c r="L48" s="46">
        <v>0</v>
      </c>
      <c r="M48" s="46">
        <v>0</v>
      </c>
      <c r="N48" s="46">
        <f aca="true" t="shared" si="12" ref="N48:N54">SUM(D48:M48)</f>
        <v>1602414</v>
      </c>
      <c r="O48" s="47">
        <f t="shared" si="9"/>
        <v>91.10318949343339</v>
      </c>
      <c r="P48" s="9"/>
    </row>
    <row r="49" spans="1:16" ht="15">
      <c r="A49" s="12"/>
      <c r="B49" s="25">
        <v>362</v>
      </c>
      <c r="C49" s="20" t="s">
        <v>57</v>
      </c>
      <c r="D49" s="46">
        <v>104190</v>
      </c>
      <c r="E49" s="46">
        <v>0</v>
      </c>
      <c r="F49" s="46">
        <v>0</v>
      </c>
      <c r="G49" s="46">
        <v>0</v>
      </c>
      <c r="H49" s="46">
        <v>0</v>
      </c>
      <c r="I49" s="46">
        <v>7479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111669</v>
      </c>
      <c r="O49" s="47">
        <f t="shared" si="9"/>
        <v>6.3487975439194955</v>
      </c>
      <c r="P49" s="9"/>
    </row>
    <row r="50" spans="1:16" ht="15">
      <c r="A50" s="12"/>
      <c r="B50" s="25">
        <v>364</v>
      </c>
      <c r="C50" s="20" t="s">
        <v>107</v>
      </c>
      <c r="D50" s="46">
        <v>4205</v>
      </c>
      <c r="E50" s="46">
        <v>0</v>
      </c>
      <c r="F50" s="46">
        <v>0</v>
      </c>
      <c r="G50" s="46">
        <v>0</v>
      </c>
      <c r="H50" s="46">
        <v>0</v>
      </c>
      <c r="I50" s="46">
        <v>-28071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-23866</v>
      </c>
      <c r="O50" s="47">
        <f t="shared" si="9"/>
        <v>-1.3568707715049177</v>
      </c>
      <c r="P50" s="9"/>
    </row>
    <row r="51" spans="1:16" ht="15">
      <c r="A51" s="12"/>
      <c r="B51" s="25">
        <v>366</v>
      </c>
      <c r="C51" s="20" t="s">
        <v>59</v>
      </c>
      <c r="D51" s="46">
        <v>21000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21000</v>
      </c>
      <c r="O51" s="47">
        <f t="shared" si="9"/>
        <v>1.1939280231963159</v>
      </c>
      <c r="P51" s="9"/>
    </row>
    <row r="52" spans="1:16" ht="15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286055</v>
      </c>
      <c r="L52" s="46">
        <v>0</v>
      </c>
      <c r="M52" s="46">
        <v>0</v>
      </c>
      <c r="N52" s="46">
        <f t="shared" si="12"/>
        <v>286055</v>
      </c>
      <c r="O52" s="47">
        <f t="shared" si="9"/>
        <v>16.263289555972484</v>
      </c>
      <c r="P52" s="9"/>
    </row>
    <row r="53" spans="1:16" ht="15">
      <c r="A53" s="12"/>
      <c r="B53" s="25">
        <v>369.3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8922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8922</v>
      </c>
      <c r="O53" s="47">
        <f t="shared" si="9"/>
        <v>0.5072488487122634</v>
      </c>
      <c r="P53" s="9"/>
    </row>
    <row r="54" spans="1:16" ht="15">
      <c r="A54" s="12"/>
      <c r="B54" s="25">
        <v>369.9</v>
      </c>
      <c r="C54" s="20" t="s">
        <v>62</v>
      </c>
      <c r="D54" s="46">
        <v>432388</v>
      </c>
      <c r="E54" s="46">
        <v>0</v>
      </c>
      <c r="F54" s="46">
        <v>0</v>
      </c>
      <c r="G54" s="46">
        <v>0</v>
      </c>
      <c r="H54" s="46">
        <v>0</v>
      </c>
      <c r="I54" s="46">
        <v>7841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440229</v>
      </c>
      <c r="O54" s="47">
        <f t="shared" si="9"/>
        <v>25.02865427255671</v>
      </c>
      <c r="P54" s="9"/>
    </row>
    <row r="55" spans="1:16" ht="15.75">
      <c r="A55" s="29" t="s">
        <v>41</v>
      </c>
      <c r="B55" s="30"/>
      <c r="C55" s="31"/>
      <c r="D55" s="32">
        <f aca="true" t="shared" si="13" ref="D55:M55">SUM(D56:D58)</f>
        <v>400000</v>
      </c>
      <c r="E55" s="32">
        <f t="shared" si="13"/>
        <v>29646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735398</v>
      </c>
      <c r="J55" s="32">
        <f t="shared" si="13"/>
        <v>0</v>
      </c>
      <c r="K55" s="32">
        <f t="shared" si="13"/>
        <v>643227</v>
      </c>
      <c r="L55" s="32">
        <f t="shared" si="13"/>
        <v>0</v>
      </c>
      <c r="M55" s="32">
        <f t="shared" si="13"/>
        <v>0</v>
      </c>
      <c r="N55" s="32">
        <f>SUM(D55:M55)</f>
        <v>1808271</v>
      </c>
      <c r="O55" s="45">
        <f t="shared" si="9"/>
        <v>102.80692478253454</v>
      </c>
      <c r="P55" s="9"/>
    </row>
    <row r="56" spans="1:16" ht="15">
      <c r="A56" s="12"/>
      <c r="B56" s="25">
        <v>381</v>
      </c>
      <c r="C56" s="20" t="s">
        <v>63</v>
      </c>
      <c r="D56" s="46">
        <v>400000</v>
      </c>
      <c r="E56" s="46">
        <v>29646</v>
      </c>
      <c r="F56" s="46">
        <v>0</v>
      </c>
      <c r="G56" s="46">
        <v>0</v>
      </c>
      <c r="H56" s="46">
        <v>0</v>
      </c>
      <c r="I56" s="46">
        <v>630998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1060644</v>
      </c>
      <c r="O56" s="47">
        <f t="shared" si="9"/>
        <v>60.30155210643016</v>
      </c>
      <c r="P56" s="9"/>
    </row>
    <row r="57" spans="1:16" ht="15">
      <c r="A57" s="12"/>
      <c r="B57" s="25">
        <v>389.1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643227</v>
      </c>
      <c r="L57" s="46">
        <v>0</v>
      </c>
      <c r="M57" s="46">
        <v>0</v>
      </c>
      <c r="N57" s="46">
        <f>SUM(D57:M57)</f>
        <v>643227</v>
      </c>
      <c r="O57" s="47">
        <f t="shared" si="9"/>
        <v>36.569844789356985</v>
      </c>
      <c r="P57" s="9"/>
    </row>
    <row r="58" spans="1:16" ht="15.75" thickBot="1">
      <c r="A58" s="12"/>
      <c r="B58" s="25">
        <v>389.7</v>
      </c>
      <c r="C58" s="20" t="s">
        <v>127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104400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104400</v>
      </c>
      <c r="O58" s="47">
        <f t="shared" si="9"/>
        <v>5.935527886747399</v>
      </c>
      <c r="P58" s="9"/>
    </row>
    <row r="59" spans="1:119" ht="16.5" thickBot="1">
      <c r="A59" s="14" t="s">
        <v>50</v>
      </c>
      <c r="B59" s="23"/>
      <c r="C59" s="22"/>
      <c r="D59" s="15">
        <f aca="true" t="shared" si="14" ref="D59:M59">SUM(D5,D14,D20,D35,D43,D46,D55)</f>
        <v>10649782</v>
      </c>
      <c r="E59" s="15">
        <f t="shared" si="14"/>
        <v>1338392</v>
      </c>
      <c r="F59" s="15">
        <f t="shared" si="14"/>
        <v>0</v>
      </c>
      <c r="G59" s="15">
        <f t="shared" si="14"/>
        <v>573367</v>
      </c>
      <c r="H59" s="15">
        <f t="shared" si="14"/>
        <v>0</v>
      </c>
      <c r="I59" s="15">
        <f t="shared" si="14"/>
        <v>5278239</v>
      </c>
      <c r="J59" s="15">
        <f t="shared" si="14"/>
        <v>0</v>
      </c>
      <c r="K59" s="15">
        <f t="shared" si="14"/>
        <v>2509844</v>
      </c>
      <c r="L59" s="15">
        <f t="shared" si="14"/>
        <v>0</v>
      </c>
      <c r="M59" s="15">
        <f t="shared" si="14"/>
        <v>0</v>
      </c>
      <c r="N59" s="15">
        <f>SUM(D59:M59)</f>
        <v>20349624</v>
      </c>
      <c r="O59" s="38">
        <f t="shared" si="9"/>
        <v>1156.9517311956336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128</v>
      </c>
      <c r="M61" s="48"/>
      <c r="N61" s="48"/>
      <c r="O61" s="43">
        <v>17589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3998633</v>
      </c>
      <c r="E5" s="27">
        <f t="shared" si="0"/>
        <v>15721</v>
      </c>
      <c r="F5" s="27">
        <f t="shared" si="0"/>
        <v>0</v>
      </c>
      <c r="G5" s="27">
        <f t="shared" si="0"/>
        <v>161651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4176005</v>
      </c>
      <c r="O5" s="33">
        <f aca="true" t="shared" si="1" ref="O5:O36">(N5/O$58)</f>
        <v>241.52718334297282</v>
      </c>
      <c r="P5" s="6"/>
    </row>
    <row r="6" spans="1:16" ht="15">
      <c r="A6" s="12"/>
      <c r="B6" s="25">
        <v>311</v>
      </c>
      <c r="C6" s="20" t="s">
        <v>2</v>
      </c>
      <c r="D6" s="46">
        <v>2000324</v>
      </c>
      <c r="E6" s="46">
        <v>15721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2016045</v>
      </c>
      <c r="O6" s="47">
        <f t="shared" si="1"/>
        <v>116.6017929438982</v>
      </c>
      <c r="P6" s="9"/>
    </row>
    <row r="7" spans="1:16" ht="15">
      <c r="A7" s="12"/>
      <c r="B7" s="25">
        <v>312.41</v>
      </c>
      <c r="C7" s="20" t="s">
        <v>10</v>
      </c>
      <c r="D7" s="46">
        <v>345518</v>
      </c>
      <c r="E7" s="46">
        <v>0</v>
      </c>
      <c r="F7" s="46">
        <v>0</v>
      </c>
      <c r="G7" s="46">
        <v>161651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507169</v>
      </c>
      <c r="O7" s="47">
        <f t="shared" si="1"/>
        <v>29.333082706766916</v>
      </c>
      <c r="P7" s="9"/>
    </row>
    <row r="8" spans="1:16" ht="15">
      <c r="A8" s="12"/>
      <c r="B8" s="25">
        <v>314.1</v>
      </c>
      <c r="C8" s="20" t="s">
        <v>11</v>
      </c>
      <c r="D8" s="46">
        <v>903196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903196</v>
      </c>
      <c r="O8" s="47">
        <f t="shared" si="1"/>
        <v>52.23805668016195</v>
      </c>
      <c r="P8" s="9"/>
    </row>
    <row r="9" spans="1:16" ht="15">
      <c r="A9" s="12"/>
      <c r="B9" s="25">
        <v>314.3</v>
      </c>
      <c r="C9" s="20" t="s">
        <v>12</v>
      </c>
      <c r="D9" s="46">
        <v>291699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291699</v>
      </c>
      <c r="O9" s="47">
        <f t="shared" si="1"/>
        <v>16.870965876229032</v>
      </c>
      <c r="P9" s="9"/>
    </row>
    <row r="10" spans="1:16" ht="15">
      <c r="A10" s="12"/>
      <c r="B10" s="25">
        <v>314.8</v>
      </c>
      <c r="C10" s="20" t="s">
        <v>13</v>
      </c>
      <c r="D10" s="46">
        <v>39608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39608</v>
      </c>
      <c r="O10" s="47">
        <f t="shared" si="1"/>
        <v>2.290803932909196</v>
      </c>
      <c r="P10" s="9"/>
    </row>
    <row r="11" spans="1:16" ht="15">
      <c r="A11" s="12"/>
      <c r="B11" s="25">
        <v>315</v>
      </c>
      <c r="C11" s="20" t="s">
        <v>95</v>
      </c>
      <c r="D11" s="46">
        <v>275034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275034</v>
      </c>
      <c r="O11" s="47">
        <f t="shared" si="1"/>
        <v>15.907113938692886</v>
      </c>
      <c r="P11" s="9"/>
    </row>
    <row r="12" spans="1:16" ht="15">
      <c r="A12" s="12"/>
      <c r="B12" s="25">
        <v>316</v>
      </c>
      <c r="C12" s="20" t="s">
        <v>96</v>
      </c>
      <c r="D12" s="46">
        <v>143254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143254</v>
      </c>
      <c r="O12" s="47">
        <f t="shared" si="1"/>
        <v>8.285367264314633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1762468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727930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2490398</v>
      </c>
      <c r="O13" s="45">
        <f t="shared" si="1"/>
        <v>144.0368999421631</v>
      </c>
      <c r="P13" s="10"/>
    </row>
    <row r="14" spans="1:16" ht="15">
      <c r="A14" s="12"/>
      <c r="B14" s="25">
        <v>322</v>
      </c>
      <c r="C14" s="20" t="s">
        <v>0</v>
      </c>
      <c r="D14" s="46">
        <v>394788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394788</v>
      </c>
      <c r="O14" s="47">
        <f t="shared" si="1"/>
        <v>22.833314054366685</v>
      </c>
      <c r="P14" s="9"/>
    </row>
    <row r="15" spans="1:16" ht="15">
      <c r="A15" s="12"/>
      <c r="B15" s="25">
        <v>323.1</v>
      </c>
      <c r="C15" s="20" t="s">
        <v>17</v>
      </c>
      <c r="D15" s="46">
        <v>794249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794249</v>
      </c>
      <c r="O15" s="47">
        <f t="shared" si="1"/>
        <v>45.9368999421631</v>
      </c>
      <c r="P15" s="9"/>
    </row>
    <row r="16" spans="1:16" ht="15">
      <c r="A16" s="12"/>
      <c r="B16" s="25">
        <v>323.3</v>
      </c>
      <c r="C16" s="20" t="s">
        <v>75</v>
      </c>
      <c r="D16" s="46">
        <v>570295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570295</v>
      </c>
      <c r="O16" s="47">
        <f t="shared" si="1"/>
        <v>32.9840948525159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727930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727930</v>
      </c>
      <c r="O17" s="47">
        <f t="shared" si="1"/>
        <v>42.10121457489878</v>
      </c>
      <c r="P17" s="9"/>
    </row>
    <row r="18" spans="1:16" ht="15">
      <c r="A18" s="12"/>
      <c r="B18" s="25">
        <v>329</v>
      </c>
      <c r="C18" s="20" t="s">
        <v>19</v>
      </c>
      <c r="D18" s="46">
        <v>3136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3136</v>
      </c>
      <c r="O18" s="47">
        <f t="shared" si="1"/>
        <v>0.1813765182186235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SUM(D20:D33)</f>
        <v>3551582</v>
      </c>
      <c r="E19" s="32">
        <f t="shared" si="5"/>
        <v>760506</v>
      </c>
      <c r="F19" s="32">
        <f t="shared" si="5"/>
        <v>0</v>
      </c>
      <c r="G19" s="32">
        <f t="shared" si="5"/>
        <v>4970119</v>
      </c>
      <c r="H19" s="32">
        <f t="shared" si="5"/>
        <v>0</v>
      </c>
      <c r="I19" s="32">
        <f t="shared" si="5"/>
        <v>35495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9317702</v>
      </c>
      <c r="O19" s="45">
        <f t="shared" si="1"/>
        <v>538.906998264893</v>
      </c>
      <c r="P19" s="10"/>
    </row>
    <row r="20" spans="1:16" ht="15">
      <c r="A20" s="12"/>
      <c r="B20" s="25">
        <v>331.2</v>
      </c>
      <c r="C20" s="20" t="s">
        <v>89</v>
      </c>
      <c r="D20" s="46">
        <v>180902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180902</v>
      </c>
      <c r="O20" s="47">
        <f t="shared" si="1"/>
        <v>10.462810873337189</v>
      </c>
      <c r="P20" s="9"/>
    </row>
    <row r="21" spans="1:16" ht="15">
      <c r="A21" s="12"/>
      <c r="B21" s="25">
        <v>334.39</v>
      </c>
      <c r="C21" s="20" t="s">
        <v>23</v>
      </c>
      <c r="D21" s="46">
        <v>494927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494927</v>
      </c>
      <c r="O21" s="47">
        <f t="shared" si="1"/>
        <v>28.625043377674956</v>
      </c>
      <c r="P21" s="9"/>
    </row>
    <row r="22" spans="1:16" ht="15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2539329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2539329</v>
      </c>
      <c r="O22" s="47">
        <f t="shared" si="1"/>
        <v>146.8669172932331</v>
      </c>
      <c r="P22" s="9"/>
    </row>
    <row r="23" spans="1:16" ht="15">
      <c r="A23" s="12"/>
      <c r="B23" s="25">
        <v>334.49</v>
      </c>
      <c r="C23" s="20" t="s">
        <v>97</v>
      </c>
      <c r="D23" s="46">
        <v>40794</v>
      </c>
      <c r="E23" s="46">
        <v>0</v>
      </c>
      <c r="F23" s="46">
        <v>0</v>
      </c>
      <c r="G23" s="46">
        <v>2023240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2064034</v>
      </c>
      <c r="O23" s="47">
        <f t="shared" si="1"/>
        <v>119.37732793522267</v>
      </c>
      <c r="P23" s="9"/>
    </row>
    <row r="24" spans="1:16" ht="15">
      <c r="A24" s="12"/>
      <c r="B24" s="25">
        <v>335.12</v>
      </c>
      <c r="C24" s="20" t="s">
        <v>98</v>
      </c>
      <c r="D24" s="46">
        <v>1051946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1051946</v>
      </c>
      <c r="O24" s="47">
        <f t="shared" si="1"/>
        <v>60.841295546558705</v>
      </c>
      <c r="P24" s="9"/>
    </row>
    <row r="25" spans="1:16" ht="15">
      <c r="A25" s="12"/>
      <c r="B25" s="25">
        <v>335.14</v>
      </c>
      <c r="C25" s="20" t="s">
        <v>99</v>
      </c>
      <c r="D25" s="46">
        <v>12245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12245</v>
      </c>
      <c r="O25" s="47">
        <f t="shared" si="1"/>
        <v>0.7082128397917872</v>
      </c>
      <c r="P25" s="9"/>
    </row>
    <row r="26" spans="1:16" ht="15">
      <c r="A26" s="12"/>
      <c r="B26" s="25">
        <v>335.15</v>
      </c>
      <c r="C26" s="20" t="s">
        <v>100</v>
      </c>
      <c r="D26" s="46">
        <v>4172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4172</v>
      </c>
      <c r="O26" s="47">
        <f t="shared" si="1"/>
        <v>0.24129554655870444</v>
      </c>
      <c r="P26" s="9"/>
    </row>
    <row r="27" spans="1:16" ht="15">
      <c r="A27" s="12"/>
      <c r="B27" s="25">
        <v>335.18</v>
      </c>
      <c r="C27" s="20" t="s">
        <v>101</v>
      </c>
      <c r="D27" s="46">
        <v>1374122</v>
      </c>
      <c r="E27" s="46">
        <v>760506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2134628</v>
      </c>
      <c r="O27" s="47">
        <f t="shared" si="1"/>
        <v>123.46026604973973</v>
      </c>
      <c r="P27" s="9"/>
    </row>
    <row r="28" spans="1:16" ht="15">
      <c r="A28" s="12"/>
      <c r="B28" s="25">
        <v>335.49</v>
      </c>
      <c r="C28" s="20" t="s">
        <v>29</v>
      </c>
      <c r="D28" s="46">
        <v>5235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5235</v>
      </c>
      <c r="O28" s="47">
        <f t="shared" si="1"/>
        <v>0.30277617119722383</v>
      </c>
      <c r="P28" s="9"/>
    </row>
    <row r="29" spans="1:16" ht="15">
      <c r="A29" s="12"/>
      <c r="B29" s="25">
        <v>337.2</v>
      </c>
      <c r="C29" s="20" t="s">
        <v>30</v>
      </c>
      <c r="D29" s="46">
        <v>179005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4">SUM(D29:M29)</f>
        <v>179005</v>
      </c>
      <c r="O29" s="47">
        <f t="shared" si="1"/>
        <v>10.353094274146907</v>
      </c>
      <c r="P29" s="9"/>
    </row>
    <row r="30" spans="1:16" ht="15">
      <c r="A30" s="12"/>
      <c r="B30" s="25">
        <v>337.3</v>
      </c>
      <c r="C30" s="20" t="s">
        <v>31</v>
      </c>
      <c r="D30" s="46">
        <v>170132</v>
      </c>
      <c r="E30" s="46">
        <v>0</v>
      </c>
      <c r="F30" s="46">
        <v>0</v>
      </c>
      <c r="G30" s="46">
        <v>0</v>
      </c>
      <c r="H30" s="46">
        <v>0</v>
      </c>
      <c r="I30" s="46">
        <v>3198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173330</v>
      </c>
      <c r="O30" s="47">
        <f t="shared" si="1"/>
        <v>10.02486986697513</v>
      </c>
      <c r="P30" s="9"/>
    </row>
    <row r="31" spans="1:16" ht="15">
      <c r="A31" s="12"/>
      <c r="B31" s="25">
        <v>337.4</v>
      </c>
      <c r="C31" s="20" t="s">
        <v>32</v>
      </c>
      <c r="D31" s="46">
        <v>0</v>
      </c>
      <c r="E31" s="46">
        <v>0</v>
      </c>
      <c r="F31" s="46">
        <v>0</v>
      </c>
      <c r="G31" s="46">
        <v>407550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407550</v>
      </c>
      <c r="O31" s="47">
        <f t="shared" si="1"/>
        <v>23.571428571428573</v>
      </c>
      <c r="P31" s="9"/>
    </row>
    <row r="32" spans="1:16" ht="15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32297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32297</v>
      </c>
      <c r="O32" s="47">
        <f t="shared" si="1"/>
        <v>1.8679583574320417</v>
      </c>
      <c r="P32" s="9"/>
    </row>
    <row r="33" spans="1:16" ht="15">
      <c r="A33" s="12"/>
      <c r="B33" s="25">
        <v>338</v>
      </c>
      <c r="C33" s="20" t="s">
        <v>34</v>
      </c>
      <c r="D33" s="46">
        <v>38102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38102</v>
      </c>
      <c r="O33" s="47">
        <f t="shared" si="1"/>
        <v>2.2037015615962985</v>
      </c>
      <c r="P33" s="9"/>
    </row>
    <row r="34" spans="1:16" ht="15.75">
      <c r="A34" s="29" t="s">
        <v>39</v>
      </c>
      <c r="B34" s="30"/>
      <c r="C34" s="31"/>
      <c r="D34" s="32">
        <f aca="true" t="shared" si="8" ref="D34:M34">SUM(D35:D41)</f>
        <v>429841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3336091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3765932</v>
      </c>
      <c r="O34" s="45">
        <f t="shared" si="1"/>
        <v>217.80983227299018</v>
      </c>
      <c r="P34" s="10"/>
    </row>
    <row r="35" spans="1:16" ht="15">
      <c r="A35" s="12"/>
      <c r="B35" s="25">
        <v>341.2</v>
      </c>
      <c r="C35" s="20" t="s">
        <v>102</v>
      </c>
      <c r="D35" s="46">
        <v>17425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9" ref="N35:N41">SUM(D35:M35)</f>
        <v>17425</v>
      </c>
      <c r="O35" s="47">
        <f t="shared" si="1"/>
        <v>1.007807981492192</v>
      </c>
      <c r="P35" s="9"/>
    </row>
    <row r="36" spans="1:16" ht="15">
      <c r="A36" s="12"/>
      <c r="B36" s="25">
        <v>341.9</v>
      </c>
      <c r="C36" s="20" t="s">
        <v>103</v>
      </c>
      <c r="D36" s="46">
        <v>38122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38122</v>
      </c>
      <c r="O36" s="47">
        <f t="shared" si="1"/>
        <v>2.204858299595142</v>
      </c>
      <c r="P36" s="9"/>
    </row>
    <row r="37" spans="1:16" ht="15">
      <c r="A37" s="12"/>
      <c r="B37" s="25">
        <v>342.5</v>
      </c>
      <c r="C37" s="20" t="s">
        <v>44</v>
      </c>
      <c r="D37" s="46">
        <v>203660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203660</v>
      </c>
      <c r="O37" s="47">
        <f aca="true" t="shared" si="10" ref="O37:O56">(N37/O$58)</f>
        <v>11.779063042220937</v>
      </c>
      <c r="P37" s="9"/>
    </row>
    <row r="38" spans="1:16" ht="15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2644327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2644327</v>
      </c>
      <c r="O38" s="47">
        <f t="shared" si="10"/>
        <v>152.93967611336032</v>
      </c>
      <c r="P38" s="9"/>
    </row>
    <row r="39" spans="1:16" ht="15">
      <c r="A39" s="12"/>
      <c r="B39" s="25">
        <v>343.9</v>
      </c>
      <c r="C39" s="20" t="s">
        <v>47</v>
      </c>
      <c r="D39" s="46">
        <v>159154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159154</v>
      </c>
      <c r="O39" s="47">
        <f t="shared" si="10"/>
        <v>9.204973973395026</v>
      </c>
      <c r="P39" s="9"/>
    </row>
    <row r="40" spans="1:16" ht="15">
      <c r="A40" s="12"/>
      <c r="B40" s="25">
        <v>344.3</v>
      </c>
      <c r="C40" s="20" t="s">
        <v>105</v>
      </c>
      <c r="D40" s="46">
        <v>10800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10800</v>
      </c>
      <c r="O40" s="47">
        <f t="shared" si="10"/>
        <v>0.6246385193753615</v>
      </c>
      <c r="P40" s="9"/>
    </row>
    <row r="41" spans="1:16" ht="15">
      <c r="A41" s="12"/>
      <c r="B41" s="25">
        <v>347.2</v>
      </c>
      <c r="C41" s="20" t="s">
        <v>49</v>
      </c>
      <c r="D41" s="46">
        <v>680</v>
      </c>
      <c r="E41" s="46">
        <v>0</v>
      </c>
      <c r="F41" s="46">
        <v>0</v>
      </c>
      <c r="G41" s="46">
        <v>0</v>
      </c>
      <c r="H41" s="46">
        <v>0</v>
      </c>
      <c r="I41" s="46">
        <v>691764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692444</v>
      </c>
      <c r="O41" s="47">
        <f t="shared" si="10"/>
        <v>40.048814343551186</v>
      </c>
      <c r="P41" s="9"/>
    </row>
    <row r="42" spans="1:16" ht="15.75">
      <c r="A42" s="29" t="s">
        <v>40</v>
      </c>
      <c r="B42" s="30"/>
      <c r="C42" s="31"/>
      <c r="D42" s="32">
        <f aca="true" t="shared" si="11" ref="D42:M42">SUM(D43:D44)</f>
        <v>35543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35543</v>
      </c>
      <c r="O42" s="45">
        <f t="shared" si="10"/>
        <v>2.055696934644303</v>
      </c>
      <c r="P42" s="10"/>
    </row>
    <row r="43" spans="1:16" ht="15">
      <c r="A43" s="13"/>
      <c r="B43" s="39">
        <v>351.2</v>
      </c>
      <c r="C43" s="21" t="s">
        <v>52</v>
      </c>
      <c r="D43" s="46">
        <v>8953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8953</v>
      </c>
      <c r="O43" s="47">
        <f t="shared" si="10"/>
        <v>0.5178137651821862</v>
      </c>
      <c r="P43" s="9"/>
    </row>
    <row r="44" spans="1:16" ht="15">
      <c r="A44" s="13"/>
      <c r="B44" s="39">
        <v>354</v>
      </c>
      <c r="C44" s="21" t="s">
        <v>53</v>
      </c>
      <c r="D44" s="46">
        <v>26590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26590</v>
      </c>
      <c r="O44" s="47">
        <f t="shared" si="10"/>
        <v>1.537883169462117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SUM(D46:D52)</f>
        <v>585839</v>
      </c>
      <c r="E45" s="32">
        <f t="shared" si="12"/>
        <v>18825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14771</v>
      </c>
      <c r="J45" s="32">
        <f t="shared" si="12"/>
        <v>0</v>
      </c>
      <c r="K45" s="32">
        <f t="shared" si="12"/>
        <v>2357468</v>
      </c>
      <c r="L45" s="32">
        <f t="shared" si="12"/>
        <v>0</v>
      </c>
      <c r="M45" s="32">
        <f t="shared" si="12"/>
        <v>0</v>
      </c>
      <c r="N45" s="32">
        <f>SUM(D45:M45)</f>
        <v>2976903</v>
      </c>
      <c r="O45" s="45">
        <f t="shared" si="10"/>
        <v>172.17484094852517</v>
      </c>
      <c r="P45" s="10"/>
    </row>
    <row r="46" spans="1:16" ht="15">
      <c r="A46" s="12"/>
      <c r="B46" s="25">
        <v>361.1</v>
      </c>
      <c r="C46" s="20" t="s">
        <v>54</v>
      </c>
      <c r="D46" s="46">
        <v>739</v>
      </c>
      <c r="E46" s="46">
        <v>18825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19564</v>
      </c>
      <c r="O46" s="47">
        <f t="shared" si="10"/>
        <v>1.1315211104684788</v>
      </c>
      <c r="P46" s="9"/>
    </row>
    <row r="47" spans="1:16" ht="15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</v>
      </c>
      <c r="J47" s="46">
        <v>0</v>
      </c>
      <c r="K47" s="46">
        <v>2086412</v>
      </c>
      <c r="L47" s="46">
        <v>0</v>
      </c>
      <c r="M47" s="46">
        <v>0</v>
      </c>
      <c r="N47" s="46">
        <f aca="true" t="shared" si="13" ref="N47:N52">SUM(D47:M47)</f>
        <v>2086465</v>
      </c>
      <c r="O47" s="47">
        <f t="shared" si="10"/>
        <v>120.67466743782533</v>
      </c>
      <c r="P47" s="9"/>
    </row>
    <row r="48" spans="1:16" ht="15">
      <c r="A48" s="12"/>
      <c r="B48" s="25">
        <v>362</v>
      </c>
      <c r="C48" s="20" t="s">
        <v>57</v>
      </c>
      <c r="D48" s="46">
        <v>107071</v>
      </c>
      <c r="E48" s="46">
        <v>0</v>
      </c>
      <c r="F48" s="46">
        <v>0</v>
      </c>
      <c r="G48" s="46">
        <v>0</v>
      </c>
      <c r="H48" s="46">
        <v>0</v>
      </c>
      <c r="I48" s="46">
        <v>4950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112021</v>
      </c>
      <c r="O48" s="47">
        <f t="shared" si="10"/>
        <v>6.478947368421053</v>
      </c>
      <c r="P48" s="9"/>
    </row>
    <row r="49" spans="1:16" ht="15">
      <c r="A49" s="12"/>
      <c r="B49" s="25">
        <v>364</v>
      </c>
      <c r="C49" s="20" t="s">
        <v>107</v>
      </c>
      <c r="D49" s="46">
        <v>14025</v>
      </c>
      <c r="E49" s="46">
        <v>0</v>
      </c>
      <c r="F49" s="46">
        <v>0</v>
      </c>
      <c r="G49" s="46">
        <v>0</v>
      </c>
      <c r="H49" s="46">
        <v>0</v>
      </c>
      <c r="I49" s="46">
        <v>5413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19438</v>
      </c>
      <c r="O49" s="47">
        <f t="shared" si="10"/>
        <v>1.1242336610757664</v>
      </c>
      <c r="P49" s="9"/>
    </row>
    <row r="50" spans="1:16" ht="15">
      <c r="A50" s="12"/>
      <c r="B50" s="25">
        <v>366</v>
      </c>
      <c r="C50" s="20" t="s">
        <v>59</v>
      </c>
      <c r="D50" s="46">
        <v>46576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46576</v>
      </c>
      <c r="O50" s="47">
        <f t="shared" si="10"/>
        <v>2.6938114517061886</v>
      </c>
      <c r="P50" s="9"/>
    </row>
    <row r="51" spans="1:16" ht="15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271056</v>
      </c>
      <c r="L51" s="46">
        <v>0</v>
      </c>
      <c r="M51" s="46">
        <v>0</v>
      </c>
      <c r="N51" s="46">
        <f t="shared" si="13"/>
        <v>271056</v>
      </c>
      <c r="O51" s="47">
        <f t="shared" si="10"/>
        <v>15.67703875072296</v>
      </c>
      <c r="P51" s="9"/>
    </row>
    <row r="52" spans="1:16" ht="15">
      <c r="A52" s="12"/>
      <c r="B52" s="25">
        <v>369.9</v>
      </c>
      <c r="C52" s="20" t="s">
        <v>62</v>
      </c>
      <c r="D52" s="46">
        <v>417428</v>
      </c>
      <c r="E52" s="46">
        <v>0</v>
      </c>
      <c r="F52" s="46">
        <v>0</v>
      </c>
      <c r="G52" s="46">
        <v>0</v>
      </c>
      <c r="H52" s="46">
        <v>0</v>
      </c>
      <c r="I52" s="46">
        <v>4355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421783</v>
      </c>
      <c r="O52" s="47">
        <f t="shared" si="10"/>
        <v>24.394621168305378</v>
      </c>
      <c r="P52" s="9"/>
    </row>
    <row r="53" spans="1:16" ht="15.75">
      <c r="A53" s="29" t="s">
        <v>41</v>
      </c>
      <c r="B53" s="30"/>
      <c r="C53" s="31"/>
      <c r="D53" s="32">
        <f aca="true" t="shared" si="14" ref="D53:M53">SUM(D54:D55)</f>
        <v>515948</v>
      </c>
      <c r="E53" s="32">
        <f t="shared" si="14"/>
        <v>21506</v>
      </c>
      <c r="F53" s="32">
        <f t="shared" si="14"/>
        <v>0</v>
      </c>
      <c r="G53" s="32">
        <f t="shared" si="14"/>
        <v>150000</v>
      </c>
      <c r="H53" s="32">
        <f t="shared" si="14"/>
        <v>0</v>
      </c>
      <c r="I53" s="32">
        <f t="shared" si="14"/>
        <v>82123</v>
      </c>
      <c r="J53" s="32">
        <f t="shared" si="14"/>
        <v>0</v>
      </c>
      <c r="K53" s="32">
        <f t="shared" si="14"/>
        <v>575215</v>
      </c>
      <c r="L53" s="32">
        <f t="shared" si="14"/>
        <v>0</v>
      </c>
      <c r="M53" s="32">
        <f t="shared" si="14"/>
        <v>0</v>
      </c>
      <c r="N53" s="32">
        <f>SUM(D53:M53)</f>
        <v>1344792</v>
      </c>
      <c r="O53" s="45">
        <f t="shared" si="10"/>
        <v>77.7786003470214</v>
      </c>
      <c r="P53" s="9"/>
    </row>
    <row r="54" spans="1:16" ht="15">
      <c r="A54" s="12"/>
      <c r="B54" s="25">
        <v>381</v>
      </c>
      <c r="C54" s="20" t="s">
        <v>63</v>
      </c>
      <c r="D54" s="46">
        <v>515948</v>
      </c>
      <c r="E54" s="46">
        <v>21506</v>
      </c>
      <c r="F54" s="46">
        <v>0</v>
      </c>
      <c r="G54" s="46">
        <v>150000</v>
      </c>
      <c r="H54" s="46">
        <v>0</v>
      </c>
      <c r="I54" s="46">
        <v>82123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769577</v>
      </c>
      <c r="O54" s="47">
        <f t="shared" si="10"/>
        <v>44.50994794679005</v>
      </c>
      <c r="P54" s="9"/>
    </row>
    <row r="55" spans="1:16" ht="15.75" thickBot="1">
      <c r="A55" s="12"/>
      <c r="B55" s="25">
        <v>389.1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575215</v>
      </c>
      <c r="L55" s="46">
        <v>0</v>
      </c>
      <c r="M55" s="46">
        <v>0</v>
      </c>
      <c r="N55" s="46">
        <f>SUM(D55:M55)</f>
        <v>575215</v>
      </c>
      <c r="O55" s="47">
        <f t="shared" si="10"/>
        <v>33.268652400231346</v>
      </c>
      <c r="P55" s="9"/>
    </row>
    <row r="56" spans="1:119" ht="16.5" thickBot="1">
      <c r="A56" s="14" t="s">
        <v>50</v>
      </c>
      <c r="B56" s="23"/>
      <c r="C56" s="22"/>
      <c r="D56" s="15">
        <f aca="true" t="shared" si="15" ref="D56:M56">SUM(D5,D13,D19,D34,D42,D45,D53)</f>
        <v>10879854</v>
      </c>
      <c r="E56" s="15">
        <f t="shared" si="15"/>
        <v>816558</v>
      </c>
      <c r="F56" s="15">
        <f t="shared" si="15"/>
        <v>0</v>
      </c>
      <c r="G56" s="15">
        <f t="shared" si="15"/>
        <v>5281770</v>
      </c>
      <c r="H56" s="15">
        <f t="shared" si="15"/>
        <v>0</v>
      </c>
      <c r="I56" s="15">
        <f t="shared" si="15"/>
        <v>4196410</v>
      </c>
      <c r="J56" s="15">
        <f t="shared" si="15"/>
        <v>0</v>
      </c>
      <c r="K56" s="15">
        <f t="shared" si="15"/>
        <v>2932683</v>
      </c>
      <c r="L56" s="15">
        <f t="shared" si="15"/>
        <v>0</v>
      </c>
      <c r="M56" s="15">
        <f t="shared" si="15"/>
        <v>0</v>
      </c>
      <c r="N56" s="15">
        <f>SUM(D56:M56)</f>
        <v>24107275</v>
      </c>
      <c r="O56" s="38">
        <f t="shared" si="10"/>
        <v>1394.29005205321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124</v>
      </c>
      <c r="M58" s="48"/>
      <c r="N58" s="48"/>
      <c r="O58" s="43">
        <v>17290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3913039</v>
      </c>
      <c r="E5" s="27">
        <f t="shared" si="0"/>
        <v>11291</v>
      </c>
      <c r="F5" s="27">
        <f t="shared" si="0"/>
        <v>0</v>
      </c>
      <c r="G5" s="27">
        <f t="shared" si="0"/>
        <v>154553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4078883</v>
      </c>
      <c r="O5" s="33">
        <f aca="true" t="shared" si="1" ref="O5:O36">(N5/O$59)</f>
        <v>236.1284589556559</v>
      </c>
      <c r="P5" s="6"/>
    </row>
    <row r="6" spans="1:16" ht="15">
      <c r="A6" s="12"/>
      <c r="B6" s="25">
        <v>311</v>
      </c>
      <c r="C6" s="20" t="s">
        <v>2</v>
      </c>
      <c r="D6" s="46">
        <v>1926100</v>
      </c>
      <c r="E6" s="46">
        <v>11291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1937391</v>
      </c>
      <c r="O6" s="47">
        <f t="shared" si="1"/>
        <v>112.15647794373047</v>
      </c>
      <c r="P6" s="9"/>
    </row>
    <row r="7" spans="1:16" ht="15">
      <c r="A7" s="12"/>
      <c r="B7" s="25">
        <v>312.41</v>
      </c>
      <c r="C7" s="20" t="s">
        <v>10</v>
      </c>
      <c r="D7" s="46">
        <v>331549</v>
      </c>
      <c r="E7" s="46">
        <v>0</v>
      </c>
      <c r="F7" s="46">
        <v>0</v>
      </c>
      <c r="G7" s="46">
        <v>154553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486102</v>
      </c>
      <c r="O7" s="47">
        <f t="shared" si="1"/>
        <v>28.1406738450851</v>
      </c>
      <c r="P7" s="9"/>
    </row>
    <row r="8" spans="1:16" ht="15">
      <c r="A8" s="12"/>
      <c r="B8" s="25">
        <v>314.1</v>
      </c>
      <c r="C8" s="20" t="s">
        <v>11</v>
      </c>
      <c r="D8" s="46">
        <v>894187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894187</v>
      </c>
      <c r="O8" s="47">
        <f t="shared" si="1"/>
        <v>51.76490679634132</v>
      </c>
      <c r="P8" s="9"/>
    </row>
    <row r="9" spans="1:16" ht="15">
      <c r="A9" s="12"/>
      <c r="B9" s="25">
        <v>314.3</v>
      </c>
      <c r="C9" s="20" t="s">
        <v>12</v>
      </c>
      <c r="D9" s="46">
        <v>277047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277047</v>
      </c>
      <c r="O9" s="47">
        <f t="shared" si="1"/>
        <v>16.038381382424454</v>
      </c>
      <c r="P9" s="9"/>
    </row>
    <row r="10" spans="1:16" ht="15">
      <c r="A10" s="12"/>
      <c r="B10" s="25">
        <v>314.8</v>
      </c>
      <c r="C10" s="20" t="s">
        <v>13</v>
      </c>
      <c r="D10" s="46">
        <v>31888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31888</v>
      </c>
      <c r="O10" s="47">
        <f t="shared" si="1"/>
        <v>1.8460113465323609</v>
      </c>
      <c r="P10" s="9"/>
    </row>
    <row r="11" spans="1:16" ht="15">
      <c r="A11" s="12"/>
      <c r="B11" s="25">
        <v>315</v>
      </c>
      <c r="C11" s="20" t="s">
        <v>95</v>
      </c>
      <c r="D11" s="46">
        <v>293746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293746</v>
      </c>
      <c r="O11" s="47">
        <f t="shared" si="1"/>
        <v>17.005094361468103</v>
      </c>
      <c r="P11" s="9"/>
    </row>
    <row r="12" spans="1:16" ht="15">
      <c r="A12" s="12"/>
      <c r="B12" s="25">
        <v>316</v>
      </c>
      <c r="C12" s="20" t="s">
        <v>96</v>
      </c>
      <c r="D12" s="46">
        <v>158522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158522</v>
      </c>
      <c r="O12" s="47">
        <f t="shared" si="1"/>
        <v>9.1769132800741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1502562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716252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2218814</v>
      </c>
      <c r="O13" s="45">
        <f t="shared" si="1"/>
        <v>128.44818802825054</v>
      </c>
      <c r="P13" s="10"/>
    </row>
    <row r="14" spans="1:16" ht="15">
      <c r="A14" s="12"/>
      <c r="B14" s="25">
        <v>322</v>
      </c>
      <c r="C14" s="20" t="s">
        <v>0</v>
      </c>
      <c r="D14" s="46">
        <v>150383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150383</v>
      </c>
      <c r="O14" s="47">
        <f t="shared" si="1"/>
        <v>8.705742734745861</v>
      </c>
      <c r="P14" s="9"/>
    </row>
    <row r="15" spans="1:16" ht="15">
      <c r="A15" s="12"/>
      <c r="B15" s="25">
        <v>323.1</v>
      </c>
      <c r="C15" s="20" t="s">
        <v>17</v>
      </c>
      <c r="D15" s="46">
        <v>785012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785012</v>
      </c>
      <c r="O15" s="47">
        <f t="shared" si="1"/>
        <v>45.44471459997684</v>
      </c>
      <c r="P15" s="9"/>
    </row>
    <row r="16" spans="1:16" ht="15">
      <c r="A16" s="12"/>
      <c r="B16" s="25">
        <v>323.3</v>
      </c>
      <c r="C16" s="20" t="s">
        <v>75</v>
      </c>
      <c r="D16" s="46">
        <v>561846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561846</v>
      </c>
      <c r="O16" s="47">
        <f t="shared" si="1"/>
        <v>32.52552969781174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716252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716252</v>
      </c>
      <c r="O17" s="47">
        <f t="shared" si="1"/>
        <v>41.4641657983096</v>
      </c>
      <c r="P17" s="9"/>
    </row>
    <row r="18" spans="1:16" ht="15">
      <c r="A18" s="12"/>
      <c r="B18" s="25">
        <v>329</v>
      </c>
      <c r="C18" s="20" t="s">
        <v>19</v>
      </c>
      <c r="D18" s="46">
        <v>5321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5321</v>
      </c>
      <c r="O18" s="47">
        <f t="shared" si="1"/>
        <v>0.30803519740650687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SUM(D20:D33)</f>
        <v>3538957</v>
      </c>
      <c r="E19" s="32">
        <f t="shared" si="5"/>
        <v>0</v>
      </c>
      <c r="F19" s="32">
        <f t="shared" si="5"/>
        <v>0</v>
      </c>
      <c r="G19" s="32">
        <f t="shared" si="5"/>
        <v>340045</v>
      </c>
      <c r="H19" s="32">
        <f t="shared" si="5"/>
        <v>0</v>
      </c>
      <c r="I19" s="32">
        <f t="shared" si="5"/>
        <v>669236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4548238</v>
      </c>
      <c r="O19" s="45">
        <f t="shared" si="1"/>
        <v>263.29964107907836</v>
      </c>
      <c r="P19" s="10"/>
    </row>
    <row r="20" spans="1:16" ht="15">
      <c r="A20" s="12"/>
      <c r="B20" s="25">
        <v>331.2</v>
      </c>
      <c r="C20" s="20" t="s">
        <v>89</v>
      </c>
      <c r="D20" s="46">
        <v>144481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144481</v>
      </c>
      <c r="O20" s="47">
        <f t="shared" si="1"/>
        <v>8.364073173555633</v>
      </c>
      <c r="P20" s="9"/>
    </row>
    <row r="21" spans="1:16" ht="15">
      <c r="A21" s="12"/>
      <c r="B21" s="25">
        <v>334.39</v>
      </c>
      <c r="C21" s="20" t="s">
        <v>23</v>
      </c>
      <c r="D21" s="46">
        <v>845817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845817</v>
      </c>
      <c r="O21" s="47">
        <f t="shared" si="1"/>
        <v>48.964744703021886</v>
      </c>
      <c r="P21" s="9"/>
    </row>
    <row r="22" spans="1:16" ht="15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340045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340045</v>
      </c>
      <c r="O22" s="47">
        <f t="shared" si="1"/>
        <v>19.685365288873452</v>
      </c>
      <c r="P22" s="9"/>
    </row>
    <row r="23" spans="1:16" ht="15">
      <c r="A23" s="12"/>
      <c r="B23" s="25">
        <v>334.49</v>
      </c>
      <c r="C23" s="20" t="s">
        <v>97</v>
      </c>
      <c r="D23" s="46">
        <v>33697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33697</v>
      </c>
      <c r="O23" s="47">
        <f t="shared" si="1"/>
        <v>1.950735208984601</v>
      </c>
      <c r="P23" s="9"/>
    </row>
    <row r="24" spans="1:16" ht="15">
      <c r="A24" s="12"/>
      <c r="B24" s="25">
        <v>334.7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250000</v>
      </c>
      <c r="O24" s="47">
        <f t="shared" si="1"/>
        <v>14.47261780710895</v>
      </c>
      <c r="P24" s="9"/>
    </row>
    <row r="25" spans="1:16" ht="15">
      <c r="A25" s="12"/>
      <c r="B25" s="25">
        <v>335.12</v>
      </c>
      <c r="C25" s="20" t="s">
        <v>98</v>
      </c>
      <c r="D25" s="46">
        <v>932978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932978</v>
      </c>
      <c r="O25" s="47">
        <f t="shared" si="1"/>
        <v>54.010536065763574</v>
      </c>
      <c r="P25" s="9"/>
    </row>
    <row r="26" spans="1:16" ht="15">
      <c r="A26" s="12"/>
      <c r="B26" s="25">
        <v>335.14</v>
      </c>
      <c r="C26" s="20" t="s">
        <v>99</v>
      </c>
      <c r="D26" s="46">
        <v>11933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11933</v>
      </c>
      <c r="O26" s="47">
        <f t="shared" si="1"/>
        <v>0.6908069931689244</v>
      </c>
      <c r="P26" s="9"/>
    </row>
    <row r="27" spans="1:16" ht="15">
      <c r="A27" s="12"/>
      <c r="B27" s="25">
        <v>335.15</v>
      </c>
      <c r="C27" s="20" t="s">
        <v>100</v>
      </c>
      <c r="D27" s="46">
        <v>4798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4798</v>
      </c>
      <c r="O27" s="47">
        <f t="shared" si="1"/>
        <v>0.277758480954035</v>
      </c>
      <c r="P27" s="9"/>
    </row>
    <row r="28" spans="1:16" ht="15">
      <c r="A28" s="12"/>
      <c r="B28" s="25">
        <v>335.18</v>
      </c>
      <c r="C28" s="20" t="s">
        <v>101</v>
      </c>
      <c r="D28" s="46">
        <v>1383300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1383300</v>
      </c>
      <c r="O28" s="47">
        <f t="shared" si="1"/>
        <v>80.07988885029525</v>
      </c>
      <c r="P28" s="9"/>
    </row>
    <row r="29" spans="1:16" ht="15">
      <c r="A29" s="12"/>
      <c r="B29" s="25">
        <v>335.49</v>
      </c>
      <c r="C29" s="20" t="s">
        <v>29</v>
      </c>
      <c r="D29" s="46">
        <v>8967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8967</v>
      </c>
      <c r="O29" s="47">
        <f t="shared" si="1"/>
        <v>0.5191038555053838</v>
      </c>
      <c r="P29" s="9"/>
    </row>
    <row r="30" spans="1:16" ht="15">
      <c r="A30" s="12"/>
      <c r="B30" s="25">
        <v>337.2</v>
      </c>
      <c r="C30" s="20" t="s">
        <v>30</v>
      </c>
      <c r="D30" s="46">
        <v>139132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139132</v>
      </c>
      <c r="O30" s="47">
        <f t="shared" si="1"/>
        <v>8.05441704295473</v>
      </c>
      <c r="P30" s="9"/>
    </row>
    <row r="31" spans="1:16" ht="15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1495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1495</v>
      </c>
      <c r="O31" s="47">
        <f t="shared" si="1"/>
        <v>0.08654625448651151</v>
      </c>
      <c r="P31" s="9"/>
    </row>
    <row r="32" spans="1:16" ht="15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417741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417741</v>
      </c>
      <c r="O32" s="47">
        <f t="shared" si="1"/>
        <v>24.183223341437998</v>
      </c>
      <c r="P32" s="9"/>
    </row>
    <row r="33" spans="1:16" ht="15">
      <c r="A33" s="12"/>
      <c r="B33" s="25">
        <v>338</v>
      </c>
      <c r="C33" s="20" t="s">
        <v>34</v>
      </c>
      <c r="D33" s="46">
        <v>33854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33854</v>
      </c>
      <c r="O33" s="47">
        <f t="shared" si="1"/>
        <v>1.9598240129674656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SUM(D35:D41)</f>
        <v>312744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3118445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3431189</v>
      </c>
      <c r="O34" s="45">
        <f t="shared" si="1"/>
        <v>198.6331480838254</v>
      </c>
      <c r="P34" s="10"/>
    </row>
    <row r="35" spans="1:16" ht="15">
      <c r="A35" s="12"/>
      <c r="B35" s="25">
        <v>341.2</v>
      </c>
      <c r="C35" s="20" t="s">
        <v>102</v>
      </c>
      <c r="D35" s="46">
        <v>16330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1">SUM(D35:M35)</f>
        <v>16330</v>
      </c>
      <c r="O35" s="47">
        <f t="shared" si="1"/>
        <v>0.9453513951603566</v>
      </c>
      <c r="P35" s="9"/>
    </row>
    <row r="36" spans="1:16" ht="15">
      <c r="A36" s="12"/>
      <c r="B36" s="25">
        <v>341.9</v>
      </c>
      <c r="C36" s="20" t="s">
        <v>103</v>
      </c>
      <c r="D36" s="46">
        <v>36555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36555</v>
      </c>
      <c r="O36" s="47">
        <f t="shared" si="1"/>
        <v>2.1161861757554705</v>
      </c>
      <c r="P36" s="9"/>
    </row>
    <row r="37" spans="1:16" ht="15">
      <c r="A37" s="12"/>
      <c r="B37" s="25">
        <v>342.5</v>
      </c>
      <c r="C37" s="20" t="s">
        <v>44</v>
      </c>
      <c r="D37" s="46">
        <v>83474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83474</v>
      </c>
      <c r="O37" s="47">
        <f aca="true" t="shared" si="9" ref="O37:O57">(N37/O$59)</f>
        <v>4.8323491953224496</v>
      </c>
      <c r="P37" s="9"/>
    </row>
    <row r="38" spans="1:16" ht="15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2594583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2594583</v>
      </c>
      <c r="O38" s="47">
        <f t="shared" si="9"/>
        <v>150.20163251128864</v>
      </c>
      <c r="P38" s="9"/>
    </row>
    <row r="39" spans="1:16" ht="15">
      <c r="A39" s="12"/>
      <c r="B39" s="25">
        <v>343.9</v>
      </c>
      <c r="C39" s="20" t="s">
        <v>47</v>
      </c>
      <c r="D39" s="46">
        <v>152558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152558</v>
      </c>
      <c r="O39" s="47">
        <f t="shared" si="9"/>
        <v>8.83165450966771</v>
      </c>
      <c r="P39" s="9"/>
    </row>
    <row r="40" spans="1:16" ht="15">
      <c r="A40" s="12"/>
      <c r="B40" s="25">
        <v>344.3</v>
      </c>
      <c r="C40" s="20" t="s">
        <v>105</v>
      </c>
      <c r="D40" s="46">
        <v>22796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22796</v>
      </c>
      <c r="O40" s="47">
        <f t="shared" si="9"/>
        <v>1.3196711821234224</v>
      </c>
      <c r="P40" s="9"/>
    </row>
    <row r="41" spans="1:16" ht="15">
      <c r="A41" s="12"/>
      <c r="B41" s="25">
        <v>347.2</v>
      </c>
      <c r="C41" s="20" t="s">
        <v>49</v>
      </c>
      <c r="D41" s="46">
        <v>1031</v>
      </c>
      <c r="E41" s="46">
        <v>0</v>
      </c>
      <c r="F41" s="46">
        <v>0</v>
      </c>
      <c r="G41" s="46">
        <v>0</v>
      </c>
      <c r="H41" s="46">
        <v>0</v>
      </c>
      <c r="I41" s="46">
        <v>523862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524893</v>
      </c>
      <c r="O41" s="47">
        <f t="shared" si="9"/>
        <v>30.386303114507353</v>
      </c>
      <c r="P41" s="9"/>
    </row>
    <row r="42" spans="1:16" ht="15.75">
      <c r="A42" s="29" t="s">
        <v>40</v>
      </c>
      <c r="B42" s="30"/>
      <c r="C42" s="31"/>
      <c r="D42" s="32">
        <f aca="true" t="shared" si="10" ref="D42:M42">SUM(D43:D44)</f>
        <v>19323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19323</v>
      </c>
      <c r="O42" s="45">
        <f t="shared" si="9"/>
        <v>1.1186175755470649</v>
      </c>
      <c r="P42" s="10"/>
    </row>
    <row r="43" spans="1:16" ht="15">
      <c r="A43" s="13"/>
      <c r="B43" s="39">
        <v>351.2</v>
      </c>
      <c r="C43" s="21" t="s">
        <v>52</v>
      </c>
      <c r="D43" s="46">
        <v>7108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7108</v>
      </c>
      <c r="O43" s="47">
        <f t="shared" si="9"/>
        <v>0.41148546949172166</v>
      </c>
      <c r="P43" s="9"/>
    </row>
    <row r="44" spans="1:16" ht="15">
      <c r="A44" s="13"/>
      <c r="B44" s="39">
        <v>354</v>
      </c>
      <c r="C44" s="21" t="s">
        <v>53</v>
      </c>
      <c r="D44" s="46">
        <v>12215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12215</v>
      </c>
      <c r="O44" s="47">
        <f t="shared" si="9"/>
        <v>0.7071321060553433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SUM(D46:D53)</f>
        <v>550763</v>
      </c>
      <c r="E45" s="32">
        <f t="shared" si="11"/>
        <v>19191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39507</v>
      </c>
      <c r="J45" s="32">
        <f t="shared" si="11"/>
        <v>0</v>
      </c>
      <c r="K45" s="32">
        <f t="shared" si="11"/>
        <v>1258911</v>
      </c>
      <c r="L45" s="32">
        <f t="shared" si="11"/>
        <v>0</v>
      </c>
      <c r="M45" s="32">
        <f t="shared" si="11"/>
        <v>0</v>
      </c>
      <c r="N45" s="32">
        <f>SUM(D45:M45)</f>
        <v>1868372</v>
      </c>
      <c r="O45" s="45">
        <f t="shared" si="9"/>
        <v>108.16093551001505</v>
      </c>
      <c r="P45" s="10"/>
    </row>
    <row r="46" spans="1:16" ht="15">
      <c r="A46" s="12"/>
      <c r="B46" s="25">
        <v>361.1</v>
      </c>
      <c r="C46" s="20" t="s">
        <v>54</v>
      </c>
      <c r="D46" s="46">
        <v>15250</v>
      </c>
      <c r="E46" s="46">
        <v>19191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34441</v>
      </c>
      <c r="O46" s="47">
        <f t="shared" si="9"/>
        <v>1.9938057195785575</v>
      </c>
      <c r="P46" s="9"/>
    </row>
    <row r="47" spans="1:16" ht="15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</v>
      </c>
      <c r="J47" s="46">
        <v>0</v>
      </c>
      <c r="K47" s="46">
        <v>1002019</v>
      </c>
      <c r="L47" s="46">
        <v>0</v>
      </c>
      <c r="M47" s="46">
        <v>0</v>
      </c>
      <c r="N47" s="46">
        <f aca="true" t="shared" si="12" ref="N47:N53">SUM(D47:M47)</f>
        <v>1002036</v>
      </c>
      <c r="O47" s="47">
        <f t="shared" si="9"/>
        <v>58.008336227856894</v>
      </c>
      <c r="P47" s="9"/>
    </row>
    <row r="48" spans="1:16" ht="15">
      <c r="A48" s="12"/>
      <c r="B48" s="25">
        <v>362</v>
      </c>
      <c r="C48" s="20" t="s">
        <v>57</v>
      </c>
      <c r="D48" s="46">
        <v>104684</v>
      </c>
      <c r="E48" s="46">
        <v>0</v>
      </c>
      <c r="F48" s="46">
        <v>0</v>
      </c>
      <c r="G48" s="46">
        <v>0</v>
      </c>
      <c r="H48" s="46">
        <v>0</v>
      </c>
      <c r="I48" s="46">
        <v>3400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108084</v>
      </c>
      <c r="O48" s="47">
        <f t="shared" si="9"/>
        <v>6.257033692254255</v>
      </c>
      <c r="P48" s="9"/>
    </row>
    <row r="49" spans="1:16" ht="15">
      <c r="A49" s="12"/>
      <c r="B49" s="25">
        <v>364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30643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30643</v>
      </c>
      <c r="O49" s="47">
        <f t="shared" si="9"/>
        <v>1.7739377098529583</v>
      </c>
      <c r="P49" s="9"/>
    </row>
    <row r="50" spans="1:16" ht="15">
      <c r="A50" s="12"/>
      <c r="B50" s="25">
        <v>366</v>
      </c>
      <c r="C50" s="20" t="s">
        <v>59</v>
      </c>
      <c r="D50" s="46">
        <v>57600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57600</v>
      </c>
      <c r="O50" s="47">
        <f t="shared" si="9"/>
        <v>3.3344911427579023</v>
      </c>
      <c r="P50" s="9"/>
    </row>
    <row r="51" spans="1:16" ht="15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256892</v>
      </c>
      <c r="L51" s="46">
        <v>0</v>
      </c>
      <c r="M51" s="46">
        <v>0</v>
      </c>
      <c r="N51" s="46">
        <f t="shared" si="12"/>
        <v>256892</v>
      </c>
      <c r="O51" s="47">
        <f t="shared" si="9"/>
        <v>14.87159893481533</v>
      </c>
      <c r="P51" s="9"/>
    </row>
    <row r="52" spans="1:16" ht="15">
      <c r="A52" s="12"/>
      <c r="B52" s="25">
        <v>369.3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3345</v>
      </c>
      <c r="O52" s="47">
        <f t="shared" si="9"/>
        <v>0.19364362625911774</v>
      </c>
      <c r="P52" s="9"/>
    </row>
    <row r="53" spans="1:16" ht="15">
      <c r="A53" s="12"/>
      <c r="B53" s="25">
        <v>369.9</v>
      </c>
      <c r="C53" s="20" t="s">
        <v>62</v>
      </c>
      <c r="D53" s="46">
        <v>373229</v>
      </c>
      <c r="E53" s="46">
        <v>0</v>
      </c>
      <c r="F53" s="46">
        <v>0</v>
      </c>
      <c r="G53" s="46">
        <v>0</v>
      </c>
      <c r="H53" s="46">
        <v>0</v>
      </c>
      <c r="I53" s="46">
        <v>2102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375331</v>
      </c>
      <c r="O53" s="47">
        <f t="shared" si="9"/>
        <v>21.728088456640037</v>
      </c>
      <c r="P53" s="9"/>
    </row>
    <row r="54" spans="1:16" ht="15.75">
      <c r="A54" s="29" t="s">
        <v>41</v>
      </c>
      <c r="B54" s="30"/>
      <c r="C54" s="31"/>
      <c r="D54" s="32">
        <f aca="true" t="shared" si="13" ref="D54:M54">SUM(D55:D56)</f>
        <v>405000</v>
      </c>
      <c r="E54" s="32">
        <f t="shared" si="13"/>
        <v>15449</v>
      </c>
      <c r="F54" s="32">
        <f t="shared" si="13"/>
        <v>0</v>
      </c>
      <c r="G54" s="32">
        <f t="shared" si="13"/>
        <v>861</v>
      </c>
      <c r="H54" s="32">
        <f t="shared" si="13"/>
        <v>0</v>
      </c>
      <c r="I54" s="32">
        <f t="shared" si="13"/>
        <v>82608</v>
      </c>
      <c r="J54" s="32">
        <f t="shared" si="13"/>
        <v>0</v>
      </c>
      <c r="K54" s="32">
        <f t="shared" si="13"/>
        <v>504933</v>
      </c>
      <c r="L54" s="32">
        <f t="shared" si="13"/>
        <v>0</v>
      </c>
      <c r="M54" s="32">
        <f t="shared" si="13"/>
        <v>0</v>
      </c>
      <c r="N54" s="32">
        <f>SUM(D54:M54)</f>
        <v>1008851</v>
      </c>
      <c r="O54" s="45">
        <f t="shared" si="9"/>
        <v>58.402859789278686</v>
      </c>
      <c r="P54" s="9"/>
    </row>
    <row r="55" spans="1:16" ht="15">
      <c r="A55" s="12"/>
      <c r="B55" s="25">
        <v>381</v>
      </c>
      <c r="C55" s="20" t="s">
        <v>63</v>
      </c>
      <c r="D55" s="46">
        <v>405000</v>
      </c>
      <c r="E55" s="46">
        <v>15449</v>
      </c>
      <c r="F55" s="46">
        <v>0</v>
      </c>
      <c r="G55" s="46">
        <v>861</v>
      </c>
      <c r="H55" s="46">
        <v>0</v>
      </c>
      <c r="I55" s="46">
        <v>82608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503918</v>
      </c>
      <c r="O55" s="47">
        <f t="shared" si="9"/>
        <v>29.17205048049091</v>
      </c>
      <c r="P55" s="9"/>
    </row>
    <row r="56" spans="1:16" ht="15.75" thickBot="1">
      <c r="A56" s="12"/>
      <c r="B56" s="25">
        <v>389.1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504933</v>
      </c>
      <c r="L56" s="46">
        <v>0</v>
      </c>
      <c r="M56" s="46">
        <v>0</v>
      </c>
      <c r="N56" s="46">
        <f>SUM(D56:M56)</f>
        <v>504933</v>
      </c>
      <c r="O56" s="47">
        <f t="shared" si="9"/>
        <v>29.230809308787773</v>
      </c>
      <c r="P56" s="9"/>
    </row>
    <row r="57" spans="1:119" ht="16.5" thickBot="1">
      <c r="A57" s="14" t="s">
        <v>50</v>
      </c>
      <c r="B57" s="23"/>
      <c r="C57" s="22"/>
      <c r="D57" s="15">
        <f aca="true" t="shared" si="14" ref="D57:M57">SUM(D5,D13,D19,D34,D42,D45,D54)</f>
        <v>10242388</v>
      </c>
      <c r="E57" s="15">
        <f t="shared" si="14"/>
        <v>45931</v>
      </c>
      <c r="F57" s="15">
        <f t="shared" si="14"/>
        <v>0</v>
      </c>
      <c r="G57" s="15">
        <f t="shared" si="14"/>
        <v>495459</v>
      </c>
      <c r="H57" s="15">
        <f t="shared" si="14"/>
        <v>0</v>
      </c>
      <c r="I57" s="15">
        <f t="shared" si="14"/>
        <v>4626048</v>
      </c>
      <c r="J57" s="15">
        <f t="shared" si="14"/>
        <v>0</v>
      </c>
      <c r="K57" s="15">
        <f t="shared" si="14"/>
        <v>1763844</v>
      </c>
      <c r="L57" s="15">
        <f t="shared" si="14"/>
        <v>0</v>
      </c>
      <c r="M57" s="15">
        <f t="shared" si="14"/>
        <v>0</v>
      </c>
      <c r="N57" s="15">
        <f>SUM(D57:M57)</f>
        <v>17173670</v>
      </c>
      <c r="O57" s="38">
        <f t="shared" si="9"/>
        <v>994.191849021651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122</v>
      </c>
      <c r="M59" s="48"/>
      <c r="N59" s="48"/>
      <c r="O59" s="43">
        <v>17274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3674052</v>
      </c>
      <c r="E5" s="27">
        <f t="shared" si="0"/>
        <v>6776</v>
      </c>
      <c r="F5" s="27">
        <f t="shared" si="0"/>
        <v>0</v>
      </c>
      <c r="G5" s="27">
        <f t="shared" si="0"/>
        <v>151885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3832713</v>
      </c>
      <c r="O5" s="33">
        <f aca="true" t="shared" si="1" ref="O5:O36">(N5/O$58)</f>
        <v>219.66488995873453</v>
      </c>
      <c r="P5" s="6"/>
    </row>
    <row r="6" spans="1:16" ht="15">
      <c r="A6" s="12"/>
      <c r="B6" s="25">
        <v>311</v>
      </c>
      <c r="C6" s="20" t="s">
        <v>2</v>
      </c>
      <c r="D6" s="46">
        <v>1694542</v>
      </c>
      <c r="E6" s="46">
        <v>6776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1701318</v>
      </c>
      <c r="O6" s="47">
        <f t="shared" si="1"/>
        <v>97.50790921595599</v>
      </c>
      <c r="P6" s="9"/>
    </row>
    <row r="7" spans="1:16" ht="15">
      <c r="A7" s="12"/>
      <c r="B7" s="25">
        <v>312.41</v>
      </c>
      <c r="C7" s="20" t="s">
        <v>10</v>
      </c>
      <c r="D7" s="46">
        <v>324041</v>
      </c>
      <c r="E7" s="46">
        <v>0</v>
      </c>
      <c r="F7" s="46">
        <v>0</v>
      </c>
      <c r="G7" s="46">
        <v>151885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475926</v>
      </c>
      <c r="O7" s="47">
        <f t="shared" si="1"/>
        <v>27.276822558459422</v>
      </c>
      <c r="P7" s="9"/>
    </row>
    <row r="8" spans="1:16" ht="15">
      <c r="A8" s="12"/>
      <c r="B8" s="25">
        <v>314.1</v>
      </c>
      <c r="C8" s="20" t="s">
        <v>11</v>
      </c>
      <c r="D8" s="46">
        <v>881283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881283</v>
      </c>
      <c r="O8" s="47">
        <f t="shared" si="1"/>
        <v>50.50911279229711</v>
      </c>
      <c r="P8" s="9"/>
    </row>
    <row r="9" spans="1:16" ht="15">
      <c r="A9" s="12"/>
      <c r="B9" s="25">
        <v>314.3</v>
      </c>
      <c r="C9" s="20" t="s">
        <v>12</v>
      </c>
      <c r="D9" s="46">
        <v>268958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268958</v>
      </c>
      <c r="O9" s="47">
        <f t="shared" si="1"/>
        <v>15.414832645575425</v>
      </c>
      <c r="P9" s="9"/>
    </row>
    <row r="10" spans="1:16" ht="15">
      <c r="A10" s="12"/>
      <c r="B10" s="25">
        <v>314.8</v>
      </c>
      <c r="C10" s="20" t="s">
        <v>13</v>
      </c>
      <c r="D10" s="46">
        <v>44968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44968</v>
      </c>
      <c r="O10" s="47">
        <f t="shared" si="1"/>
        <v>2.577258138468592</v>
      </c>
      <c r="P10" s="9"/>
    </row>
    <row r="11" spans="1:16" ht="15">
      <c r="A11" s="12"/>
      <c r="B11" s="25">
        <v>315</v>
      </c>
      <c r="C11" s="20" t="s">
        <v>95</v>
      </c>
      <c r="D11" s="46">
        <v>324713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324713</v>
      </c>
      <c r="O11" s="47">
        <f t="shared" si="1"/>
        <v>18.61032783127006</v>
      </c>
      <c r="P11" s="9"/>
    </row>
    <row r="12" spans="1:16" ht="15">
      <c r="A12" s="12"/>
      <c r="B12" s="25">
        <v>316</v>
      </c>
      <c r="C12" s="20" t="s">
        <v>96</v>
      </c>
      <c r="D12" s="46">
        <v>135547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135547</v>
      </c>
      <c r="O12" s="47">
        <f t="shared" si="1"/>
        <v>7.768626776707932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1559113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724603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2283716</v>
      </c>
      <c r="O13" s="45">
        <f t="shared" si="1"/>
        <v>130.88697845025217</v>
      </c>
      <c r="P13" s="10"/>
    </row>
    <row r="14" spans="1:16" ht="15">
      <c r="A14" s="12"/>
      <c r="B14" s="25">
        <v>322</v>
      </c>
      <c r="C14" s="20" t="s">
        <v>0</v>
      </c>
      <c r="D14" s="46">
        <v>95680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95680</v>
      </c>
      <c r="O14" s="47">
        <f t="shared" si="1"/>
        <v>5.483723062815223</v>
      </c>
      <c r="P14" s="9"/>
    </row>
    <row r="15" spans="1:16" ht="15">
      <c r="A15" s="12"/>
      <c r="B15" s="25">
        <v>323.1</v>
      </c>
      <c r="C15" s="20" t="s">
        <v>17</v>
      </c>
      <c r="D15" s="46">
        <v>829135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829135</v>
      </c>
      <c r="O15" s="47">
        <f t="shared" si="1"/>
        <v>47.52034617148097</v>
      </c>
      <c r="P15" s="9"/>
    </row>
    <row r="16" spans="1:16" ht="15">
      <c r="A16" s="12"/>
      <c r="B16" s="25">
        <v>323.3</v>
      </c>
      <c r="C16" s="20" t="s">
        <v>75</v>
      </c>
      <c r="D16" s="46">
        <v>582966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582966</v>
      </c>
      <c r="O16" s="47">
        <f t="shared" si="1"/>
        <v>33.41162310866575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724603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724603</v>
      </c>
      <c r="O17" s="47">
        <f t="shared" si="1"/>
        <v>41.52928702430078</v>
      </c>
      <c r="P17" s="9"/>
    </row>
    <row r="18" spans="1:16" ht="15">
      <c r="A18" s="12"/>
      <c r="B18" s="25">
        <v>329</v>
      </c>
      <c r="C18" s="20" t="s">
        <v>19</v>
      </c>
      <c r="D18" s="46">
        <v>51332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51332</v>
      </c>
      <c r="O18" s="47">
        <f t="shared" si="1"/>
        <v>2.9419990829894545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SUM(D20:D33)</f>
        <v>3307243</v>
      </c>
      <c r="E19" s="32">
        <f t="shared" si="5"/>
        <v>0</v>
      </c>
      <c r="F19" s="32">
        <f t="shared" si="5"/>
        <v>0</v>
      </c>
      <c r="G19" s="32">
        <f t="shared" si="5"/>
        <v>703797</v>
      </c>
      <c r="H19" s="32">
        <f t="shared" si="5"/>
        <v>0</v>
      </c>
      <c r="I19" s="32">
        <f t="shared" si="5"/>
        <v>681041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4692081</v>
      </c>
      <c r="O19" s="45">
        <f t="shared" si="1"/>
        <v>268.917984869326</v>
      </c>
      <c r="P19" s="10"/>
    </row>
    <row r="20" spans="1:16" ht="15">
      <c r="A20" s="12"/>
      <c r="B20" s="25">
        <v>331.2</v>
      </c>
      <c r="C20" s="20" t="s">
        <v>89</v>
      </c>
      <c r="D20" s="46">
        <v>152448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152448</v>
      </c>
      <c r="O20" s="47">
        <f t="shared" si="1"/>
        <v>8.737276478679505</v>
      </c>
      <c r="P20" s="9"/>
    </row>
    <row r="21" spans="1:16" ht="15">
      <c r="A21" s="12"/>
      <c r="B21" s="25">
        <v>334.39</v>
      </c>
      <c r="C21" s="20" t="s">
        <v>23</v>
      </c>
      <c r="D21" s="46">
        <v>481368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481368</v>
      </c>
      <c r="O21" s="47">
        <f t="shared" si="1"/>
        <v>27.58872077028886</v>
      </c>
      <c r="P21" s="9"/>
    </row>
    <row r="22" spans="1:16" ht="15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84172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84172</v>
      </c>
      <c r="O22" s="47">
        <f t="shared" si="1"/>
        <v>4.82416322787712</v>
      </c>
      <c r="P22" s="9"/>
    </row>
    <row r="23" spans="1:16" ht="15">
      <c r="A23" s="12"/>
      <c r="B23" s="25">
        <v>334.49</v>
      </c>
      <c r="C23" s="20" t="s">
        <v>97</v>
      </c>
      <c r="D23" s="46">
        <v>32716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32716</v>
      </c>
      <c r="O23" s="47">
        <f t="shared" si="1"/>
        <v>1.8750573131591013</v>
      </c>
      <c r="P23" s="9"/>
    </row>
    <row r="24" spans="1:16" ht="15">
      <c r="A24" s="12"/>
      <c r="B24" s="25">
        <v>335.12</v>
      </c>
      <c r="C24" s="20" t="s">
        <v>98</v>
      </c>
      <c r="D24" s="46">
        <v>1077761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1077761</v>
      </c>
      <c r="O24" s="47">
        <f t="shared" si="1"/>
        <v>61.76988766620816</v>
      </c>
      <c r="P24" s="9"/>
    </row>
    <row r="25" spans="1:16" ht="15">
      <c r="A25" s="12"/>
      <c r="B25" s="25">
        <v>335.14</v>
      </c>
      <c r="C25" s="20" t="s">
        <v>99</v>
      </c>
      <c r="D25" s="46">
        <v>12354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12354</v>
      </c>
      <c r="O25" s="47">
        <f t="shared" si="1"/>
        <v>0.7080467675378267</v>
      </c>
      <c r="P25" s="9"/>
    </row>
    <row r="26" spans="1:16" ht="15">
      <c r="A26" s="12"/>
      <c r="B26" s="25">
        <v>335.15</v>
      </c>
      <c r="C26" s="20" t="s">
        <v>100</v>
      </c>
      <c r="D26" s="46">
        <v>5074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5074</v>
      </c>
      <c r="O26" s="47">
        <f t="shared" si="1"/>
        <v>0.2908069692801467</v>
      </c>
      <c r="P26" s="9"/>
    </row>
    <row r="27" spans="1:16" ht="15">
      <c r="A27" s="12"/>
      <c r="B27" s="25">
        <v>335.18</v>
      </c>
      <c r="C27" s="20" t="s">
        <v>101</v>
      </c>
      <c r="D27" s="46">
        <v>1344396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1344396</v>
      </c>
      <c r="O27" s="47">
        <f t="shared" si="1"/>
        <v>77.0515818431912</v>
      </c>
      <c r="P27" s="9"/>
    </row>
    <row r="28" spans="1:16" ht="15">
      <c r="A28" s="12"/>
      <c r="B28" s="25">
        <v>335.49</v>
      </c>
      <c r="C28" s="20" t="s">
        <v>29</v>
      </c>
      <c r="D28" s="46">
        <v>5202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5202</v>
      </c>
      <c r="O28" s="47">
        <f t="shared" si="1"/>
        <v>0.2981430536451169</v>
      </c>
      <c r="P28" s="9"/>
    </row>
    <row r="29" spans="1:16" ht="15">
      <c r="A29" s="12"/>
      <c r="B29" s="25">
        <v>337.2</v>
      </c>
      <c r="C29" s="20" t="s">
        <v>30</v>
      </c>
      <c r="D29" s="46">
        <v>149981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4">SUM(D29:M29)</f>
        <v>149981</v>
      </c>
      <c r="O29" s="47">
        <f t="shared" si="1"/>
        <v>8.595884915176525</v>
      </c>
      <c r="P29" s="9"/>
    </row>
    <row r="30" spans="1:16" ht="15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2156</v>
      </c>
      <c r="O30" s="47">
        <f t="shared" si="1"/>
        <v>0.12356717102246675</v>
      </c>
      <c r="P30" s="9"/>
    </row>
    <row r="31" spans="1:16" ht="15">
      <c r="A31" s="12"/>
      <c r="B31" s="25">
        <v>337.4</v>
      </c>
      <c r="C31" s="20" t="s">
        <v>32</v>
      </c>
      <c r="D31" s="46">
        <v>0</v>
      </c>
      <c r="E31" s="46">
        <v>0</v>
      </c>
      <c r="F31" s="46">
        <v>0</v>
      </c>
      <c r="G31" s="46">
        <v>619625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619625</v>
      </c>
      <c r="O31" s="47">
        <f t="shared" si="1"/>
        <v>35.51266620816139</v>
      </c>
      <c r="P31" s="9"/>
    </row>
    <row r="32" spans="1:16" ht="15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678885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678885</v>
      </c>
      <c r="O32" s="47">
        <f t="shared" si="1"/>
        <v>38.909044016506186</v>
      </c>
      <c r="P32" s="9"/>
    </row>
    <row r="33" spans="1:16" ht="15">
      <c r="A33" s="12"/>
      <c r="B33" s="25">
        <v>338</v>
      </c>
      <c r="C33" s="20" t="s">
        <v>34</v>
      </c>
      <c r="D33" s="46">
        <v>45943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45943</v>
      </c>
      <c r="O33" s="47">
        <f t="shared" si="1"/>
        <v>2.6331384685923886</v>
      </c>
      <c r="P33" s="9"/>
    </row>
    <row r="34" spans="1:16" ht="15.75">
      <c r="A34" s="29" t="s">
        <v>39</v>
      </c>
      <c r="B34" s="30"/>
      <c r="C34" s="31"/>
      <c r="D34" s="32">
        <f aca="true" t="shared" si="8" ref="D34:M34">SUM(D35:D41)</f>
        <v>281005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2879813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3160818</v>
      </c>
      <c r="O34" s="45">
        <f t="shared" si="1"/>
        <v>181.15646492434664</v>
      </c>
      <c r="P34" s="10"/>
    </row>
    <row r="35" spans="1:16" ht="15">
      <c r="A35" s="12"/>
      <c r="B35" s="25">
        <v>341.2</v>
      </c>
      <c r="C35" s="20" t="s">
        <v>102</v>
      </c>
      <c r="D35" s="46">
        <v>15666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9" ref="N35:N41">SUM(D35:M35)</f>
        <v>15666</v>
      </c>
      <c r="O35" s="47">
        <f t="shared" si="1"/>
        <v>0.8978679504814305</v>
      </c>
      <c r="P35" s="9"/>
    </row>
    <row r="36" spans="1:16" ht="15">
      <c r="A36" s="12"/>
      <c r="B36" s="25">
        <v>341.9</v>
      </c>
      <c r="C36" s="20" t="s">
        <v>103</v>
      </c>
      <c r="D36" s="46">
        <v>46741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46741</v>
      </c>
      <c r="O36" s="47">
        <f t="shared" si="1"/>
        <v>2.67887436955525</v>
      </c>
      <c r="P36" s="9"/>
    </row>
    <row r="37" spans="1:16" ht="15">
      <c r="A37" s="12"/>
      <c r="B37" s="25">
        <v>342.5</v>
      </c>
      <c r="C37" s="20" t="s">
        <v>44</v>
      </c>
      <c r="D37" s="46">
        <v>55714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55714</v>
      </c>
      <c r="O37" s="47">
        <f aca="true" t="shared" si="10" ref="O37:O56">(N37/O$58)</f>
        <v>3.193145346171481</v>
      </c>
      <c r="P37" s="9"/>
    </row>
    <row r="38" spans="1:16" ht="15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2460253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2460253</v>
      </c>
      <c r="O38" s="47">
        <f t="shared" si="10"/>
        <v>141.00487161852362</v>
      </c>
      <c r="P38" s="9"/>
    </row>
    <row r="39" spans="1:16" ht="15">
      <c r="A39" s="12"/>
      <c r="B39" s="25">
        <v>343.9</v>
      </c>
      <c r="C39" s="20" t="s">
        <v>47</v>
      </c>
      <c r="D39" s="46">
        <v>147018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147018</v>
      </c>
      <c r="O39" s="47">
        <f t="shared" si="10"/>
        <v>8.426066024759285</v>
      </c>
      <c r="P39" s="9"/>
    </row>
    <row r="40" spans="1:16" ht="15">
      <c r="A40" s="12"/>
      <c r="B40" s="25">
        <v>344.3</v>
      </c>
      <c r="C40" s="20" t="s">
        <v>105</v>
      </c>
      <c r="D40" s="46">
        <v>14787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14787</v>
      </c>
      <c r="O40" s="47">
        <f t="shared" si="10"/>
        <v>0.8474896836313618</v>
      </c>
      <c r="P40" s="9"/>
    </row>
    <row r="41" spans="1:16" ht="15">
      <c r="A41" s="12"/>
      <c r="B41" s="25">
        <v>347.2</v>
      </c>
      <c r="C41" s="20" t="s">
        <v>49</v>
      </c>
      <c r="D41" s="46">
        <v>1079</v>
      </c>
      <c r="E41" s="46">
        <v>0</v>
      </c>
      <c r="F41" s="46">
        <v>0</v>
      </c>
      <c r="G41" s="46">
        <v>0</v>
      </c>
      <c r="H41" s="46">
        <v>0</v>
      </c>
      <c r="I41" s="46">
        <v>419560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420639</v>
      </c>
      <c r="O41" s="47">
        <f t="shared" si="10"/>
        <v>24.108149931224208</v>
      </c>
      <c r="P41" s="9"/>
    </row>
    <row r="42" spans="1:16" ht="15.75">
      <c r="A42" s="29" t="s">
        <v>40</v>
      </c>
      <c r="B42" s="30"/>
      <c r="C42" s="31"/>
      <c r="D42" s="32">
        <f aca="true" t="shared" si="11" ref="D42:M42">SUM(D43:D44)</f>
        <v>52459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52459</v>
      </c>
      <c r="O42" s="45">
        <f t="shared" si="10"/>
        <v>3.006591013296653</v>
      </c>
      <c r="P42" s="10"/>
    </row>
    <row r="43" spans="1:16" ht="15">
      <c r="A43" s="13"/>
      <c r="B43" s="39">
        <v>351.2</v>
      </c>
      <c r="C43" s="21" t="s">
        <v>52</v>
      </c>
      <c r="D43" s="46">
        <v>11545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11545</v>
      </c>
      <c r="O43" s="47">
        <f t="shared" si="10"/>
        <v>0.661680421824851</v>
      </c>
      <c r="P43" s="9"/>
    </row>
    <row r="44" spans="1:16" ht="15">
      <c r="A44" s="13"/>
      <c r="B44" s="39">
        <v>354</v>
      </c>
      <c r="C44" s="21" t="s">
        <v>53</v>
      </c>
      <c r="D44" s="46">
        <v>40914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40914</v>
      </c>
      <c r="O44" s="47">
        <f t="shared" si="10"/>
        <v>2.344910591471802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SUM(D46:D52)</f>
        <v>715819</v>
      </c>
      <c r="E45" s="32">
        <f t="shared" si="12"/>
        <v>13797</v>
      </c>
      <c r="F45" s="32">
        <f t="shared" si="12"/>
        <v>0</v>
      </c>
      <c r="G45" s="32">
        <f t="shared" si="12"/>
        <v>6950</v>
      </c>
      <c r="H45" s="32">
        <f t="shared" si="12"/>
        <v>0</v>
      </c>
      <c r="I45" s="32">
        <f t="shared" si="12"/>
        <v>111024</v>
      </c>
      <c r="J45" s="32">
        <f t="shared" si="12"/>
        <v>0</v>
      </c>
      <c r="K45" s="32">
        <f t="shared" si="12"/>
        <v>-218420</v>
      </c>
      <c r="L45" s="32">
        <f t="shared" si="12"/>
        <v>0</v>
      </c>
      <c r="M45" s="32">
        <f t="shared" si="12"/>
        <v>0</v>
      </c>
      <c r="N45" s="32">
        <f>SUM(D45:M45)</f>
        <v>629170</v>
      </c>
      <c r="O45" s="45">
        <f t="shared" si="10"/>
        <v>36.059720311783586</v>
      </c>
      <c r="P45" s="10"/>
    </row>
    <row r="46" spans="1:16" ht="15">
      <c r="A46" s="12"/>
      <c r="B46" s="25">
        <v>361.1</v>
      </c>
      <c r="C46" s="20" t="s">
        <v>54</v>
      </c>
      <c r="D46" s="46">
        <v>69211</v>
      </c>
      <c r="E46" s="46">
        <v>13797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83008</v>
      </c>
      <c r="O46" s="47">
        <f t="shared" si="10"/>
        <v>4.757450710683173</v>
      </c>
      <c r="P46" s="9"/>
    </row>
    <row r="47" spans="1:16" ht="15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6950</v>
      </c>
      <c r="H47" s="46">
        <v>0</v>
      </c>
      <c r="I47" s="46">
        <v>18</v>
      </c>
      <c r="J47" s="46">
        <v>0</v>
      </c>
      <c r="K47" s="46">
        <v>-462523</v>
      </c>
      <c r="L47" s="46">
        <v>0</v>
      </c>
      <c r="M47" s="46">
        <v>0</v>
      </c>
      <c r="N47" s="46">
        <f aca="true" t="shared" si="13" ref="N47:N52">SUM(D47:M47)</f>
        <v>-455555</v>
      </c>
      <c r="O47" s="47">
        <f t="shared" si="10"/>
        <v>-26.109296194406237</v>
      </c>
      <c r="P47" s="9"/>
    </row>
    <row r="48" spans="1:16" ht="15">
      <c r="A48" s="12"/>
      <c r="B48" s="25">
        <v>362</v>
      </c>
      <c r="C48" s="20" t="s">
        <v>57</v>
      </c>
      <c r="D48" s="46">
        <v>102960</v>
      </c>
      <c r="E48" s="46">
        <v>0</v>
      </c>
      <c r="F48" s="46">
        <v>0</v>
      </c>
      <c r="G48" s="46">
        <v>0</v>
      </c>
      <c r="H48" s="46">
        <v>0</v>
      </c>
      <c r="I48" s="46">
        <v>2350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105310</v>
      </c>
      <c r="O48" s="47">
        <f t="shared" si="10"/>
        <v>6.035648784961027</v>
      </c>
      <c r="P48" s="9"/>
    </row>
    <row r="49" spans="1:16" ht="15">
      <c r="A49" s="12"/>
      <c r="B49" s="25">
        <v>364</v>
      </c>
      <c r="C49" s="20" t="s">
        <v>107</v>
      </c>
      <c r="D49" s="46">
        <v>30149</v>
      </c>
      <c r="E49" s="46">
        <v>0</v>
      </c>
      <c r="F49" s="46">
        <v>0</v>
      </c>
      <c r="G49" s="46">
        <v>0</v>
      </c>
      <c r="H49" s="46">
        <v>0</v>
      </c>
      <c r="I49" s="46">
        <v>108656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138805</v>
      </c>
      <c r="O49" s="47">
        <f t="shared" si="10"/>
        <v>7.955353049060064</v>
      </c>
      <c r="P49" s="9"/>
    </row>
    <row r="50" spans="1:16" ht="15">
      <c r="A50" s="12"/>
      <c r="B50" s="25">
        <v>366</v>
      </c>
      <c r="C50" s="20" t="s">
        <v>59</v>
      </c>
      <c r="D50" s="46">
        <v>25000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25000</v>
      </c>
      <c r="O50" s="47">
        <f t="shared" si="10"/>
        <v>1.4328289775332417</v>
      </c>
      <c r="P50" s="9"/>
    </row>
    <row r="51" spans="1:16" ht="15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244103</v>
      </c>
      <c r="L51" s="46">
        <v>0</v>
      </c>
      <c r="M51" s="46">
        <v>0</v>
      </c>
      <c r="N51" s="46">
        <f t="shared" si="13"/>
        <v>244103</v>
      </c>
      <c r="O51" s="47">
        <f t="shared" si="10"/>
        <v>13.990314076111876</v>
      </c>
      <c r="P51" s="9"/>
    </row>
    <row r="52" spans="1:16" ht="15">
      <c r="A52" s="12"/>
      <c r="B52" s="25">
        <v>369.9</v>
      </c>
      <c r="C52" s="20" t="s">
        <v>62</v>
      </c>
      <c r="D52" s="46">
        <v>488499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488499</v>
      </c>
      <c r="O52" s="47">
        <f t="shared" si="10"/>
        <v>27.99742090784044</v>
      </c>
      <c r="P52" s="9"/>
    </row>
    <row r="53" spans="1:16" ht="15.75">
      <c r="A53" s="29" t="s">
        <v>41</v>
      </c>
      <c r="B53" s="30"/>
      <c r="C53" s="31"/>
      <c r="D53" s="32">
        <f aca="true" t="shared" si="14" ref="D53:M53">SUM(D54:D55)</f>
        <v>405000</v>
      </c>
      <c r="E53" s="32">
        <f t="shared" si="14"/>
        <v>9889</v>
      </c>
      <c r="F53" s="32">
        <f t="shared" si="14"/>
        <v>0</v>
      </c>
      <c r="G53" s="32">
        <f t="shared" si="14"/>
        <v>104500</v>
      </c>
      <c r="H53" s="32">
        <f t="shared" si="14"/>
        <v>0</v>
      </c>
      <c r="I53" s="32">
        <f t="shared" si="14"/>
        <v>129845</v>
      </c>
      <c r="J53" s="32">
        <f t="shared" si="14"/>
        <v>0</v>
      </c>
      <c r="K53" s="32">
        <f t="shared" si="14"/>
        <v>515187</v>
      </c>
      <c r="L53" s="32">
        <f t="shared" si="14"/>
        <v>0</v>
      </c>
      <c r="M53" s="32">
        <f t="shared" si="14"/>
        <v>0</v>
      </c>
      <c r="N53" s="32">
        <f>SUM(D53:M53)</f>
        <v>1164421</v>
      </c>
      <c r="O53" s="45">
        <f t="shared" si="10"/>
        <v>66.73664603392939</v>
      </c>
      <c r="P53" s="9"/>
    </row>
    <row r="54" spans="1:16" ht="15">
      <c r="A54" s="12"/>
      <c r="B54" s="25">
        <v>381</v>
      </c>
      <c r="C54" s="20" t="s">
        <v>63</v>
      </c>
      <c r="D54" s="46">
        <v>405000</v>
      </c>
      <c r="E54" s="46">
        <v>9889</v>
      </c>
      <c r="F54" s="46">
        <v>0</v>
      </c>
      <c r="G54" s="46">
        <v>104500</v>
      </c>
      <c r="H54" s="46">
        <v>0</v>
      </c>
      <c r="I54" s="46">
        <v>129845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649234</v>
      </c>
      <c r="O54" s="47">
        <f t="shared" si="10"/>
        <v>37.20965153599266</v>
      </c>
      <c r="P54" s="9"/>
    </row>
    <row r="55" spans="1:16" ht="15.75" thickBot="1">
      <c r="A55" s="12"/>
      <c r="B55" s="25">
        <v>389.1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515187</v>
      </c>
      <c r="L55" s="46">
        <v>0</v>
      </c>
      <c r="M55" s="46">
        <v>0</v>
      </c>
      <c r="N55" s="46">
        <f>SUM(D55:M55)</f>
        <v>515187</v>
      </c>
      <c r="O55" s="47">
        <f t="shared" si="10"/>
        <v>29.526994497936727</v>
      </c>
      <c r="P55" s="9"/>
    </row>
    <row r="56" spans="1:119" ht="16.5" thickBot="1">
      <c r="A56" s="14" t="s">
        <v>50</v>
      </c>
      <c r="B56" s="23"/>
      <c r="C56" s="22"/>
      <c r="D56" s="15">
        <f aca="true" t="shared" si="15" ref="D56:M56">SUM(D5,D13,D19,D34,D42,D45,D53)</f>
        <v>9994691</v>
      </c>
      <c r="E56" s="15">
        <f t="shared" si="15"/>
        <v>30462</v>
      </c>
      <c r="F56" s="15">
        <f t="shared" si="15"/>
        <v>0</v>
      </c>
      <c r="G56" s="15">
        <f t="shared" si="15"/>
        <v>967132</v>
      </c>
      <c r="H56" s="15">
        <f t="shared" si="15"/>
        <v>0</v>
      </c>
      <c r="I56" s="15">
        <f t="shared" si="15"/>
        <v>4526326</v>
      </c>
      <c r="J56" s="15">
        <f t="shared" si="15"/>
        <v>0</v>
      </c>
      <c r="K56" s="15">
        <f t="shared" si="15"/>
        <v>296767</v>
      </c>
      <c r="L56" s="15">
        <f t="shared" si="15"/>
        <v>0</v>
      </c>
      <c r="M56" s="15">
        <f t="shared" si="15"/>
        <v>0</v>
      </c>
      <c r="N56" s="15">
        <f>SUM(D56:M56)</f>
        <v>15815378</v>
      </c>
      <c r="O56" s="38">
        <f t="shared" si="10"/>
        <v>906.429275561669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120</v>
      </c>
      <c r="M58" s="48"/>
      <c r="N58" s="48"/>
      <c r="O58" s="43">
        <v>17448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3739467</v>
      </c>
      <c r="E5" s="27">
        <f t="shared" si="0"/>
        <v>175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3739642</v>
      </c>
      <c r="O5" s="33">
        <f aca="true" t="shared" si="1" ref="O5:O36">(N5/O$60)</f>
        <v>214.62591827364554</v>
      </c>
      <c r="P5" s="6"/>
    </row>
    <row r="6" spans="1:16" ht="15">
      <c r="A6" s="12"/>
      <c r="B6" s="25">
        <v>311</v>
      </c>
      <c r="C6" s="20" t="s">
        <v>2</v>
      </c>
      <c r="D6" s="46">
        <v>1601442</v>
      </c>
      <c r="E6" s="46">
        <v>175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1601617</v>
      </c>
      <c r="O6" s="47">
        <f t="shared" si="1"/>
        <v>91.92016758494032</v>
      </c>
      <c r="P6" s="9"/>
    </row>
    <row r="7" spans="1:16" ht="15">
      <c r="A7" s="12"/>
      <c r="B7" s="25">
        <v>312.41</v>
      </c>
      <c r="C7" s="20" t="s">
        <v>10</v>
      </c>
      <c r="D7" s="46">
        <v>451166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451166</v>
      </c>
      <c r="O7" s="47">
        <f t="shared" si="1"/>
        <v>25.893365472910926</v>
      </c>
      <c r="P7" s="9"/>
    </row>
    <row r="8" spans="1:16" ht="15">
      <c r="A8" s="12"/>
      <c r="B8" s="25">
        <v>314.1</v>
      </c>
      <c r="C8" s="20" t="s">
        <v>11</v>
      </c>
      <c r="D8" s="46">
        <v>886040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886040</v>
      </c>
      <c r="O8" s="47">
        <f t="shared" si="1"/>
        <v>50.85169880624426</v>
      </c>
      <c r="P8" s="9"/>
    </row>
    <row r="9" spans="1:16" ht="15">
      <c r="A9" s="12"/>
      <c r="B9" s="25">
        <v>314.3</v>
      </c>
      <c r="C9" s="20" t="s">
        <v>12</v>
      </c>
      <c r="D9" s="46">
        <v>268035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268035</v>
      </c>
      <c r="O9" s="47">
        <f t="shared" si="1"/>
        <v>15.383092286501377</v>
      </c>
      <c r="P9" s="9"/>
    </row>
    <row r="10" spans="1:16" ht="15">
      <c r="A10" s="12"/>
      <c r="B10" s="25">
        <v>314.8</v>
      </c>
      <c r="C10" s="20" t="s">
        <v>13</v>
      </c>
      <c r="D10" s="46">
        <v>45974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45974</v>
      </c>
      <c r="O10" s="47">
        <f t="shared" si="1"/>
        <v>2.638544536271809</v>
      </c>
      <c r="P10" s="9"/>
    </row>
    <row r="11" spans="1:16" ht="15">
      <c r="A11" s="12"/>
      <c r="B11" s="25">
        <v>315</v>
      </c>
      <c r="C11" s="20" t="s">
        <v>95</v>
      </c>
      <c r="D11" s="46">
        <v>344222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344222</v>
      </c>
      <c r="O11" s="47">
        <f t="shared" si="1"/>
        <v>19.75562442607897</v>
      </c>
      <c r="P11" s="9"/>
    </row>
    <row r="12" spans="1:16" ht="15">
      <c r="A12" s="12"/>
      <c r="B12" s="25">
        <v>316</v>
      </c>
      <c r="C12" s="20" t="s">
        <v>96</v>
      </c>
      <c r="D12" s="46">
        <v>142588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142588</v>
      </c>
      <c r="O12" s="47">
        <f t="shared" si="1"/>
        <v>8.183425160697889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1367081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605161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1972242</v>
      </c>
      <c r="O13" s="45">
        <f t="shared" si="1"/>
        <v>113.19111570247934</v>
      </c>
      <c r="P13" s="10"/>
    </row>
    <row r="14" spans="1:16" ht="15">
      <c r="A14" s="12"/>
      <c r="B14" s="25">
        <v>322</v>
      </c>
      <c r="C14" s="20" t="s">
        <v>0</v>
      </c>
      <c r="D14" s="46">
        <v>97580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97580</v>
      </c>
      <c r="O14" s="47">
        <f t="shared" si="1"/>
        <v>5.600321395775941</v>
      </c>
      <c r="P14" s="9"/>
    </row>
    <row r="15" spans="1:16" ht="15">
      <c r="A15" s="12"/>
      <c r="B15" s="25">
        <v>323.1</v>
      </c>
      <c r="C15" s="20" t="s">
        <v>17</v>
      </c>
      <c r="D15" s="46">
        <v>700748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700748</v>
      </c>
      <c r="O15" s="47">
        <f t="shared" si="1"/>
        <v>40.2174012855831</v>
      </c>
      <c r="P15" s="9"/>
    </row>
    <row r="16" spans="1:16" ht="15">
      <c r="A16" s="12"/>
      <c r="B16" s="25">
        <v>323.3</v>
      </c>
      <c r="C16" s="20" t="s">
        <v>75</v>
      </c>
      <c r="D16" s="46">
        <v>561583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561583</v>
      </c>
      <c r="O16" s="47">
        <f t="shared" si="1"/>
        <v>32.230429292929294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605161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605161</v>
      </c>
      <c r="O17" s="47">
        <f t="shared" si="1"/>
        <v>34.73146235078053</v>
      </c>
      <c r="P17" s="9"/>
    </row>
    <row r="18" spans="1:16" ht="15">
      <c r="A18" s="12"/>
      <c r="B18" s="25">
        <v>329</v>
      </c>
      <c r="C18" s="20" t="s">
        <v>19</v>
      </c>
      <c r="D18" s="46">
        <v>7170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7170</v>
      </c>
      <c r="O18" s="47">
        <f t="shared" si="1"/>
        <v>0.4115013774104683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SUM(D20:D34)</f>
        <v>3100092</v>
      </c>
      <c r="E19" s="32">
        <f t="shared" si="5"/>
        <v>0</v>
      </c>
      <c r="F19" s="32">
        <f t="shared" si="5"/>
        <v>0</v>
      </c>
      <c r="G19" s="32">
        <f t="shared" si="5"/>
        <v>1110517</v>
      </c>
      <c r="H19" s="32">
        <f t="shared" si="5"/>
        <v>0</v>
      </c>
      <c r="I19" s="32">
        <f t="shared" si="5"/>
        <v>190087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4400696</v>
      </c>
      <c r="O19" s="45">
        <f t="shared" si="1"/>
        <v>252.56519742883378</v>
      </c>
      <c r="P19" s="10"/>
    </row>
    <row r="20" spans="1:16" ht="15">
      <c r="A20" s="12"/>
      <c r="B20" s="25">
        <v>331.2</v>
      </c>
      <c r="C20" s="20" t="s">
        <v>89</v>
      </c>
      <c r="D20" s="46">
        <v>153460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153460</v>
      </c>
      <c r="O20" s="47">
        <f t="shared" si="1"/>
        <v>8.807392102846649</v>
      </c>
      <c r="P20" s="9"/>
    </row>
    <row r="21" spans="1:16" ht="15">
      <c r="A21" s="12"/>
      <c r="B21" s="25">
        <v>331.7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158477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158477</v>
      </c>
      <c r="O21" s="47">
        <f t="shared" si="1"/>
        <v>9.095328282828282</v>
      </c>
      <c r="P21" s="9"/>
    </row>
    <row r="22" spans="1:16" ht="15">
      <c r="A22" s="12"/>
      <c r="B22" s="25">
        <v>334.39</v>
      </c>
      <c r="C22" s="20" t="s">
        <v>23</v>
      </c>
      <c r="D22" s="46">
        <v>544130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544130</v>
      </c>
      <c r="O22" s="47">
        <f t="shared" si="1"/>
        <v>31.22876492194674</v>
      </c>
      <c r="P22" s="9"/>
    </row>
    <row r="23" spans="1:16" ht="15">
      <c r="A23" s="12"/>
      <c r="B23" s="25">
        <v>334.41</v>
      </c>
      <c r="C23" s="20" t="s">
        <v>79</v>
      </c>
      <c r="D23" s="46">
        <v>0</v>
      </c>
      <c r="E23" s="46">
        <v>0</v>
      </c>
      <c r="F23" s="46">
        <v>0</v>
      </c>
      <c r="G23" s="46">
        <v>11487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11487</v>
      </c>
      <c r="O23" s="47">
        <f t="shared" si="1"/>
        <v>0.659263085399449</v>
      </c>
      <c r="P23" s="9"/>
    </row>
    <row r="24" spans="1:16" ht="15">
      <c r="A24" s="12"/>
      <c r="B24" s="25">
        <v>334.49</v>
      </c>
      <c r="C24" s="20" t="s">
        <v>97</v>
      </c>
      <c r="D24" s="46">
        <v>31764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31764</v>
      </c>
      <c r="O24" s="47">
        <f t="shared" si="1"/>
        <v>1.8230027548209367</v>
      </c>
      <c r="P24" s="9"/>
    </row>
    <row r="25" spans="1:16" ht="15">
      <c r="A25" s="12"/>
      <c r="B25" s="25">
        <v>335.12</v>
      </c>
      <c r="C25" s="20" t="s">
        <v>98</v>
      </c>
      <c r="D25" s="46">
        <v>932896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932896</v>
      </c>
      <c r="O25" s="47">
        <f t="shared" si="1"/>
        <v>53.54086317722681</v>
      </c>
      <c r="P25" s="9"/>
    </row>
    <row r="26" spans="1:16" ht="15">
      <c r="A26" s="12"/>
      <c r="B26" s="25">
        <v>335.14</v>
      </c>
      <c r="C26" s="20" t="s">
        <v>99</v>
      </c>
      <c r="D26" s="46">
        <v>11628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11628</v>
      </c>
      <c r="O26" s="47">
        <f t="shared" si="1"/>
        <v>0.6673553719008265</v>
      </c>
      <c r="P26" s="9"/>
    </row>
    <row r="27" spans="1:16" ht="15">
      <c r="A27" s="12"/>
      <c r="B27" s="25">
        <v>335.15</v>
      </c>
      <c r="C27" s="20" t="s">
        <v>100</v>
      </c>
      <c r="D27" s="46">
        <v>5057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5057</v>
      </c>
      <c r="O27" s="47">
        <f t="shared" si="1"/>
        <v>0.29023186409550045</v>
      </c>
      <c r="P27" s="9"/>
    </row>
    <row r="28" spans="1:16" ht="15">
      <c r="A28" s="12"/>
      <c r="B28" s="25">
        <v>335.18</v>
      </c>
      <c r="C28" s="20" t="s">
        <v>101</v>
      </c>
      <c r="D28" s="46">
        <v>1293859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1293859</v>
      </c>
      <c r="O28" s="47">
        <f t="shared" si="1"/>
        <v>74.25728879706152</v>
      </c>
      <c r="P28" s="9"/>
    </row>
    <row r="29" spans="1:16" ht="15">
      <c r="A29" s="12"/>
      <c r="B29" s="25">
        <v>335.49</v>
      </c>
      <c r="C29" s="20" t="s">
        <v>29</v>
      </c>
      <c r="D29" s="46">
        <v>6675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6675</v>
      </c>
      <c r="O29" s="47">
        <f t="shared" si="1"/>
        <v>0.3830922865013774</v>
      </c>
      <c r="P29" s="9"/>
    </row>
    <row r="30" spans="1:16" ht="15">
      <c r="A30" s="12"/>
      <c r="B30" s="25">
        <v>337.2</v>
      </c>
      <c r="C30" s="20" t="s">
        <v>30</v>
      </c>
      <c r="D30" s="46">
        <v>98062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98062</v>
      </c>
      <c r="O30" s="47">
        <f t="shared" si="1"/>
        <v>5.6279843893480255</v>
      </c>
      <c r="P30" s="9"/>
    </row>
    <row r="31" spans="1:16" ht="15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4110</v>
      </c>
      <c r="O31" s="47">
        <f t="shared" si="1"/>
        <v>0.23588154269972453</v>
      </c>
      <c r="P31" s="9"/>
    </row>
    <row r="32" spans="1:16" ht="15">
      <c r="A32" s="12"/>
      <c r="B32" s="25">
        <v>337.4</v>
      </c>
      <c r="C32" s="20" t="s">
        <v>32</v>
      </c>
      <c r="D32" s="46">
        <v>0</v>
      </c>
      <c r="E32" s="46">
        <v>0</v>
      </c>
      <c r="F32" s="46">
        <v>0</v>
      </c>
      <c r="G32" s="46">
        <v>1000000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1000000</v>
      </c>
      <c r="O32" s="47">
        <f t="shared" si="1"/>
        <v>57.3921028466483</v>
      </c>
      <c r="P32" s="9"/>
    </row>
    <row r="33" spans="1:16" ht="15">
      <c r="A33" s="12"/>
      <c r="B33" s="25">
        <v>337.7</v>
      </c>
      <c r="C33" s="20" t="s">
        <v>33</v>
      </c>
      <c r="D33" s="46">
        <v>0</v>
      </c>
      <c r="E33" s="46">
        <v>0</v>
      </c>
      <c r="F33" s="46">
        <v>0</v>
      </c>
      <c r="G33" s="46">
        <v>99030</v>
      </c>
      <c r="H33" s="46">
        <v>0</v>
      </c>
      <c r="I33" s="46">
        <v>27500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126530</v>
      </c>
      <c r="O33" s="47">
        <f t="shared" si="1"/>
        <v>7.26182277318641</v>
      </c>
      <c r="P33" s="9"/>
    </row>
    <row r="34" spans="1:16" ht="15">
      <c r="A34" s="12"/>
      <c r="B34" s="25">
        <v>338</v>
      </c>
      <c r="C34" s="20" t="s">
        <v>34</v>
      </c>
      <c r="D34" s="46">
        <v>22561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22561</v>
      </c>
      <c r="O34" s="47">
        <f t="shared" si="1"/>
        <v>1.2948232323232323</v>
      </c>
      <c r="P34" s="9"/>
    </row>
    <row r="35" spans="1:16" ht="15.75">
      <c r="A35" s="29" t="s">
        <v>39</v>
      </c>
      <c r="B35" s="30"/>
      <c r="C35" s="31"/>
      <c r="D35" s="32">
        <f aca="true" t="shared" si="8" ref="D35:M35">SUM(D36:D43)</f>
        <v>274349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2461977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2736326</v>
      </c>
      <c r="O35" s="45">
        <f t="shared" si="1"/>
        <v>157.04350321395776</v>
      </c>
      <c r="P35" s="10"/>
    </row>
    <row r="36" spans="1:16" ht="15">
      <c r="A36" s="12"/>
      <c r="B36" s="25">
        <v>341.2</v>
      </c>
      <c r="C36" s="20" t="s">
        <v>102</v>
      </c>
      <c r="D36" s="46">
        <v>15742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43">SUM(D36:M36)</f>
        <v>15742</v>
      </c>
      <c r="O36" s="47">
        <f t="shared" si="1"/>
        <v>0.9034664830119375</v>
      </c>
      <c r="P36" s="9"/>
    </row>
    <row r="37" spans="1:16" ht="15">
      <c r="A37" s="12"/>
      <c r="B37" s="25">
        <v>341.9</v>
      </c>
      <c r="C37" s="20" t="s">
        <v>103</v>
      </c>
      <c r="D37" s="46">
        <v>26006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26006</v>
      </c>
      <c r="O37" s="47">
        <f aca="true" t="shared" si="10" ref="O37:O58">(N37/O$60)</f>
        <v>1.4925390266299357</v>
      </c>
      <c r="P37" s="9"/>
    </row>
    <row r="38" spans="1:16" ht="15">
      <c r="A38" s="12"/>
      <c r="B38" s="25">
        <v>342.5</v>
      </c>
      <c r="C38" s="20" t="s">
        <v>44</v>
      </c>
      <c r="D38" s="46">
        <v>60418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60418</v>
      </c>
      <c r="O38" s="47">
        <f t="shared" si="10"/>
        <v>3.4675160697887972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2432663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2432663</v>
      </c>
      <c r="O39" s="47">
        <f t="shared" si="10"/>
        <v>139.615645087236</v>
      </c>
      <c r="P39" s="9"/>
    </row>
    <row r="40" spans="1:16" ht="15">
      <c r="A40" s="12"/>
      <c r="B40" s="25">
        <v>343.9</v>
      </c>
      <c r="C40" s="20" t="s">
        <v>47</v>
      </c>
      <c r="D40" s="46">
        <v>155097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155097</v>
      </c>
      <c r="O40" s="47">
        <f t="shared" si="10"/>
        <v>8.901342975206612</v>
      </c>
      <c r="P40" s="9"/>
    </row>
    <row r="41" spans="1:16" ht="15">
      <c r="A41" s="12"/>
      <c r="B41" s="25">
        <v>344.3</v>
      </c>
      <c r="C41" s="20" t="s">
        <v>105</v>
      </c>
      <c r="D41" s="46">
        <v>15841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15841</v>
      </c>
      <c r="O41" s="47">
        <f t="shared" si="10"/>
        <v>0.9091483011937558</v>
      </c>
      <c r="P41" s="9"/>
    </row>
    <row r="42" spans="1:16" ht="15">
      <c r="A42" s="12"/>
      <c r="B42" s="25">
        <v>344.5</v>
      </c>
      <c r="C42" s="20" t="s">
        <v>106</v>
      </c>
      <c r="D42" s="46">
        <v>635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635</v>
      </c>
      <c r="O42" s="47">
        <f t="shared" si="10"/>
        <v>0.03644398530762167</v>
      </c>
      <c r="P42" s="9"/>
    </row>
    <row r="43" spans="1:16" ht="15">
      <c r="A43" s="12"/>
      <c r="B43" s="25">
        <v>347.2</v>
      </c>
      <c r="C43" s="20" t="s">
        <v>49</v>
      </c>
      <c r="D43" s="46">
        <v>610</v>
      </c>
      <c r="E43" s="46">
        <v>0</v>
      </c>
      <c r="F43" s="46">
        <v>0</v>
      </c>
      <c r="G43" s="46">
        <v>0</v>
      </c>
      <c r="H43" s="46">
        <v>0</v>
      </c>
      <c r="I43" s="46">
        <v>29314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29924</v>
      </c>
      <c r="O43" s="47">
        <f t="shared" si="10"/>
        <v>1.7174012855831038</v>
      </c>
      <c r="P43" s="9"/>
    </row>
    <row r="44" spans="1:16" ht="15.75">
      <c r="A44" s="29" t="s">
        <v>40</v>
      </c>
      <c r="B44" s="30"/>
      <c r="C44" s="31"/>
      <c r="D44" s="32">
        <f aca="true" t="shared" si="11" ref="D44:M44">SUM(D45:D46)</f>
        <v>44954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44954</v>
      </c>
      <c r="O44" s="45">
        <f t="shared" si="10"/>
        <v>2.580004591368228</v>
      </c>
      <c r="P44" s="10"/>
    </row>
    <row r="45" spans="1:16" ht="15">
      <c r="A45" s="13"/>
      <c r="B45" s="39">
        <v>351.2</v>
      </c>
      <c r="C45" s="21" t="s">
        <v>52</v>
      </c>
      <c r="D45" s="46">
        <v>14814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14814</v>
      </c>
      <c r="O45" s="47">
        <f t="shared" si="10"/>
        <v>0.8502066115702479</v>
      </c>
      <c r="P45" s="9"/>
    </row>
    <row r="46" spans="1:16" ht="15">
      <c r="A46" s="13"/>
      <c r="B46" s="39">
        <v>354</v>
      </c>
      <c r="C46" s="21" t="s">
        <v>53</v>
      </c>
      <c r="D46" s="46">
        <v>30140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30140</v>
      </c>
      <c r="O46" s="47">
        <f t="shared" si="10"/>
        <v>1.72979797979798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SUM(D48:D54)</f>
        <v>629217</v>
      </c>
      <c r="E47" s="32">
        <f t="shared" si="12"/>
        <v>13378</v>
      </c>
      <c r="F47" s="32">
        <f t="shared" si="12"/>
        <v>0</v>
      </c>
      <c r="G47" s="32">
        <f t="shared" si="12"/>
        <v>-1733</v>
      </c>
      <c r="H47" s="32">
        <f t="shared" si="12"/>
        <v>0</v>
      </c>
      <c r="I47" s="32">
        <f t="shared" si="12"/>
        <v>20690</v>
      </c>
      <c r="J47" s="32">
        <f t="shared" si="12"/>
        <v>0</v>
      </c>
      <c r="K47" s="32">
        <f t="shared" si="12"/>
        <v>1855135</v>
      </c>
      <c r="L47" s="32">
        <f t="shared" si="12"/>
        <v>0</v>
      </c>
      <c r="M47" s="32">
        <f t="shared" si="12"/>
        <v>0</v>
      </c>
      <c r="N47" s="32">
        <f>SUM(D47:M47)</f>
        <v>2516687</v>
      </c>
      <c r="O47" s="45">
        <f t="shared" si="10"/>
        <v>144.43795913682277</v>
      </c>
      <c r="P47" s="10"/>
    </row>
    <row r="48" spans="1:16" ht="15">
      <c r="A48" s="12"/>
      <c r="B48" s="25">
        <v>361.1</v>
      </c>
      <c r="C48" s="20" t="s">
        <v>54</v>
      </c>
      <c r="D48" s="46">
        <v>326</v>
      </c>
      <c r="E48" s="46">
        <v>13378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13704</v>
      </c>
      <c r="O48" s="47">
        <f t="shared" si="10"/>
        <v>0.7865013774104683</v>
      </c>
      <c r="P48" s="9"/>
    </row>
    <row r="49" spans="1:16" ht="15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-1733</v>
      </c>
      <c r="H49" s="46">
        <v>0</v>
      </c>
      <c r="I49" s="46">
        <v>-251</v>
      </c>
      <c r="J49" s="46">
        <v>0</v>
      </c>
      <c r="K49" s="46">
        <v>1730276</v>
      </c>
      <c r="L49" s="46">
        <v>0</v>
      </c>
      <c r="M49" s="46">
        <v>0</v>
      </c>
      <c r="N49" s="46">
        <f aca="true" t="shared" si="13" ref="N49:N54">SUM(D49:M49)</f>
        <v>1728292</v>
      </c>
      <c r="O49" s="47">
        <f t="shared" si="10"/>
        <v>99.19031221303949</v>
      </c>
      <c r="P49" s="9"/>
    </row>
    <row r="50" spans="1:16" ht="15">
      <c r="A50" s="12"/>
      <c r="B50" s="25">
        <v>362</v>
      </c>
      <c r="C50" s="20" t="s">
        <v>57</v>
      </c>
      <c r="D50" s="46">
        <v>82803</v>
      </c>
      <c r="E50" s="46">
        <v>0</v>
      </c>
      <c r="F50" s="46">
        <v>0</v>
      </c>
      <c r="G50" s="46">
        <v>0</v>
      </c>
      <c r="H50" s="46">
        <v>0</v>
      </c>
      <c r="I50" s="46">
        <v>20833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103636</v>
      </c>
      <c r="O50" s="47">
        <f t="shared" si="10"/>
        <v>5.947887970615243</v>
      </c>
      <c r="P50" s="9"/>
    </row>
    <row r="51" spans="1:16" ht="15">
      <c r="A51" s="12"/>
      <c r="B51" s="25">
        <v>364</v>
      </c>
      <c r="C51" s="20" t="s">
        <v>107</v>
      </c>
      <c r="D51" s="46">
        <v>155260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155260</v>
      </c>
      <c r="O51" s="47">
        <f t="shared" si="10"/>
        <v>8.910697887970615</v>
      </c>
      <c r="P51" s="9"/>
    </row>
    <row r="52" spans="1:16" ht="15">
      <c r="A52" s="12"/>
      <c r="B52" s="25">
        <v>366</v>
      </c>
      <c r="C52" s="20" t="s">
        <v>59</v>
      </c>
      <c r="D52" s="46">
        <v>5875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5875</v>
      </c>
      <c r="O52" s="47">
        <f t="shared" si="10"/>
        <v>0.33717860422405876</v>
      </c>
      <c r="P52" s="9"/>
    </row>
    <row r="53" spans="1:16" ht="15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123787</v>
      </c>
      <c r="L53" s="46">
        <v>0</v>
      </c>
      <c r="M53" s="46">
        <v>0</v>
      </c>
      <c r="N53" s="46">
        <f t="shared" si="13"/>
        <v>123787</v>
      </c>
      <c r="O53" s="47">
        <f t="shared" si="10"/>
        <v>7.104396235078053</v>
      </c>
      <c r="P53" s="9"/>
    </row>
    <row r="54" spans="1:16" ht="15">
      <c r="A54" s="12"/>
      <c r="B54" s="25">
        <v>369.9</v>
      </c>
      <c r="C54" s="20" t="s">
        <v>62</v>
      </c>
      <c r="D54" s="46">
        <v>384953</v>
      </c>
      <c r="E54" s="46">
        <v>0</v>
      </c>
      <c r="F54" s="46">
        <v>0</v>
      </c>
      <c r="G54" s="46">
        <v>0</v>
      </c>
      <c r="H54" s="46">
        <v>0</v>
      </c>
      <c r="I54" s="46">
        <v>108</v>
      </c>
      <c r="J54" s="46">
        <v>0</v>
      </c>
      <c r="K54" s="46">
        <v>1072</v>
      </c>
      <c r="L54" s="46">
        <v>0</v>
      </c>
      <c r="M54" s="46">
        <v>0</v>
      </c>
      <c r="N54" s="46">
        <f t="shared" si="13"/>
        <v>386133</v>
      </c>
      <c r="O54" s="47">
        <f t="shared" si="10"/>
        <v>22.160984848484848</v>
      </c>
      <c r="P54" s="9"/>
    </row>
    <row r="55" spans="1:16" ht="15.75">
      <c r="A55" s="29" t="s">
        <v>41</v>
      </c>
      <c r="B55" s="30"/>
      <c r="C55" s="31"/>
      <c r="D55" s="32">
        <f aca="true" t="shared" si="14" ref="D55:M55">SUM(D56:D57)</f>
        <v>361889</v>
      </c>
      <c r="E55" s="32">
        <f t="shared" si="14"/>
        <v>240</v>
      </c>
      <c r="F55" s="32">
        <f t="shared" si="14"/>
        <v>0</v>
      </c>
      <c r="G55" s="32">
        <f t="shared" si="14"/>
        <v>80631</v>
      </c>
      <c r="H55" s="32">
        <f t="shared" si="14"/>
        <v>0</v>
      </c>
      <c r="I55" s="32">
        <f t="shared" si="14"/>
        <v>213202</v>
      </c>
      <c r="J55" s="32">
        <f t="shared" si="14"/>
        <v>0</v>
      </c>
      <c r="K55" s="32">
        <f t="shared" si="14"/>
        <v>492700</v>
      </c>
      <c r="L55" s="32">
        <f t="shared" si="14"/>
        <v>0</v>
      </c>
      <c r="M55" s="32">
        <f t="shared" si="14"/>
        <v>0</v>
      </c>
      <c r="N55" s="32">
        <f>SUM(D55:M55)</f>
        <v>1148662</v>
      </c>
      <c r="O55" s="45">
        <f t="shared" si="10"/>
        <v>65.92412764003673</v>
      </c>
      <c r="P55" s="9"/>
    </row>
    <row r="56" spans="1:16" ht="15">
      <c r="A56" s="12"/>
      <c r="B56" s="25">
        <v>381</v>
      </c>
      <c r="C56" s="20" t="s">
        <v>63</v>
      </c>
      <c r="D56" s="46">
        <v>361889</v>
      </c>
      <c r="E56" s="46">
        <v>240</v>
      </c>
      <c r="F56" s="46">
        <v>0</v>
      </c>
      <c r="G56" s="46">
        <v>80631</v>
      </c>
      <c r="H56" s="46">
        <v>0</v>
      </c>
      <c r="I56" s="46">
        <v>213202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655962</v>
      </c>
      <c r="O56" s="47">
        <f t="shared" si="10"/>
        <v>37.64703856749311</v>
      </c>
      <c r="P56" s="9"/>
    </row>
    <row r="57" spans="1:16" ht="15.75" thickBot="1">
      <c r="A57" s="12"/>
      <c r="B57" s="25">
        <v>389.1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492700</v>
      </c>
      <c r="L57" s="46">
        <v>0</v>
      </c>
      <c r="M57" s="46">
        <v>0</v>
      </c>
      <c r="N57" s="46">
        <f>SUM(D57:M57)</f>
        <v>492700</v>
      </c>
      <c r="O57" s="47">
        <f t="shared" si="10"/>
        <v>28.277089072543617</v>
      </c>
      <c r="P57" s="9"/>
    </row>
    <row r="58" spans="1:119" ht="16.5" thickBot="1">
      <c r="A58" s="14" t="s">
        <v>50</v>
      </c>
      <c r="B58" s="23"/>
      <c r="C58" s="22"/>
      <c r="D58" s="15">
        <f aca="true" t="shared" si="15" ref="D58:M58">SUM(D5,D13,D19,D35,D44,D47,D55)</f>
        <v>9517049</v>
      </c>
      <c r="E58" s="15">
        <f t="shared" si="15"/>
        <v>13793</v>
      </c>
      <c r="F58" s="15">
        <f t="shared" si="15"/>
        <v>0</v>
      </c>
      <c r="G58" s="15">
        <f t="shared" si="15"/>
        <v>1189415</v>
      </c>
      <c r="H58" s="15">
        <f t="shared" si="15"/>
        <v>0</v>
      </c>
      <c r="I58" s="15">
        <f t="shared" si="15"/>
        <v>3491117</v>
      </c>
      <c r="J58" s="15">
        <f t="shared" si="15"/>
        <v>0</v>
      </c>
      <c r="K58" s="15">
        <f t="shared" si="15"/>
        <v>2347835</v>
      </c>
      <c r="L58" s="15">
        <f t="shared" si="15"/>
        <v>0</v>
      </c>
      <c r="M58" s="15">
        <f t="shared" si="15"/>
        <v>0</v>
      </c>
      <c r="N58" s="15">
        <f>SUM(D58:M58)</f>
        <v>16559209</v>
      </c>
      <c r="O58" s="38">
        <f t="shared" si="10"/>
        <v>950.3678259871442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118</v>
      </c>
      <c r="M60" s="48"/>
      <c r="N60" s="48"/>
      <c r="O60" s="43">
        <v>17424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3730755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3730755</v>
      </c>
      <c r="O5" s="33">
        <f aca="true" t="shared" si="1" ref="O5:O36">(N5/O$59)</f>
        <v>214.7567925397191</v>
      </c>
      <c r="P5" s="6"/>
    </row>
    <row r="6" spans="1:16" ht="15">
      <c r="A6" s="12"/>
      <c r="B6" s="25">
        <v>311</v>
      </c>
      <c r="C6" s="20" t="s">
        <v>2</v>
      </c>
      <c r="D6" s="46">
        <v>1611772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1611772</v>
      </c>
      <c r="O6" s="47">
        <f t="shared" si="1"/>
        <v>92.7798756619848</v>
      </c>
      <c r="P6" s="9"/>
    </row>
    <row r="7" spans="1:16" ht="15">
      <c r="A7" s="12"/>
      <c r="B7" s="25">
        <v>312.41</v>
      </c>
      <c r="C7" s="20" t="s">
        <v>10</v>
      </c>
      <c r="D7" s="46">
        <v>439006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439006</v>
      </c>
      <c r="O7" s="47">
        <f t="shared" si="1"/>
        <v>25.270895694220584</v>
      </c>
      <c r="P7" s="9"/>
    </row>
    <row r="8" spans="1:16" ht="15">
      <c r="A8" s="12"/>
      <c r="B8" s="25">
        <v>314.1</v>
      </c>
      <c r="C8" s="20" t="s">
        <v>11</v>
      </c>
      <c r="D8" s="46">
        <v>824401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824401</v>
      </c>
      <c r="O8" s="47">
        <f t="shared" si="1"/>
        <v>47.455733364034074</v>
      </c>
      <c r="P8" s="9"/>
    </row>
    <row r="9" spans="1:16" ht="15">
      <c r="A9" s="12"/>
      <c r="B9" s="25">
        <v>314.3</v>
      </c>
      <c r="C9" s="20" t="s">
        <v>12</v>
      </c>
      <c r="D9" s="46">
        <v>282426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282426</v>
      </c>
      <c r="O9" s="47">
        <f t="shared" si="1"/>
        <v>16.257540870366107</v>
      </c>
      <c r="P9" s="9"/>
    </row>
    <row r="10" spans="1:16" ht="15">
      <c r="A10" s="12"/>
      <c r="B10" s="25">
        <v>314.8</v>
      </c>
      <c r="C10" s="20" t="s">
        <v>13</v>
      </c>
      <c r="D10" s="46">
        <v>31510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31510</v>
      </c>
      <c r="O10" s="47">
        <f t="shared" si="1"/>
        <v>1.8138383605802442</v>
      </c>
      <c r="P10" s="9"/>
    </row>
    <row r="11" spans="1:16" ht="15">
      <c r="A11" s="12"/>
      <c r="B11" s="25">
        <v>315</v>
      </c>
      <c r="C11" s="20" t="s">
        <v>95</v>
      </c>
      <c r="D11" s="46">
        <v>408438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408438</v>
      </c>
      <c r="O11" s="47">
        <f t="shared" si="1"/>
        <v>23.511282523601196</v>
      </c>
      <c r="P11" s="9"/>
    </row>
    <row r="12" spans="1:16" ht="15">
      <c r="A12" s="12"/>
      <c r="B12" s="25">
        <v>316</v>
      </c>
      <c r="C12" s="20" t="s">
        <v>96</v>
      </c>
      <c r="D12" s="46">
        <v>133202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133202</v>
      </c>
      <c r="O12" s="47">
        <f t="shared" si="1"/>
        <v>7.667626064932074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1479597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548324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2027921</v>
      </c>
      <c r="O13" s="45">
        <f t="shared" si="1"/>
        <v>116.73503338705963</v>
      </c>
      <c r="P13" s="10"/>
    </row>
    <row r="14" spans="1:16" ht="15">
      <c r="A14" s="12"/>
      <c r="B14" s="25">
        <v>322</v>
      </c>
      <c r="C14" s="20" t="s">
        <v>0</v>
      </c>
      <c r="D14" s="46">
        <v>51964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51964</v>
      </c>
      <c r="O14" s="47">
        <f t="shared" si="1"/>
        <v>2.9912502878194798</v>
      </c>
      <c r="P14" s="9"/>
    </row>
    <row r="15" spans="1:16" ht="15">
      <c r="A15" s="12"/>
      <c r="B15" s="25">
        <v>323.1</v>
      </c>
      <c r="C15" s="20" t="s">
        <v>17</v>
      </c>
      <c r="D15" s="46">
        <v>664174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664174</v>
      </c>
      <c r="O15" s="47">
        <f t="shared" si="1"/>
        <v>38.23244301174304</v>
      </c>
      <c r="P15" s="9"/>
    </row>
    <row r="16" spans="1:16" ht="15">
      <c r="A16" s="12"/>
      <c r="B16" s="25">
        <v>323.3</v>
      </c>
      <c r="C16" s="20" t="s">
        <v>75</v>
      </c>
      <c r="D16" s="46">
        <v>757160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757160</v>
      </c>
      <c r="O16" s="47">
        <f t="shared" si="1"/>
        <v>43.58507943817638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548324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548324</v>
      </c>
      <c r="O17" s="47">
        <f t="shared" si="1"/>
        <v>31.563665668892472</v>
      </c>
      <c r="P17" s="9"/>
    </row>
    <row r="18" spans="1:16" ht="15">
      <c r="A18" s="12"/>
      <c r="B18" s="25">
        <v>329</v>
      </c>
      <c r="C18" s="20" t="s">
        <v>19</v>
      </c>
      <c r="D18" s="46">
        <v>6299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6299</v>
      </c>
      <c r="O18" s="47">
        <f t="shared" si="1"/>
        <v>0.36259498042827537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SUM(D20:D32)</f>
        <v>2989090</v>
      </c>
      <c r="E19" s="32">
        <f t="shared" si="5"/>
        <v>0</v>
      </c>
      <c r="F19" s="32">
        <f t="shared" si="5"/>
        <v>0</v>
      </c>
      <c r="G19" s="32">
        <f t="shared" si="5"/>
        <v>322497</v>
      </c>
      <c r="H19" s="32">
        <f t="shared" si="5"/>
        <v>0</v>
      </c>
      <c r="I19" s="32">
        <f t="shared" si="5"/>
        <v>199539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3511126</v>
      </c>
      <c r="O19" s="45">
        <f t="shared" si="1"/>
        <v>202.11409164172233</v>
      </c>
      <c r="P19" s="10"/>
    </row>
    <row r="20" spans="1:16" ht="15">
      <c r="A20" s="12"/>
      <c r="B20" s="25">
        <v>331.2</v>
      </c>
      <c r="C20" s="20" t="s">
        <v>89</v>
      </c>
      <c r="D20" s="46">
        <v>214509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214509</v>
      </c>
      <c r="O20" s="47">
        <f t="shared" si="1"/>
        <v>12.347973750863458</v>
      </c>
      <c r="P20" s="9"/>
    </row>
    <row r="21" spans="1:16" ht="15">
      <c r="A21" s="12"/>
      <c r="B21" s="25">
        <v>334.39</v>
      </c>
      <c r="C21" s="20" t="s">
        <v>23</v>
      </c>
      <c r="D21" s="46">
        <v>544552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544552</v>
      </c>
      <c r="O21" s="47">
        <f t="shared" si="1"/>
        <v>31.346534653465348</v>
      </c>
      <c r="P21" s="9"/>
    </row>
    <row r="22" spans="1:16" ht="15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131412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131412</v>
      </c>
      <c r="O22" s="47">
        <f t="shared" si="1"/>
        <v>7.564586691227262</v>
      </c>
      <c r="P22" s="9"/>
    </row>
    <row r="23" spans="1:16" ht="15">
      <c r="A23" s="12"/>
      <c r="B23" s="25">
        <v>334.49</v>
      </c>
      <c r="C23" s="20" t="s">
        <v>97</v>
      </c>
      <c r="D23" s="46">
        <v>30840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30840</v>
      </c>
      <c r="O23" s="47">
        <f t="shared" si="1"/>
        <v>1.775270550310845</v>
      </c>
      <c r="P23" s="9"/>
    </row>
    <row r="24" spans="1:16" ht="15">
      <c r="A24" s="12"/>
      <c r="B24" s="25">
        <v>335.12</v>
      </c>
      <c r="C24" s="20" t="s">
        <v>98</v>
      </c>
      <c r="D24" s="46">
        <v>858215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858215</v>
      </c>
      <c r="O24" s="47">
        <f t="shared" si="1"/>
        <v>49.40219894082431</v>
      </c>
      <c r="P24" s="9"/>
    </row>
    <row r="25" spans="1:16" ht="15">
      <c r="A25" s="12"/>
      <c r="B25" s="25">
        <v>335.14</v>
      </c>
      <c r="C25" s="20" t="s">
        <v>99</v>
      </c>
      <c r="D25" s="46">
        <v>10763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10763</v>
      </c>
      <c r="O25" s="47">
        <f t="shared" si="1"/>
        <v>0.619560211835137</v>
      </c>
      <c r="P25" s="9"/>
    </row>
    <row r="26" spans="1:16" ht="15">
      <c r="A26" s="12"/>
      <c r="B26" s="25">
        <v>335.15</v>
      </c>
      <c r="C26" s="20" t="s">
        <v>100</v>
      </c>
      <c r="D26" s="46">
        <v>5607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5607</v>
      </c>
      <c r="O26" s="47">
        <f t="shared" si="1"/>
        <v>0.32276076444853785</v>
      </c>
      <c r="P26" s="9"/>
    </row>
    <row r="27" spans="1:16" ht="15">
      <c r="A27" s="12"/>
      <c r="B27" s="25">
        <v>335.18</v>
      </c>
      <c r="C27" s="20" t="s">
        <v>101</v>
      </c>
      <c r="D27" s="46">
        <v>1198948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1198948</v>
      </c>
      <c r="O27" s="47">
        <f t="shared" si="1"/>
        <v>69.01611789085885</v>
      </c>
      <c r="P27" s="9"/>
    </row>
    <row r="28" spans="1:16" ht="15">
      <c r="A28" s="12"/>
      <c r="B28" s="25">
        <v>335.49</v>
      </c>
      <c r="C28" s="20" t="s">
        <v>29</v>
      </c>
      <c r="D28" s="46">
        <v>6846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6846</v>
      </c>
      <c r="O28" s="47">
        <f t="shared" si="1"/>
        <v>0.3940824314989638</v>
      </c>
      <c r="P28" s="9"/>
    </row>
    <row r="29" spans="1:16" ht="15">
      <c r="A29" s="12"/>
      <c r="B29" s="25">
        <v>337.2</v>
      </c>
      <c r="C29" s="20" t="s">
        <v>30</v>
      </c>
      <c r="D29" s="46">
        <v>82000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82000</v>
      </c>
      <c r="O29" s="47">
        <f t="shared" si="1"/>
        <v>4.720239465807046</v>
      </c>
      <c r="P29" s="9"/>
    </row>
    <row r="30" spans="1:16" ht="15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199539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199539</v>
      </c>
      <c r="O30" s="47">
        <f t="shared" si="1"/>
        <v>11.48624222887405</v>
      </c>
      <c r="P30" s="9"/>
    </row>
    <row r="31" spans="1:16" ht="15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191085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191085</v>
      </c>
      <c r="O31" s="47">
        <f t="shared" si="1"/>
        <v>10.999597052728529</v>
      </c>
      <c r="P31" s="9"/>
    </row>
    <row r="32" spans="1:16" ht="15">
      <c r="A32" s="12"/>
      <c r="B32" s="25">
        <v>338</v>
      </c>
      <c r="C32" s="20" t="s">
        <v>34</v>
      </c>
      <c r="D32" s="46">
        <v>36810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36810</v>
      </c>
      <c r="O32" s="47">
        <f t="shared" si="1"/>
        <v>2.1189270089799677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SUM(D34:D41)</f>
        <v>242866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2541646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2784512</v>
      </c>
      <c r="O33" s="45">
        <f t="shared" si="1"/>
        <v>160.28735896845498</v>
      </c>
      <c r="P33" s="10"/>
    </row>
    <row r="34" spans="1:16" ht="15">
      <c r="A34" s="12"/>
      <c r="B34" s="25">
        <v>341.2</v>
      </c>
      <c r="C34" s="20" t="s">
        <v>102</v>
      </c>
      <c r="D34" s="46">
        <v>19898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19898</v>
      </c>
      <c r="O34" s="47">
        <f t="shared" si="1"/>
        <v>1.1454064011052267</v>
      </c>
      <c r="P34" s="9"/>
    </row>
    <row r="35" spans="1:16" ht="15">
      <c r="A35" s="12"/>
      <c r="B35" s="25">
        <v>341.9</v>
      </c>
      <c r="C35" s="20" t="s">
        <v>103</v>
      </c>
      <c r="D35" s="46">
        <v>16655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16655</v>
      </c>
      <c r="O35" s="47">
        <f t="shared" si="1"/>
        <v>0.9587266866221505</v>
      </c>
      <c r="P35" s="9"/>
    </row>
    <row r="36" spans="1:16" ht="15">
      <c r="A36" s="12"/>
      <c r="B36" s="25">
        <v>342.5</v>
      </c>
      <c r="C36" s="20" t="s">
        <v>44</v>
      </c>
      <c r="D36" s="46">
        <v>38833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38833</v>
      </c>
      <c r="O36" s="47">
        <f t="shared" si="1"/>
        <v>2.235378770435183</v>
      </c>
      <c r="P36" s="9"/>
    </row>
    <row r="37" spans="1:16" ht="15">
      <c r="A37" s="12"/>
      <c r="B37" s="25">
        <v>343.3</v>
      </c>
      <c r="C37" s="20" t="s">
        <v>104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105329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105329</v>
      </c>
      <c r="O37" s="47">
        <f aca="true" t="shared" si="9" ref="O37:O57">(N37/O$59)</f>
        <v>6.06314759382915</v>
      </c>
      <c r="P37" s="9"/>
    </row>
    <row r="38" spans="1:16" ht="15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2436317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2436317</v>
      </c>
      <c r="O38" s="47">
        <f t="shared" si="9"/>
        <v>140.24389822703202</v>
      </c>
      <c r="P38" s="9"/>
    </row>
    <row r="39" spans="1:16" ht="15">
      <c r="A39" s="12"/>
      <c r="B39" s="25">
        <v>343.9</v>
      </c>
      <c r="C39" s="20" t="s">
        <v>47</v>
      </c>
      <c r="D39" s="46">
        <v>144078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144078</v>
      </c>
      <c r="O39" s="47">
        <f t="shared" si="9"/>
        <v>8.293690997006678</v>
      </c>
      <c r="P39" s="9"/>
    </row>
    <row r="40" spans="1:16" ht="15">
      <c r="A40" s="12"/>
      <c r="B40" s="25">
        <v>344.3</v>
      </c>
      <c r="C40" s="20" t="s">
        <v>105</v>
      </c>
      <c r="D40" s="46">
        <v>20177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20177</v>
      </c>
      <c r="O40" s="47">
        <f t="shared" si="9"/>
        <v>1.1614667280681557</v>
      </c>
      <c r="P40" s="9"/>
    </row>
    <row r="41" spans="1:16" ht="15">
      <c r="A41" s="12"/>
      <c r="B41" s="25">
        <v>344.5</v>
      </c>
      <c r="C41" s="20" t="s">
        <v>106</v>
      </c>
      <c r="D41" s="46">
        <v>3225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3225</v>
      </c>
      <c r="O41" s="47">
        <f t="shared" si="9"/>
        <v>0.18564356435643564</v>
      </c>
      <c r="P41" s="9"/>
    </row>
    <row r="42" spans="1:16" ht="15.75">
      <c r="A42" s="29" t="s">
        <v>40</v>
      </c>
      <c r="B42" s="30"/>
      <c r="C42" s="31"/>
      <c r="D42" s="32">
        <f aca="true" t="shared" si="10" ref="D42:M42">SUM(D43:D44)</f>
        <v>68534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68534</v>
      </c>
      <c r="O42" s="45">
        <f t="shared" si="9"/>
        <v>3.9450840432880496</v>
      </c>
      <c r="P42" s="10"/>
    </row>
    <row r="43" spans="1:16" ht="15">
      <c r="A43" s="13"/>
      <c r="B43" s="39">
        <v>351.2</v>
      </c>
      <c r="C43" s="21" t="s">
        <v>52</v>
      </c>
      <c r="D43" s="46">
        <v>22896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22896</v>
      </c>
      <c r="O43" s="47">
        <f t="shared" si="9"/>
        <v>1.3179829610868063</v>
      </c>
      <c r="P43" s="9"/>
    </row>
    <row r="44" spans="1:16" ht="15">
      <c r="A44" s="13"/>
      <c r="B44" s="39">
        <v>354</v>
      </c>
      <c r="C44" s="21" t="s">
        <v>53</v>
      </c>
      <c r="D44" s="46">
        <v>45638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45638</v>
      </c>
      <c r="O44" s="47">
        <f t="shared" si="9"/>
        <v>2.6271010822012433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SUM(D46:D52)</f>
        <v>537748</v>
      </c>
      <c r="E45" s="32">
        <f t="shared" si="11"/>
        <v>15937</v>
      </c>
      <c r="F45" s="32">
        <f t="shared" si="11"/>
        <v>0</v>
      </c>
      <c r="G45" s="32">
        <f t="shared" si="11"/>
        <v>14924</v>
      </c>
      <c r="H45" s="32">
        <f t="shared" si="11"/>
        <v>0</v>
      </c>
      <c r="I45" s="32">
        <f t="shared" si="11"/>
        <v>7278</v>
      </c>
      <c r="J45" s="32">
        <f t="shared" si="11"/>
        <v>0</v>
      </c>
      <c r="K45" s="32">
        <f t="shared" si="11"/>
        <v>2030812</v>
      </c>
      <c r="L45" s="32">
        <f t="shared" si="11"/>
        <v>0</v>
      </c>
      <c r="M45" s="32">
        <f t="shared" si="11"/>
        <v>0</v>
      </c>
      <c r="N45" s="32">
        <f>SUM(D45:M45)</f>
        <v>2606699</v>
      </c>
      <c r="O45" s="45">
        <f t="shared" si="9"/>
        <v>150.05174994243612</v>
      </c>
      <c r="P45" s="10"/>
    </row>
    <row r="46" spans="1:16" ht="15">
      <c r="A46" s="12"/>
      <c r="B46" s="25">
        <v>361.1</v>
      </c>
      <c r="C46" s="20" t="s">
        <v>54</v>
      </c>
      <c r="D46" s="46">
        <v>484</v>
      </c>
      <c r="E46" s="46">
        <v>15937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16421</v>
      </c>
      <c r="O46" s="47">
        <f t="shared" si="9"/>
        <v>0.9452567349758232</v>
      </c>
      <c r="P46" s="9"/>
    </row>
    <row r="47" spans="1:16" ht="15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3162</v>
      </c>
      <c r="H47" s="46">
        <v>0</v>
      </c>
      <c r="I47" s="46">
        <v>0</v>
      </c>
      <c r="J47" s="46">
        <v>0</v>
      </c>
      <c r="K47" s="46">
        <v>1679915</v>
      </c>
      <c r="L47" s="46">
        <v>0</v>
      </c>
      <c r="M47" s="46">
        <v>0</v>
      </c>
      <c r="N47" s="46">
        <f aca="true" t="shared" si="12" ref="N47:N52">SUM(D47:M47)</f>
        <v>1683077</v>
      </c>
      <c r="O47" s="47">
        <f t="shared" si="9"/>
        <v>96.88446926087957</v>
      </c>
      <c r="P47" s="9"/>
    </row>
    <row r="48" spans="1:16" ht="15">
      <c r="A48" s="12"/>
      <c r="B48" s="25">
        <v>362</v>
      </c>
      <c r="C48" s="20" t="s">
        <v>57</v>
      </c>
      <c r="D48" s="46">
        <v>66468</v>
      </c>
      <c r="E48" s="46">
        <v>0</v>
      </c>
      <c r="F48" s="46">
        <v>0</v>
      </c>
      <c r="G48" s="46">
        <v>0</v>
      </c>
      <c r="H48" s="46">
        <v>0</v>
      </c>
      <c r="I48" s="46">
        <v>45000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111468</v>
      </c>
      <c r="O48" s="47">
        <f t="shared" si="9"/>
        <v>6.41653235090951</v>
      </c>
      <c r="P48" s="9"/>
    </row>
    <row r="49" spans="1:16" ht="15">
      <c r="A49" s="12"/>
      <c r="B49" s="25">
        <v>364</v>
      </c>
      <c r="C49" s="20" t="s">
        <v>107</v>
      </c>
      <c r="D49" s="46">
        <v>43260</v>
      </c>
      <c r="E49" s="46">
        <v>0</v>
      </c>
      <c r="F49" s="46">
        <v>0</v>
      </c>
      <c r="G49" s="46">
        <v>0</v>
      </c>
      <c r="H49" s="46">
        <v>0</v>
      </c>
      <c r="I49" s="46">
        <v>-37722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5538</v>
      </c>
      <c r="O49" s="47">
        <f t="shared" si="9"/>
        <v>0.318788855629749</v>
      </c>
      <c r="P49" s="9"/>
    </row>
    <row r="50" spans="1:16" ht="15">
      <c r="A50" s="12"/>
      <c r="B50" s="25">
        <v>366</v>
      </c>
      <c r="C50" s="20" t="s">
        <v>59</v>
      </c>
      <c r="D50" s="46">
        <v>55500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55500</v>
      </c>
      <c r="O50" s="47">
        <f t="shared" si="9"/>
        <v>3.1947962238084275</v>
      </c>
      <c r="P50" s="9"/>
    </row>
    <row r="51" spans="1:16" ht="15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350465</v>
      </c>
      <c r="L51" s="46">
        <v>0</v>
      </c>
      <c r="M51" s="46">
        <v>0</v>
      </c>
      <c r="N51" s="46">
        <f t="shared" si="12"/>
        <v>350465</v>
      </c>
      <c r="O51" s="47">
        <f t="shared" si="9"/>
        <v>20.174130785171542</v>
      </c>
      <c r="P51" s="9"/>
    </row>
    <row r="52" spans="1:16" ht="15">
      <c r="A52" s="12"/>
      <c r="B52" s="25">
        <v>369.9</v>
      </c>
      <c r="C52" s="20" t="s">
        <v>62</v>
      </c>
      <c r="D52" s="46">
        <v>372036</v>
      </c>
      <c r="E52" s="46">
        <v>0</v>
      </c>
      <c r="F52" s="46">
        <v>0</v>
      </c>
      <c r="G52" s="46">
        <v>11762</v>
      </c>
      <c r="H52" s="46">
        <v>0</v>
      </c>
      <c r="I52" s="46">
        <v>0</v>
      </c>
      <c r="J52" s="46">
        <v>0</v>
      </c>
      <c r="K52" s="46">
        <v>432</v>
      </c>
      <c r="L52" s="46">
        <v>0</v>
      </c>
      <c r="M52" s="46">
        <v>0</v>
      </c>
      <c r="N52" s="46">
        <f t="shared" si="12"/>
        <v>384230</v>
      </c>
      <c r="O52" s="47">
        <f t="shared" si="9"/>
        <v>22.117775731061478</v>
      </c>
      <c r="P52" s="9"/>
    </row>
    <row r="53" spans="1:16" ht="15.75">
      <c r="A53" s="29" t="s">
        <v>41</v>
      </c>
      <c r="B53" s="30"/>
      <c r="C53" s="31"/>
      <c r="D53" s="32">
        <f aca="true" t="shared" si="13" ref="D53:M53">SUM(D54:D56)</f>
        <v>2438627</v>
      </c>
      <c r="E53" s="32">
        <f t="shared" si="13"/>
        <v>150</v>
      </c>
      <c r="F53" s="32">
        <f t="shared" si="13"/>
        <v>0</v>
      </c>
      <c r="G53" s="32">
        <f t="shared" si="13"/>
        <v>476820</v>
      </c>
      <c r="H53" s="32">
        <f t="shared" si="13"/>
        <v>0</v>
      </c>
      <c r="I53" s="32">
        <f t="shared" si="13"/>
        <v>57220</v>
      </c>
      <c r="J53" s="32">
        <f t="shared" si="13"/>
        <v>0</v>
      </c>
      <c r="K53" s="32">
        <f t="shared" si="13"/>
        <v>477183</v>
      </c>
      <c r="L53" s="32">
        <f t="shared" si="13"/>
        <v>0</v>
      </c>
      <c r="M53" s="32">
        <f t="shared" si="13"/>
        <v>0</v>
      </c>
      <c r="N53" s="32">
        <f>SUM(D53:M53)</f>
        <v>3450000</v>
      </c>
      <c r="O53" s="45">
        <f t="shared" si="9"/>
        <v>198.5954409394428</v>
      </c>
      <c r="P53" s="9"/>
    </row>
    <row r="54" spans="1:16" ht="15">
      <c r="A54" s="12"/>
      <c r="B54" s="25">
        <v>381</v>
      </c>
      <c r="C54" s="20" t="s">
        <v>63</v>
      </c>
      <c r="D54" s="46">
        <v>2438627</v>
      </c>
      <c r="E54" s="46">
        <v>150</v>
      </c>
      <c r="F54" s="46">
        <v>0</v>
      </c>
      <c r="G54" s="46">
        <v>0</v>
      </c>
      <c r="H54" s="46">
        <v>0</v>
      </c>
      <c r="I54" s="46">
        <v>56914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2495691</v>
      </c>
      <c r="O54" s="47">
        <f t="shared" si="9"/>
        <v>143.66169698365186</v>
      </c>
      <c r="P54" s="9"/>
    </row>
    <row r="55" spans="1:16" ht="15">
      <c r="A55" s="12"/>
      <c r="B55" s="25">
        <v>383</v>
      </c>
      <c r="C55" s="20" t="s">
        <v>108</v>
      </c>
      <c r="D55" s="46">
        <v>0</v>
      </c>
      <c r="E55" s="46">
        <v>0</v>
      </c>
      <c r="F55" s="46">
        <v>0</v>
      </c>
      <c r="G55" s="46">
        <v>476820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476820</v>
      </c>
      <c r="O55" s="47">
        <f t="shared" si="9"/>
        <v>27.447616854708727</v>
      </c>
      <c r="P55" s="9"/>
    </row>
    <row r="56" spans="1:16" ht="15.75" thickBot="1">
      <c r="A56" s="12"/>
      <c r="B56" s="25">
        <v>389.1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306</v>
      </c>
      <c r="J56" s="46">
        <v>0</v>
      </c>
      <c r="K56" s="46">
        <v>477183</v>
      </c>
      <c r="L56" s="46">
        <v>0</v>
      </c>
      <c r="M56" s="46">
        <v>0</v>
      </c>
      <c r="N56" s="46">
        <f>SUM(D56:M56)</f>
        <v>477489</v>
      </c>
      <c r="O56" s="47">
        <f t="shared" si="9"/>
        <v>27.4861271010822</v>
      </c>
      <c r="P56" s="9"/>
    </row>
    <row r="57" spans="1:119" ht="16.5" thickBot="1">
      <c r="A57" s="14" t="s">
        <v>50</v>
      </c>
      <c r="B57" s="23"/>
      <c r="C57" s="22"/>
      <c r="D57" s="15">
        <f aca="true" t="shared" si="14" ref="D57:M57">SUM(D5,D13,D19,D33,D42,D45,D53)</f>
        <v>11487217</v>
      </c>
      <c r="E57" s="15">
        <f t="shared" si="14"/>
        <v>16087</v>
      </c>
      <c r="F57" s="15">
        <f t="shared" si="14"/>
        <v>0</v>
      </c>
      <c r="G57" s="15">
        <f t="shared" si="14"/>
        <v>814241</v>
      </c>
      <c r="H57" s="15">
        <f t="shared" si="14"/>
        <v>0</v>
      </c>
      <c r="I57" s="15">
        <f t="shared" si="14"/>
        <v>3354007</v>
      </c>
      <c r="J57" s="15">
        <f t="shared" si="14"/>
        <v>0</v>
      </c>
      <c r="K57" s="15">
        <f t="shared" si="14"/>
        <v>2507995</v>
      </c>
      <c r="L57" s="15">
        <f t="shared" si="14"/>
        <v>0</v>
      </c>
      <c r="M57" s="15">
        <f t="shared" si="14"/>
        <v>0</v>
      </c>
      <c r="N57" s="15">
        <f>SUM(D57:M57)</f>
        <v>18179547</v>
      </c>
      <c r="O57" s="38">
        <f t="shared" si="9"/>
        <v>1046.4855514621229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110</v>
      </c>
      <c r="M59" s="48"/>
      <c r="N59" s="48"/>
      <c r="O59" s="43">
        <v>17372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2022-09-22T17:05:02Z</cp:lastPrinted>
  <dcterms:created xsi:type="dcterms:W3CDTF">2000-08-31T21:26:31Z</dcterms:created>
  <dcterms:modified xsi:type="dcterms:W3CDTF">2022-09-22T17:05:05Z</dcterms:modified>
  <cp:category/>
  <cp:version/>
  <cp:contentType/>
  <cp:contentStatus/>
</cp:coreProperties>
</file>