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808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'2008'!$A$1:$O$26</definedName>
    <definedName name="_xlnm.Print_Area" localSheetId="12">'2009'!$A$1:$O$26</definedName>
    <definedName name="_xlnm.Print_Area" localSheetId="11">'2010'!$A$1:$O$26</definedName>
    <definedName name="_xlnm.Print_Area" localSheetId="10">'2011'!$A$1:$O$26</definedName>
    <definedName name="_xlnm.Print_Area" localSheetId="9">'2012'!$A$1:$O$25</definedName>
    <definedName name="_xlnm.Print_Area" localSheetId="8">'2013'!$A$1:$O$25</definedName>
    <definedName name="_xlnm.Print_Area" localSheetId="7">'2014'!$A$1:$O$26</definedName>
    <definedName name="_xlnm.Print_Area" localSheetId="6">'2015'!$A$1:$O$27</definedName>
    <definedName name="_xlnm.Print_Area" localSheetId="5">'2016'!$A$1:$O$27</definedName>
    <definedName name="_xlnm.Print_Area" localSheetId="4">'2017'!$A$1:$O$26</definedName>
    <definedName name="_xlnm.Print_Area" localSheetId="3">'2018'!$A$1:$O$25</definedName>
    <definedName name="_xlnm.Print_Area" localSheetId="2">'2019'!$A$1:$O$25</definedName>
    <definedName name="_xlnm.Print_Area" localSheetId="1">'2020'!$A$1:$O$24</definedName>
    <definedName name="_xlnm.Print_Area" localSheetId="0">'2021'!$A$1:$P$26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<sst xmlns="http://schemas.openxmlformats.org/spreadsheetml/2006/main" count="529" uniqueCount="93">
  <si>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</si>
  <si>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</si>
  <si>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</si>
  <si>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</si>
  <si>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</si>
  <si>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</si>
  <si>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</si>
  <si>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</si>
  <si>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</si>
  <si>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</si>
  <si>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</si>
  <si>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</si>
  <si>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</si>
  <si>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</si>
  <si>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</si>
  <si>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</si>
  <si>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</si>
  <si>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</si>
  <si>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</si>
  <si>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</si>
  <si>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</si>
  <si>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</si>
  <si>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</si>
  <si>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</si>
  <si>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</si>
  <si>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</si>
  <si>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</si>
  <si>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</si>
  <si>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</si>
  <si>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</si>
  <si>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</si>
  <si>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</si>
  <si>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</si>
  <si>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</si>
  <si>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</si>
  <si>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</si>
  <si>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Beverly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</si>
  <si>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</si>
  <si>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</si>
  <si>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</si>
  <si>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</si>
  <si>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</si>
  <si>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</si>
  <si>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</si>
  <si>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</si>
  <si>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</si>
  <si>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</si>
  <si>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Franchise Fee - Electricity</t>
  </si>
  <si>
    <t>Impact Fees - Residential - Other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</si>
  <si>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</si>
  <si>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</si>
  <si>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</si>
  <si>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</si>
  <si>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</si>
  <si>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</si>
  <si>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2008 Municipal Population:</t>
  </si>
  <si>
    <t>Local Fiscal Year Ended September 30, 2014</t>
  </si>
  <si>
    <t>Other Permits, Fees, and Special Assessments</t>
  </si>
  <si>
    <t>2014 Municipal Population:</t>
  </si>
  <si>
    <t>Local Fiscal Year Ended September 30, 2015</t>
  </si>
  <si>
    <t>Local Option Taxes</t>
  </si>
  <si>
    <t>Impact Fees - Residential - Physical Environment</t>
  </si>
  <si>
    <t>Grants from Other Local Units - Transportation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</si>
  <si>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</si>
  <si>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</si>
  <si>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</si>
  <si>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</si>
  <si>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</si>
  <si>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Grants from Other Local Units - Physical Environment</t>
  </si>
  <si>
    <t>2017 Municipal Population:</t>
  </si>
  <si>
    <t>Local Fiscal Year Ended September 30, 2018</t>
  </si>
  <si>
    <t>Grants from Other Local Units - Public Safety</t>
  </si>
  <si>
    <t>2018 Municipal Population:</t>
  </si>
  <si>
    <t>Local Fiscal Year Ended September 30, 2019</t>
  </si>
  <si>
    <t>Other Sources</t>
  </si>
  <si>
    <t>Proprietary Non-Operating - Capital Contributions from Private Source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</si>
  <si>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</si>
  <si>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</si>
  <si>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</si>
  <si>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</si>
  <si>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</si>
  <si>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</si>
  <si>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</si>
  <si>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</si>
  <si>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</si>
  <si>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</si>
  <si>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</si>
  <si>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Permits - Other</t>
  </si>
  <si>
    <t>Intergovernmental Revenues</t>
  </si>
  <si>
    <t>Federal Grant - Other Federal Grants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</si>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</sst>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80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81</v>
      </c>
      <c r="N4" s="33" t="s">
        <v>9</v>
      </c>
      <c r="O4" s="33" t="s">
        <v>82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83</v>
      </c>
      <c r="B5" s="24"/>
      <c r="C5" s="24"/>
      <c r="D5" s="25">
        <f>SUM(D6:D9)</f>
        <v>224262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224262</v>
      </c>
      <c r="P5" s="31">
        <f>(O5/P$24)</f>
        <v>468.18789144050106</v>
      </c>
      <c r="Q5" s="6"/>
    </row>
    <row r="6" spans="1:17" ht="15">
      <c r="A6" s="12"/>
      <c r="B6" s="23">
        <v>311</v>
      </c>
      <c r="C6" s="19" t="s">
        <v>2</v>
      </c>
      <c r="D6" s="43">
        <v>182535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182535</v>
      </c>
      <c r="P6" s="44">
        <f>(O6/P$24)</f>
        <v>381.0751565762004</v>
      </c>
      <c r="Q6" s="9"/>
    </row>
    <row r="7" spans="1:17" ht="15">
      <c r="A7" s="12"/>
      <c r="B7" s="23">
        <v>312.41</v>
      </c>
      <c r="C7" s="19" t="s">
        <v>84</v>
      </c>
      <c r="D7" s="43">
        <v>8790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8790</v>
      </c>
      <c r="P7" s="44">
        <f>(O7/P$24)</f>
        <v>18.350730688935283</v>
      </c>
      <c r="Q7" s="9"/>
    </row>
    <row r="8" spans="1:17" ht="15">
      <c r="A8" s="12"/>
      <c r="B8" s="23">
        <v>312.63</v>
      </c>
      <c r="C8" s="19" t="s">
        <v>85</v>
      </c>
      <c r="D8" s="43">
        <v>17283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17283</v>
      </c>
      <c r="P8" s="44">
        <f>(O8/P$24)</f>
        <v>36.08141962421712</v>
      </c>
      <c r="Q8" s="9"/>
    </row>
    <row r="9" spans="1:17" ht="15">
      <c r="A9" s="12"/>
      <c r="B9" s="23">
        <v>315.1</v>
      </c>
      <c r="C9" s="19" t="s">
        <v>86</v>
      </c>
      <c r="D9" s="43">
        <v>15654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15654</v>
      </c>
      <c r="P9" s="44">
        <f>(O9/P$24)</f>
        <v>32.68058455114823</v>
      </c>
      <c r="Q9" s="9"/>
    </row>
    <row r="10" spans="1:17" ht="15.75">
      <c r="A10" s="27" t="s">
        <v>15</v>
      </c>
      <c r="B10" s="28"/>
      <c r="C10" s="29"/>
      <c r="D10" s="30">
        <f>SUM(D11:D12)</f>
        <v>35453</v>
      </c>
      <c r="E10" s="30">
        <f>SUM(E11:E12)</f>
        <v>0</v>
      </c>
      <c r="F10" s="30">
        <f>SUM(F11:F12)</f>
        <v>0</v>
      </c>
      <c r="G10" s="30">
        <f>SUM(G11:G12)</f>
        <v>0</v>
      </c>
      <c r="H10" s="30">
        <f>SUM(H11:H12)</f>
        <v>0</v>
      </c>
      <c r="I10" s="30">
        <f>SUM(I11:I12)</f>
        <v>0</v>
      </c>
      <c r="J10" s="30">
        <f>SUM(J11:J12)</f>
        <v>0</v>
      </c>
      <c r="K10" s="30">
        <f>SUM(K11:K12)</f>
        <v>0</v>
      </c>
      <c r="L10" s="30">
        <f>SUM(L11:L12)</f>
        <v>0</v>
      </c>
      <c r="M10" s="30">
        <f>SUM(M11:M12)</f>
        <v>0</v>
      </c>
      <c r="N10" s="30">
        <f>SUM(N11:N12)</f>
        <v>0</v>
      </c>
      <c r="O10" s="41">
        <f>SUM(D10:N10)</f>
        <v>35453</v>
      </c>
      <c r="P10" s="42">
        <f>(O10/P$24)</f>
        <v>74.01461377870564</v>
      </c>
      <c r="Q10" s="10"/>
    </row>
    <row r="11" spans="1:17" ht="15">
      <c r="A11" s="12"/>
      <c r="B11" s="23">
        <v>322.9</v>
      </c>
      <c r="C11" s="19" t="s">
        <v>87</v>
      </c>
      <c r="D11" s="43">
        <v>1196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1196</v>
      </c>
      <c r="P11" s="44">
        <f>(O11/P$24)</f>
        <v>2.4968684759916493</v>
      </c>
      <c r="Q11" s="9"/>
    </row>
    <row r="12" spans="1:17" ht="15">
      <c r="A12" s="12"/>
      <c r="B12" s="23">
        <v>323.1</v>
      </c>
      <c r="C12" s="19" t="s">
        <v>47</v>
      </c>
      <c r="D12" s="43">
        <v>34257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34257</v>
      </c>
      <c r="P12" s="44">
        <f>(O12/P$24)</f>
        <v>71.51774530271399</v>
      </c>
      <c r="Q12" s="9"/>
    </row>
    <row r="13" spans="1:17" ht="15.75">
      <c r="A13" s="27" t="s">
        <v>88</v>
      </c>
      <c r="B13" s="28"/>
      <c r="C13" s="29"/>
      <c r="D13" s="30">
        <f>SUM(D14:D17)</f>
        <v>28929</v>
      </c>
      <c r="E13" s="30">
        <f>SUM(E14:E17)</f>
        <v>0</v>
      </c>
      <c r="F13" s="30">
        <f>SUM(F14:F17)</f>
        <v>0</v>
      </c>
      <c r="G13" s="30">
        <f>SUM(G14:G17)</f>
        <v>0</v>
      </c>
      <c r="H13" s="30">
        <f>SUM(H14:H17)</f>
        <v>0</v>
      </c>
      <c r="I13" s="30">
        <f>SUM(I14:I17)</f>
        <v>0</v>
      </c>
      <c r="J13" s="30">
        <f>SUM(J14:J17)</f>
        <v>0</v>
      </c>
      <c r="K13" s="30">
        <f>SUM(K14:K17)</f>
        <v>0</v>
      </c>
      <c r="L13" s="30">
        <f>SUM(L14:L17)</f>
        <v>0</v>
      </c>
      <c r="M13" s="30">
        <f>SUM(M14:M17)</f>
        <v>0</v>
      </c>
      <c r="N13" s="30">
        <f>SUM(N14:N17)</f>
        <v>0</v>
      </c>
      <c r="O13" s="41">
        <f>SUM(D13:N13)</f>
        <v>28929</v>
      </c>
      <c r="P13" s="42">
        <f>(O13/P$24)</f>
        <v>60.39457202505219</v>
      </c>
      <c r="Q13" s="10"/>
    </row>
    <row r="14" spans="1:17" ht="15">
      <c r="A14" s="12"/>
      <c r="B14" s="23">
        <v>331.9</v>
      </c>
      <c r="C14" s="19" t="s">
        <v>89</v>
      </c>
      <c r="D14" s="43">
        <v>4026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4026</v>
      </c>
      <c r="P14" s="44">
        <f>(O14/P$24)</f>
        <v>8.405010438413361</v>
      </c>
      <c r="Q14" s="9"/>
    </row>
    <row r="15" spans="1:17" ht="15">
      <c r="A15" s="12"/>
      <c r="B15" s="23">
        <v>335.125</v>
      </c>
      <c r="C15" s="19" t="s">
        <v>90</v>
      </c>
      <c r="D15" s="43">
        <v>7915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7915</v>
      </c>
      <c r="P15" s="44">
        <f>(O15/P$24)</f>
        <v>16.52400835073069</v>
      </c>
      <c r="Q15" s="9"/>
    </row>
    <row r="16" spans="1:17" ht="15">
      <c r="A16" s="12"/>
      <c r="B16" s="23">
        <v>335.14</v>
      </c>
      <c r="C16" s="19" t="s">
        <v>50</v>
      </c>
      <c r="D16" s="43">
        <v>886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886</v>
      </c>
      <c r="P16" s="44">
        <f>(O16/P$24)</f>
        <v>1.849686847599165</v>
      </c>
      <c r="Q16" s="9"/>
    </row>
    <row r="17" spans="1:17" ht="15">
      <c r="A17" s="12"/>
      <c r="B17" s="23">
        <v>335.18</v>
      </c>
      <c r="C17" s="19" t="s">
        <v>91</v>
      </c>
      <c r="D17" s="43">
        <v>16102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16102</v>
      </c>
      <c r="P17" s="44">
        <f>(O17/P$24)</f>
        <v>33.61586638830898</v>
      </c>
      <c r="Q17" s="9"/>
    </row>
    <row r="18" spans="1:17" ht="15.75">
      <c r="A18" s="27" t="s">
        <v>3</v>
      </c>
      <c r="B18" s="28"/>
      <c r="C18" s="29"/>
      <c r="D18" s="30">
        <f>SUM(D19:D21)</f>
        <v>2196</v>
      </c>
      <c r="E18" s="30">
        <f>SUM(E19:E21)</f>
        <v>0</v>
      </c>
      <c r="F18" s="30">
        <f>SUM(F19:F21)</f>
        <v>0</v>
      </c>
      <c r="G18" s="30">
        <f>SUM(G19:G21)</f>
        <v>0</v>
      </c>
      <c r="H18" s="30">
        <f>SUM(H19:H21)</f>
        <v>0</v>
      </c>
      <c r="I18" s="30">
        <f>SUM(I19:I21)</f>
        <v>0</v>
      </c>
      <c r="J18" s="30">
        <f>SUM(J19:J21)</f>
        <v>0</v>
      </c>
      <c r="K18" s="30">
        <f>SUM(K19:K21)</f>
        <v>0</v>
      </c>
      <c r="L18" s="30">
        <f>SUM(L19:L21)</f>
        <v>0</v>
      </c>
      <c r="M18" s="30">
        <f>SUM(M19:M21)</f>
        <v>0</v>
      </c>
      <c r="N18" s="30">
        <f>SUM(N19:N21)</f>
        <v>0</v>
      </c>
      <c r="O18" s="30">
        <f>SUM(D18:N18)</f>
        <v>2196</v>
      </c>
      <c r="P18" s="42">
        <f>(O18/P$24)</f>
        <v>4.5845511482254695</v>
      </c>
      <c r="Q18" s="10"/>
    </row>
    <row r="19" spans="1:17" ht="15">
      <c r="A19" s="12"/>
      <c r="B19" s="23">
        <v>361.1</v>
      </c>
      <c r="C19" s="19" t="s">
        <v>26</v>
      </c>
      <c r="D19" s="43">
        <v>1096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1096</v>
      </c>
      <c r="P19" s="44">
        <f>(O19/P$24)</f>
        <v>2.288100208768267</v>
      </c>
      <c r="Q19" s="9"/>
    </row>
    <row r="20" spans="1:17" ht="15">
      <c r="A20" s="12"/>
      <c r="B20" s="23">
        <v>366</v>
      </c>
      <c r="C20" s="19" t="s">
        <v>65</v>
      </c>
      <c r="D20" s="43">
        <v>1070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1070</v>
      </c>
      <c r="P20" s="44">
        <f>(O20/P$24)</f>
        <v>2.233820459290188</v>
      </c>
      <c r="Q20" s="9"/>
    </row>
    <row r="21" spans="1:17" ht="15.75" thickBot="1">
      <c r="A21" s="12"/>
      <c r="B21" s="23">
        <v>369.9</v>
      </c>
      <c r="C21" s="19" t="s">
        <v>28</v>
      </c>
      <c r="D21" s="43">
        <v>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30</v>
      </c>
      <c r="P21" s="44">
        <f>(O21/P$24)</f>
        <v>0.06263048016701461</v>
      </c>
      <c r="Q21" s="9"/>
    </row>
    <row r="22" spans="1:120" ht="16.5" thickBot="1">
      <c r="A22" s="13" t="s">
        <v>24</v>
      </c>
      <c r="B22" s="21"/>
      <c r="C22" s="20"/>
      <c r="D22" s="14">
        <f>SUM(D5,D10,D13,D18)</f>
        <v>290840</v>
      </c>
      <c r="E22" s="14">
        <f aca="true" t="shared" si="0" ref="E22:N22">SUM(E5,E10,E13,E18)</f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  <c r="N22" s="14">
        <f t="shared" si="0"/>
        <v>0</v>
      </c>
      <c r="O22" s="14">
        <f>SUM(D22:N22)</f>
        <v>290840</v>
      </c>
      <c r="P22" s="36">
        <f>(O22/P$24)</f>
        <v>607.1816283924843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6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6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5" t="s">
        <v>92</v>
      </c>
      <c r="N24" s="45"/>
      <c r="O24" s="45"/>
      <c r="P24" s="40">
        <v>479</v>
      </c>
    </row>
    <row r="25" spans="1:16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</sheetData>
  <sheetProtection/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178880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178880</v>
      </c>
      <c r="O5" s="31">
        <f aca="true" t="shared" si="2" ref="O5:O21">(N5/O$23)</f>
        <v>535.5688622754491</v>
      </c>
      <c r="P5" s="6"/>
    </row>
    <row r="6" spans="1:16" ht="15">
      <c r="A6" s="12"/>
      <c r="B6" s="23">
        <v>311</v>
      </c>
      <c r="C6" s="19" t="s">
        <v>2</v>
      </c>
      <c r="D6" s="43">
        <v>114224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114224</v>
      </c>
      <c r="O6" s="44">
        <f t="shared" si="2"/>
        <v>341.98802395209583</v>
      </c>
      <c r="P6" s="9"/>
    </row>
    <row r="7" spans="1:16" ht="15">
      <c r="A7" s="12"/>
      <c r="B7" s="23">
        <v>312.41</v>
      </c>
      <c r="C7" s="19" t="s">
        <v>10</v>
      </c>
      <c r="D7" s="43">
        <v>6454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6454</v>
      </c>
      <c r="O7" s="44">
        <f t="shared" si="2"/>
        <v>19.323353293413174</v>
      </c>
      <c r="P7" s="9"/>
    </row>
    <row r="8" spans="1:16" ht="15">
      <c r="A8" s="12"/>
      <c r="B8" s="23">
        <v>312.6</v>
      </c>
      <c r="C8" s="19" t="s">
        <v>11</v>
      </c>
      <c r="D8" s="43">
        <v>15995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15995</v>
      </c>
      <c r="O8" s="44">
        <f t="shared" si="2"/>
        <v>47.88922155688623</v>
      </c>
      <c r="P8" s="9"/>
    </row>
    <row r="9" spans="1:16" ht="15">
      <c r="A9" s="12"/>
      <c r="B9" s="23">
        <v>314.1</v>
      </c>
      <c r="C9" s="19" t="s">
        <v>12</v>
      </c>
      <c r="D9" s="43">
        <v>22846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22846</v>
      </c>
      <c r="O9" s="44">
        <f t="shared" si="2"/>
        <v>68.40119760479043</v>
      </c>
      <c r="P9" s="9"/>
    </row>
    <row r="10" spans="1:16" ht="15">
      <c r="A10" s="12"/>
      <c r="B10" s="23">
        <v>315</v>
      </c>
      <c r="C10" s="19" t="s">
        <v>13</v>
      </c>
      <c r="D10" s="43">
        <v>18968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18968</v>
      </c>
      <c r="O10" s="44">
        <f t="shared" si="2"/>
        <v>56.790419161676645</v>
      </c>
      <c r="P10" s="9"/>
    </row>
    <row r="11" spans="1:16" ht="15">
      <c r="A11" s="12"/>
      <c r="B11" s="23">
        <v>316</v>
      </c>
      <c r="C11" s="19" t="s">
        <v>14</v>
      </c>
      <c r="D11" s="43">
        <v>393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393</v>
      </c>
      <c r="O11" s="44">
        <f t="shared" si="2"/>
        <v>1.1766467065868262</v>
      </c>
      <c r="P11" s="9"/>
    </row>
    <row r="12" spans="1:16" ht="15.75">
      <c r="A12" s="27" t="s">
        <v>15</v>
      </c>
      <c r="B12" s="28"/>
      <c r="C12" s="29"/>
      <c r="D12" s="30">
        <f aca="true" t="shared" si="3" ref="D12:M12">SUM(D13:D13)</f>
        <v>26607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26607</v>
      </c>
      <c r="O12" s="42">
        <f t="shared" si="2"/>
        <v>79.66167664670658</v>
      </c>
      <c r="P12" s="10"/>
    </row>
    <row r="13" spans="1:16" ht="15">
      <c r="A13" s="12"/>
      <c r="B13" s="23">
        <v>322</v>
      </c>
      <c r="C13" s="19" t="s">
        <v>0</v>
      </c>
      <c r="D13" s="43">
        <v>26607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26607</v>
      </c>
      <c r="O13" s="44">
        <f t="shared" si="2"/>
        <v>79.66167664670658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17283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17283</v>
      </c>
      <c r="O14" s="42">
        <f t="shared" si="2"/>
        <v>51.74550898203593</v>
      </c>
      <c r="P14" s="10"/>
    </row>
    <row r="15" spans="1:16" ht="15">
      <c r="A15" s="12"/>
      <c r="B15" s="23">
        <v>335.12</v>
      </c>
      <c r="C15" s="19" t="s">
        <v>17</v>
      </c>
      <c r="D15" s="43">
        <v>7221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7221</v>
      </c>
      <c r="O15" s="44">
        <f t="shared" si="2"/>
        <v>21.619760479041915</v>
      </c>
      <c r="P15" s="9"/>
    </row>
    <row r="16" spans="1:16" ht="15">
      <c r="A16" s="12"/>
      <c r="B16" s="23">
        <v>335.14</v>
      </c>
      <c r="C16" s="19" t="s">
        <v>18</v>
      </c>
      <c r="D16" s="43">
        <v>804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804</v>
      </c>
      <c r="O16" s="44">
        <f t="shared" si="2"/>
        <v>2.407185628742515</v>
      </c>
      <c r="P16" s="9"/>
    </row>
    <row r="17" spans="1:16" ht="15">
      <c r="A17" s="12"/>
      <c r="B17" s="23">
        <v>335.18</v>
      </c>
      <c r="C17" s="19" t="s">
        <v>19</v>
      </c>
      <c r="D17" s="43">
        <v>9258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9258</v>
      </c>
      <c r="O17" s="44">
        <f t="shared" si="2"/>
        <v>27.718562874251496</v>
      </c>
      <c r="P17" s="9"/>
    </row>
    <row r="18" spans="1:16" ht="15.75">
      <c r="A18" s="27" t="s">
        <v>3</v>
      </c>
      <c r="B18" s="28"/>
      <c r="C18" s="29"/>
      <c r="D18" s="30">
        <f aca="true" t="shared" si="5" ref="D18:M18">SUM(D19:D20)</f>
        <v>10090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10090</v>
      </c>
      <c r="O18" s="42">
        <f t="shared" si="2"/>
        <v>30.209580838323355</v>
      </c>
      <c r="P18" s="10"/>
    </row>
    <row r="19" spans="1:16" ht="15">
      <c r="A19" s="12"/>
      <c r="B19" s="23">
        <v>361.1</v>
      </c>
      <c r="C19" s="19" t="s">
        <v>26</v>
      </c>
      <c r="D19" s="43">
        <v>7739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7739</v>
      </c>
      <c r="O19" s="44">
        <f t="shared" si="2"/>
        <v>23.17065868263473</v>
      </c>
      <c r="P19" s="9"/>
    </row>
    <row r="20" spans="1:16" ht="15.75" thickBot="1">
      <c r="A20" s="12"/>
      <c r="B20" s="23">
        <v>369.9</v>
      </c>
      <c r="C20" s="19" t="s">
        <v>28</v>
      </c>
      <c r="D20" s="43">
        <v>2351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2351</v>
      </c>
      <c r="O20" s="44">
        <f t="shared" si="2"/>
        <v>7.038922155688622</v>
      </c>
      <c r="P20" s="9"/>
    </row>
    <row r="21" spans="1:119" ht="16.5" thickBot="1">
      <c r="A21" s="13" t="s">
        <v>24</v>
      </c>
      <c r="B21" s="21"/>
      <c r="C21" s="20"/>
      <c r="D21" s="14">
        <f>SUM(D5,D12,D14,D18)</f>
        <v>232860</v>
      </c>
      <c r="E21" s="14">
        <f aca="true" t="shared" si="6" ref="E21:M21">SUM(E5,E12,E14,E18)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232860</v>
      </c>
      <c r="O21" s="36">
        <f t="shared" si="2"/>
        <v>697.185628742515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43</v>
      </c>
      <c r="M23" s="45"/>
      <c r="N23" s="45"/>
      <c r="O23" s="40">
        <v>334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218916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218916</v>
      </c>
      <c r="O5" s="31">
        <f aca="true" t="shared" si="2" ref="O5:O22">(N5/O$24)</f>
        <v>649.6023738872403</v>
      </c>
      <c r="P5" s="6"/>
    </row>
    <row r="6" spans="1:16" ht="15">
      <c r="A6" s="12"/>
      <c r="B6" s="23">
        <v>311</v>
      </c>
      <c r="C6" s="19" t="s">
        <v>2</v>
      </c>
      <c r="D6" s="43">
        <v>142898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142898</v>
      </c>
      <c r="O6" s="44">
        <f t="shared" si="2"/>
        <v>424.02967359050444</v>
      </c>
      <c r="P6" s="9"/>
    </row>
    <row r="7" spans="1:16" ht="15">
      <c r="A7" s="12"/>
      <c r="B7" s="23">
        <v>312.41</v>
      </c>
      <c r="C7" s="19" t="s">
        <v>10</v>
      </c>
      <c r="D7" s="43">
        <v>10654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10654</v>
      </c>
      <c r="O7" s="44">
        <f t="shared" si="2"/>
        <v>31.614243323442135</v>
      </c>
      <c r="P7" s="9"/>
    </row>
    <row r="8" spans="1:16" ht="15">
      <c r="A8" s="12"/>
      <c r="B8" s="23">
        <v>312.6</v>
      </c>
      <c r="C8" s="19" t="s">
        <v>11</v>
      </c>
      <c r="D8" s="43">
        <v>20782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20782</v>
      </c>
      <c r="O8" s="44">
        <f t="shared" si="2"/>
        <v>61.667655786350146</v>
      </c>
      <c r="P8" s="9"/>
    </row>
    <row r="9" spans="1:16" ht="15">
      <c r="A9" s="12"/>
      <c r="B9" s="23">
        <v>314.1</v>
      </c>
      <c r="C9" s="19" t="s">
        <v>12</v>
      </c>
      <c r="D9" s="43">
        <v>25736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25736</v>
      </c>
      <c r="O9" s="44">
        <f t="shared" si="2"/>
        <v>76.3679525222552</v>
      </c>
      <c r="P9" s="9"/>
    </row>
    <row r="10" spans="1:16" ht="15">
      <c r="A10" s="12"/>
      <c r="B10" s="23">
        <v>315</v>
      </c>
      <c r="C10" s="19" t="s">
        <v>13</v>
      </c>
      <c r="D10" s="43">
        <v>17831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17831</v>
      </c>
      <c r="O10" s="44">
        <f t="shared" si="2"/>
        <v>52.910979228486646</v>
      </c>
      <c r="P10" s="9"/>
    </row>
    <row r="11" spans="1:16" ht="15">
      <c r="A11" s="12"/>
      <c r="B11" s="23">
        <v>316</v>
      </c>
      <c r="C11" s="19" t="s">
        <v>14</v>
      </c>
      <c r="D11" s="43">
        <v>1015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1015</v>
      </c>
      <c r="O11" s="44">
        <f t="shared" si="2"/>
        <v>3.0118694362017804</v>
      </c>
      <c r="P11" s="9"/>
    </row>
    <row r="12" spans="1:16" ht="15.75">
      <c r="A12" s="27" t="s">
        <v>15</v>
      </c>
      <c r="B12" s="28"/>
      <c r="C12" s="29"/>
      <c r="D12" s="30">
        <f aca="true" t="shared" si="3" ref="D12:M12">SUM(D13:D13)</f>
        <v>6619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6619</v>
      </c>
      <c r="O12" s="42">
        <f t="shared" si="2"/>
        <v>19.640949554896142</v>
      </c>
      <c r="P12" s="10"/>
    </row>
    <row r="13" spans="1:16" ht="15">
      <c r="A13" s="12"/>
      <c r="B13" s="23">
        <v>322</v>
      </c>
      <c r="C13" s="19" t="s">
        <v>0</v>
      </c>
      <c r="D13" s="43">
        <v>6619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6619</v>
      </c>
      <c r="O13" s="44">
        <f t="shared" si="2"/>
        <v>19.640949554896142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25795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25795</v>
      </c>
      <c r="O14" s="42">
        <f t="shared" si="2"/>
        <v>76.54302670623146</v>
      </c>
      <c r="P14" s="10"/>
    </row>
    <row r="15" spans="1:16" ht="15">
      <c r="A15" s="12"/>
      <c r="B15" s="23">
        <v>335.12</v>
      </c>
      <c r="C15" s="19" t="s">
        <v>17</v>
      </c>
      <c r="D15" s="43">
        <v>9051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9051</v>
      </c>
      <c r="O15" s="44">
        <f t="shared" si="2"/>
        <v>26.857566765578635</v>
      </c>
      <c r="P15" s="9"/>
    </row>
    <row r="16" spans="1:16" ht="15">
      <c r="A16" s="12"/>
      <c r="B16" s="23">
        <v>335.14</v>
      </c>
      <c r="C16" s="19" t="s">
        <v>18</v>
      </c>
      <c r="D16" s="43">
        <v>1024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1024</v>
      </c>
      <c r="O16" s="44">
        <f t="shared" si="2"/>
        <v>3.0385756676557865</v>
      </c>
      <c r="P16" s="9"/>
    </row>
    <row r="17" spans="1:16" ht="15">
      <c r="A17" s="12"/>
      <c r="B17" s="23">
        <v>335.18</v>
      </c>
      <c r="C17" s="19" t="s">
        <v>19</v>
      </c>
      <c r="D17" s="43">
        <v>15720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15720</v>
      </c>
      <c r="O17" s="44">
        <f t="shared" si="2"/>
        <v>46.646884272997035</v>
      </c>
      <c r="P17" s="9"/>
    </row>
    <row r="18" spans="1:16" ht="15.75">
      <c r="A18" s="27" t="s">
        <v>3</v>
      </c>
      <c r="B18" s="28"/>
      <c r="C18" s="29"/>
      <c r="D18" s="30">
        <f aca="true" t="shared" si="5" ref="D18:M18">SUM(D19:D21)</f>
        <v>3308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3308</v>
      </c>
      <c r="O18" s="42">
        <f t="shared" si="2"/>
        <v>9.816023738872403</v>
      </c>
      <c r="P18" s="10"/>
    </row>
    <row r="19" spans="1:16" ht="15">
      <c r="A19" s="12"/>
      <c r="B19" s="23">
        <v>361.1</v>
      </c>
      <c r="C19" s="19" t="s">
        <v>26</v>
      </c>
      <c r="D19" s="43">
        <v>243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243</v>
      </c>
      <c r="O19" s="44">
        <f t="shared" si="2"/>
        <v>0.7210682492581603</v>
      </c>
      <c r="P19" s="9"/>
    </row>
    <row r="20" spans="1:16" ht="15">
      <c r="A20" s="12"/>
      <c r="B20" s="23">
        <v>362</v>
      </c>
      <c r="C20" s="19" t="s">
        <v>27</v>
      </c>
      <c r="D20" s="43">
        <v>200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</v>
      </c>
      <c r="O20" s="44">
        <f t="shared" si="2"/>
        <v>0.5934718100890207</v>
      </c>
      <c r="P20" s="9"/>
    </row>
    <row r="21" spans="1:16" ht="15.75" thickBot="1">
      <c r="A21" s="12"/>
      <c r="B21" s="23">
        <v>369.9</v>
      </c>
      <c r="C21" s="19" t="s">
        <v>28</v>
      </c>
      <c r="D21" s="43">
        <v>2865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2865</v>
      </c>
      <c r="O21" s="44">
        <f t="shared" si="2"/>
        <v>8.501483679525222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254638</v>
      </c>
      <c r="E22" s="14">
        <f aca="true" t="shared" si="6" ref="E22:M22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254638</v>
      </c>
      <c r="O22" s="36">
        <f t="shared" si="2"/>
        <v>755.6023738872403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41</v>
      </c>
      <c r="M24" s="45"/>
      <c r="N24" s="45"/>
      <c r="O24" s="40">
        <v>337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239556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239556</v>
      </c>
      <c r="O5" s="31">
        <f aca="true" t="shared" si="2" ref="O5:O22">(N5/O$24)</f>
        <v>708.7455621301775</v>
      </c>
      <c r="P5" s="6"/>
    </row>
    <row r="6" spans="1:16" ht="15">
      <c r="A6" s="12"/>
      <c r="B6" s="23">
        <v>311</v>
      </c>
      <c r="C6" s="19" t="s">
        <v>2</v>
      </c>
      <c r="D6" s="43">
        <v>167456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167456</v>
      </c>
      <c r="O6" s="44">
        <f t="shared" si="2"/>
        <v>495.43195266272187</v>
      </c>
      <c r="P6" s="9"/>
    </row>
    <row r="7" spans="1:16" ht="15">
      <c r="A7" s="12"/>
      <c r="B7" s="23">
        <v>312.41</v>
      </c>
      <c r="C7" s="19" t="s">
        <v>10</v>
      </c>
      <c r="D7" s="43">
        <v>7908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7908</v>
      </c>
      <c r="O7" s="44">
        <f t="shared" si="2"/>
        <v>23.39644970414201</v>
      </c>
      <c r="P7" s="9"/>
    </row>
    <row r="8" spans="1:16" ht="15">
      <c r="A8" s="12"/>
      <c r="B8" s="23">
        <v>312.6</v>
      </c>
      <c r="C8" s="19" t="s">
        <v>11</v>
      </c>
      <c r="D8" s="43">
        <v>19045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19045</v>
      </c>
      <c r="O8" s="44">
        <f t="shared" si="2"/>
        <v>56.34615384615385</v>
      </c>
      <c r="P8" s="9"/>
    </row>
    <row r="9" spans="1:16" ht="15">
      <c r="A9" s="12"/>
      <c r="B9" s="23">
        <v>314.1</v>
      </c>
      <c r="C9" s="19" t="s">
        <v>12</v>
      </c>
      <c r="D9" s="43">
        <v>27122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27122</v>
      </c>
      <c r="O9" s="44">
        <f t="shared" si="2"/>
        <v>80.24260355029585</v>
      </c>
      <c r="P9" s="9"/>
    </row>
    <row r="10" spans="1:16" ht="15">
      <c r="A10" s="12"/>
      <c r="B10" s="23">
        <v>315</v>
      </c>
      <c r="C10" s="19" t="s">
        <v>13</v>
      </c>
      <c r="D10" s="43">
        <v>17432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17432</v>
      </c>
      <c r="O10" s="44">
        <f t="shared" si="2"/>
        <v>51.57396449704142</v>
      </c>
      <c r="P10" s="9"/>
    </row>
    <row r="11" spans="1:16" ht="15">
      <c r="A11" s="12"/>
      <c r="B11" s="23">
        <v>316</v>
      </c>
      <c r="C11" s="19" t="s">
        <v>14</v>
      </c>
      <c r="D11" s="43">
        <v>593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593</v>
      </c>
      <c r="O11" s="44">
        <f t="shared" si="2"/>
        <v>1.7544378698224852</v>
      </c>
      <c r="P11" s="9"/>
    </row>
    <row r="12" spans="1:16" ht="15.75">
      <c r="A12" s="27" t="s">
        <v>15</v>
      </c>
      <c r="B12" s="28"/>
      <c r="C12" s="29"/>
      <c r="D12" s="30">
        <f aca="true" t="shared" si="3" ref="D12:M12">SUM(D13:D13)</f>
        <v>5252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5252</v>
      </c>
      <c r="O12" s="42">
        <f t="shared" si="2"/>
        <v>15.538461538461538</v>
      </c>
      <c r="P12" s="10"/>
    </row>
    <row r="13" spans="1:16" ht="15">
      <c r="A13" s="12"/>
      <c r="B13" s="23">
        <v>322</v>
      </c>
      <c r="C13" s="19" t="s">
        <v>0</v>
      </c>
      <c r="D13" s="43">
        <v>5252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5252</v>
      </c>
      <c r="O13" s="44">
        <f t="shared" si="2"/>
        <v>15.538461538461538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22087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22087</v>
      </c>
      <c r="O14" s="42">
        <f t="shared" si="2"/>
        <v>65.34615384615384</v>
      </c>
      <c r="P14" s="10"/>
    </row>
    <row r="15" spans="1:16" ht="15">
      <c r="A15" s="12"/>
      <c r="B15" s="23">
        <v>335.12</v>
      </c>
      <c r="C15" s="19" t="s">
        <v>17</v>
      </c>
      <c r="D15" s="43">
        <v>7740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7740</v>
      </c>
      <c r="O15" s="44">
        <f t="shared" si="2"/>
        <v>22.899408284023668</v>
      </c>
      <c r="P15" s="9"/>
    </row>
    <row r="16" spans="1:16" ht="15">
      <c r="A16" s="12"/>
      <c r="B16" s="23">
        <v>335.14</v>
      </c>
      <c r="C16" s="19" t="s">
        <v>18</v>
      </c>
      <c r="D16" s="43">
        <v>1287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1287</v>
      </c>
      <c r="O16" s="44">
        <f t="shared" si="2"/>
        <v>3.8076923076923075</v>
      </c>
      <c r="P16" s="9"/>
    </row>
    <row r="17" spans="1:16" ht="15">
      <c r="A17" s="12"/>
      <c r="B17" s="23">
        <v>335.18</v>
      </c>
      <c r="C17" s="19" t="s">
        <v>19</v>
      </c>
      <c r="D17" s="43">
        <v>13060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13060</v>
      </c>
      <c r="O17" s="44">
        <f t="shared" si="2"/>
        <v>38.63905325443787</v>
      </c>
      <c r="P17" s="9"/>
    </row>
    <row r="18" spans="1:16" ht="15.75">
      <c r="A18" s="27" t="s">
        <v>3</v>
      </c>
      <c r="B18" s="28"/>
      <c r="C18" s="29"/>
      <c r="D18" s="30">
        <f aca="true" t="shared" si="5" ref="D18:M18">SUM(D19:D21)</f>
        <v>1665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1665</v>
      </c>
      <c r="O18" s="42">
        <f t="shared" si="2"/>
        <v>4.92603550295858</v>
      </c>
      <c r="P18" s="10"/>
    </row>
    <row r="19" spans="1:16" ht="15">
      <c r="A19" s="12"/>
      <c r="B19" s="23">
        <v>361.1</v>
      </c>
      <c r="C19" s="19" t="s">
        <v>26</v>
      </c>
      <c r="D19" s="43">
        <v>1007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1007</v>
      </c>
      <c r="O19" s="44">
        <f t="shared" si="2"/>
        <v>2.9792899408284024</v>
      </c>
      <c r="P19" s="9"/>
    </row>
    <row r="20" spans="1:16" ht="15">
      <c r="A20" s="12"/>
      <c r="B20" s="23">
        <v>362</v>
      </c>
      <c r="C20" s="19" t="s">
        <v>27</v>
      </c>
      <c r="D20" s="43">
        <v>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</v>
      </c>
      <c r="O20" s="44">
        <f t="shared" si="2"/>
        <v>1.7751479289940828</v>
      </c>
      <c r="P20" s="9"/>
    </row>
    <row r="21" spans="1:16" ht="15.75" thickBot="1">
      <c r="A21" s="12"/>
      <c r="B21" s="23">
        <v>369.9</v>
      </c>
      <c r="C21" s="19" t="s">
        <v>28</v>
      </c>
      <c r="D21" s="43">
        <v>58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</v>
      </c>
      <c r="O21" s="44">
        <f t="shared" si="2"/>
        <v>0.17159763313609466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268560</v>
      </c>
      <c r="E22" s="14">
        <f aca="true" t="shared" si="6" ref="E22:M22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268560</v>
      </c>
      <c r="O22" s="36">
        <f t="shared" si="2"/>
        <v>794.5562130177515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38</v>
      </c>
      <c r="M24" s="45"/>
      <c r="N24" s="45"/>
      <c r="O24" s="40">
        <v>338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274838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274838</v>
      </c>
      <c r="O5" s="31">
        <f aca="true" t="shared" si="2" ref="O5:O22">(N5/O$24)</f>
        <v>455.0298013245033</v>
      </c>
      <c r="P5" s="6"/>
    </row>
    <row r="6" spans="1:16" ht="15">
      <c r="A6" s="12"/>
      <c r="B6" s="23">
        <v>311</v>
      </c>
      <c r="C6" s="19" t="s">
        <v>2</v>
      </c>
      <c r="D6" s="43">
        <v>197307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197307</v>
      </c>
      <c r="O6" s="44">
        <f t="shared" si="2"/>
        <v>326.6672185430464</v>
      </c>
      <c r="P6" s="9"/>
    </row>
    <row r="7" spans="1:16" ht="15">
      <c r="A7" s="12"/>
      <c r="B7" s="23">
        <v>312.41</v>
      </c>
      <c r="C7" s="19" t="s">
        <v>10</v>
      </c>
      <c r="D7" s="43">
        <v>8466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8466</v>
      </c>
      <c r="O7" s="44">
        <f t="shared" si="2"/>
        <v>14.016556291390728</v>
      </c>
      <c r="P7" s="9"/>
    </row>
    <row r="8" spans="1:16" ht="15">
      <c r="A8" s="12"/>
      <c r="B8" s="23">
        <v>312.6</v>
      </c>
      <c r="C8" s="19" t="s">
        <v>11</v>
      </c>
      <c r="D8" s="43">
        <v>17220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17220</v>
      </c>
      <c r="O8" s="44">
        <f t="shared" si="2"/>
        <v>28.509933774834437</v>
      </c>
      <c r="P8" s="9"/>
    </row>
    <row r="9" spans="1:16" ht="15">
      <c r="A9" s="12"/>
      <c r="B9" s="23">
        <v>314.1</v>
      </c>
      <c r="C9" s="19" t="s">
        <v>12</v>
      </c>
      <c r="D9" s="43">
        <v>27138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27138</v>
      </c>
      <c r="O9" s="44">
        <f t="shared" si="2"/>
        <v>44.93046357615894</v>
      </c>
      <c r="P9" s="9"/>
    </row>
    <row r="10" spans="1:16" ht="15">
      <c r="A10" s="12"/>
      <c r="B10" s="23">
        <v>315</v>
      </c>
      <c r="C10" s="19" t="s">
        <v>13</v>
      </c>
      <c r="D10" s="43">
        <v>24002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24002</v>
      </c>
      <c r="O10" s="44">
        <f t="shared" si="2"/>
        <v>39.73841059602649</v>
      </c>
      <c r="P10" s="9"/>
    </row>
    <row r="11" spans="1:16" ht="15">
      <c r="A11" s="12"/>
      <c r="B11" s="23">
        <v>316</v>
      </c>
      <c r="C11" s="19" t="s">
        <v>14</v>
      </c>
      <c r="D11" s="43">
        <v>705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705</v>
      </c>
      <c r="O11" s="44">
        <f t="shared" si="2"/>
        <v>1.1672185430463575</v>
      </c>
      <c r="P11" s="9"/>
    </row>
    <row r="12" spans="1:16" ht="15.75">
      <c r="A12" s="27" t="s">
        <v>15</v>
      </c>
      <c r="B12" s="28"/>
      <c r="C12" s="29"/>
      <c r="D12" s="30">
        <f aca="true" t="shared" si="3" ref="D12:M12">SUM(D13:D13)</f>
        <v>15717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15717</v>
      </c>
      <c r="O12" s="42">
        <f t="shared" si="2"/>
        <v>26.021523178807946</v>
      </c>
      <c r="P12" s="10"/>
    </row>
    <row r="13" spans="1:16" ht="15">
      <c r="A13" s="12"/>
      <c r="B13" s="23">
        <v>322</v>
      </c>
      <c r="C13" s="19" t="s">
        <v>0</v>
      </c>
      <c r="D13" s="43">
        <v>15717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15717</v>
      </c>
      <c r="O13" s="44">
        <f t="shared" si="2"/>
        <v>26.021523178807946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21772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21772</v>
      </c>
      <c r="O14" s="42">
        <f t="shared" si="2"/>
        <v>36.04635761589404</v>
      </c>
      <c r="P14" s="10"/>
    </row>
    <row r="15" spans="1:16" ht="15">
      <c r="A15" s="12"/>
      <c r="B15" s="23">
        <v>335.12</v>
      </c>
      <c r="C15" s="19" t="s">
        <v>17</v>
      </c>
      <c r="D15" s="43">
        <v>7088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7088</v>
      </c>
      <c r="O15" s="44">
        <f t="shared" si="2"/>
        <v>11.735099337748345</v>
      </c>
      <c r="P15" s="9"/>
    </row>
    <row r="16" spans="1:16" ht="15">
      <c r="A16" s="12"/>
      <c r="B16" s="23">
        <v>335.14</v>
      </c>
      <c r="C16" s="19" t="s">
        <v>18</v>
      </c>
      <c r="D16" s="43">
        <v>1325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1325</v>
      </c>
      <c r="O16" s="44">
        <f t="shared" si="2"/>
        <v>2.193708609271523</v>
      </c>
      <c r="P16" s="9"/>
    </row>
    <row r="17" spans="1:16" ht="15">
      <c r="A17" s="12"/>
      <c r="B17" s="23">
        <v>335.18</v>
      </c>
      <c r="C17" s="19" t="s">
        <v>19</v>
      </c>
      <c r="D17" s="43">
        <v>13359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13359</v>
      </c>
      <c r="O17" s="44">
        <f t="shared" si="2"/>
        <v>22.117549668874172</v>
      </c>
      <c r="P17" s="9"/>
    </row>
    <row r="18" spans="1:16" ht="15.75">
      <c r="A18" s="27" t="s">
        <v>3</v>
      </c>
      <c r="B18" s="28"/>
      <c r="C18" s="29"/>
      <c r="D18" s="30">
        <f aca="true" t="shared" si="5" ref="D18:M18">SUM(D19:D21)</f>
        <v>15559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15559</v>
      </c>
      <c r="O18" s="42">
        <f t="shared" si="2"/>
        <v>25.759933774834437</v>
      </c>
      <c r="P18" s="10"/>
    </row>
    <row r="19" spans="1:16" ht="15">
      <c r="A19" s="12"/>
      <c r="B19" s="23">
        <v>361.1</v>
      </c>
      <c r="C19" s="19" t="s">
        <v>26</v>
      </c>
      <c r="D19" s="43">
        <v>5002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5002</v>
      </c>
      <c r="O19" s="44">
        <f t="shared" si="2"/>
        <v>8.281456953642385</v>
      </c>
      <c r="P19" s="9"/>
    </row>
    <row r="20" spans="1:16" ht="15">
      <c r="A20" s="12"/>
      <c r="B20" s="23">
        <v>362</v>
      </c>
      <c r="C20" s="19" t="s">
        <v>27</v>
      </c>
      <c r="D20" s="43">
        <v>5113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5113</v>
      </c>
      <c r="O20" s="44">
        <f t="shared" si="2"/>
        <v>8.46523178807947</v>
      </c>
      <c r="P20" s="9"/>
    </row>
    <row r="21" spans="1:16" ht="15.75" thickBot="1">
      <c r="A21" s="12"/>
      <c r="B21" s="23">
        <v>369.9</v>
      </c>
      <c r="C21" s="19" t="s">
        <v>28</v>
      </c>
      <c r="D21" s="43">
        <v>5444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5444</v>
      </c>
      <c r="O21" s="44">
        <f t="shared" si="2"/>
        <v>9.013245033112582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327886</v>
      </c>
      <c r="E22" s="14">
        <f aca="true" t="shared" si="6" ref="E22:M22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327886</v>
      </c>
      <c r="O22" s="36">
        <f t="shared" si="2"/>
        <v>542.8576158940398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35</v>
      </c>
      <c r="M24" s="45"/>
      <c r="N24" s="45"/>
      <c r="O24" s="40">
        <v>604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220492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220492</v>
      </c>
      <c r="O5" s="31">
        <f aca="true" t="shared" si="2" ref="O5:O22">(N5/O$24)</f>
        <v>426.48355899419727</v>
      </c>
      <c r="P5" s="6"/>
    </row>
    <row r="6" spans="1:16" ht="15">
      <c r="A6" s="12"/>
      <c r="B6" s="23">
        <v>311</v>
      </c>
      <c r="C6" s="19" t="s">
        <v>2</v>
      </c>
      <c r="D6" s="43">
        <v>168517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168517</v>
      </c>
      <c r="O6" s="44">
        <f t="shared" si="2"/>
        <v>325.95164410058027</v>
      </c>
      <c r="P6" s="9"/>
    </row>
    <row r="7" spans="1:16" ht="15">
      <c r="A7" s="12"/>
      <c r="B7" s="23">
        <v>312.41</v>
      </c>
      <c r="C7" s="19" t="s">
        <v>10</v>
      </c>
      <c r="D7" s="43">
        <v>9867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9867</v>
      </c>
      <c r="O7" s="44">
        <f t="shared" si="2"/>
        <v>19.085106382978722</v>
      </c>
      <c r="P7" s="9"/>
    </row>
    <row r="8" spans="1:16" ht="15">
      <c r="A8" s="12"/>
      <c r="B8" s="23">
        <v>312.6</v>
      </c>
      <c r="C8" s="19" t="s">
        <v>11</v>
      </c>
      <c r="D8" s="43">
        <v>18016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18016</v>
      </c>
      <c r="O8" s="44">
        <f t="shared" si="2"/>
        <v>34.847195357833655</v>
      </c>
      <c r="P8" s="9"/>
    </row>
    <row r="9" spans="1:16" ht="15">
      <c r="A9" s="12"/>
      <c r="B9" s="23">
        <v>315</v>
      </c>
      <c r="C9" s="19" t="s">
        <v>13</v>
      </c>
      <c r="D9" s="43">
        <v>23680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23680</v>
      </c>
      <c r="O9" s="44">
        <f t="shared" si="2"/>
        <v>45.802707930367504</v>
      </c>
      <c r="P9" s="9"/>
    </row>
    <row r="10" spans="1:16" ht="15">
      <c r="A10" s="12"/>
      <c r="B10" s="23">
        <v>316</v>
      </c>
      <c r="C10" s="19" t="s">
        <v>14</v>
      </c>
      <c r="D10" s="43">
        <v>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412</v>
      </c>
      <c r="O10" s="44">
        <f t="shared" si="2"/>
        <v>0.7969052224371374</v>
      </c>
      <c r="P10" s="9"/>
    </row>
    <row r="11" spans="1:16" ht="15.75">
      <c r="A11" s="27" t="s">
        <v>54</v>
      </c>
      <c r="B11" s="28"/>
      <c r="C11" s="29"/>
      <c r="D11" s="30">
        <f aca="true" t="shared" si="3" ref="D11:M11">SUM(D12:D13)</f>
        <v>26071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26071</v>
      </c>
      <c r="O11" s="42">
        <f t="shared" si="2"/>
        <v>50.42746615087041</v>
      </c>
      <c r="P11" s="10"/>
    </row>
    <row r="12" spans="1:16" ht="15">
      <c r="A12" s="12"/>
      <c r="B12" s="23">
        <v>322</v>
      </c>
      <c r="C12" s="19" t="s">
        <v>0</v>
      </c>
      <c r="D12" s="43">
        <v>5207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5207</v>
      </c>
      <c r="O12" s="44">
        <f t="shared" si="2"/>
        <v>10.0715667311412</v>
      </c>
      <c r="P12" s="9"/>
    </row>
    <row r="13" spans="1:16" ht="15">
      <c r="A13" s="12"/>
      <c r="B13" s="23">
        <v>323.1</v>
      </c>
      <c r="C13" s="19" t="s">
        <v>47</v>
      </c>
      <c r="D13" s="43">
        <v>20864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20864</v>
      </c>
      <c r="O13" s="44">
        <f t="shared" si="2"/>
        <v>40.355899419729205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24541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24541</v>
      </c>
      <c r="O14" s="42">
        <f t="shared" si="2"/>
        <v>47.46808510638298</v>
      </c>
      <c r="P14" s="10"/>
    </row>
    <row r="15" spans="1:16" ht="15">
      <c r="A15" s="12"/>
      <c r="B15" s="23">
        <v>335.12</v>
      </c>
      <c r="C15" s="19" t="s">
        <v>17</v>
      </c>
      <c r="D15" s="43">
        <v>8933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8933</v>
      </c>
      <c r="O15" s="44">
        <f t="shared" si="2"/>
        <v>17.27852998065764</v>
      </c>
      <c r="P15" s="9"/>
    </row>
    <row r="16" spans="1:16" ht="15">
      <c r="A16" s="12"/>
      <c r="B16" s="23">
        <v>335.14</v>
      </c>
      <c r="C16" s="19" t="s">
        <v>18</v>
      </c>
      <c r="D16" s="43">
        <v>939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939</v>
      </c>
      <c r="O16" s="44">
        <f t="shared" si="2"/>
        <v>1.816247582205029</v>
      </c>
      <c r="P16" s="9"/>
    </row>
    <row r="17" spans="1:16" ht="15">
      <c r="A17" s="12"/>
      <c r="B17" s="23">
        <v>335.18</v>
      </c>
      <c r="C17" s="19" t="s">
        <v>19</v>
      </c>
      <c r="D17" s="43">
        <v>14669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14669</v>
      </c>
      <c r="O17" s="44">
        <f t="shared" si="2"/>
        <v>28.37330754352031</v>
      </c>
      <c r="P17" s="9"/>
    </row>
    <row r="18" spans="1:16" ht="15.75">
      <c r="A18" s="27" t="s">
        <v>3</v>
      </c>
      <c r="B18" s="28"/>
      <c r="C18" s="29"/>
      <c r="D18" s="30">
        <f aca="true" t="shared" si="5" ref="D18:M18">SUM(D19:D21)</f>
        <v>51073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51073</v>
      </c>
      <c r="O18" s="42">
        <f t="shared" si="2"/>
        <v>98.7872340425532</v>
      </c>
      <c r="P18" s="10"/>
    </row>
    <row r="19" spans="1:16" ht="15">
      <c r="A19" s="12"/>
      <c r="B19" s="23">
        <v>361.1</v>
      </c>
      <c r="C19" s="19" t="s">
        <v>26</v>
      </c>
      <c r="D19" s="43">
        <v>8452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8452</v>
      </c>
      <c r="O19" s="44">
        <f t="shared" si="2"/>
        <v>16.34816247582205</v>
      </c>
      <c r="P19" s="9"/>
    </row>
    <row r="20" spans="1:16" ht="15">
      <c r="A20" s="12"/>
      <c r="B20" s="23">
        <v>362</v>
      </c>
      <c r="C20" s="19" t="s">
        <v>27</v>
      </c>
      <c r="D20" s="43">
        <v>7603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7603</v>
      </c>
      <c r="O20" s="44">
        <f t="shared" si="2"/>
        <v>14.705996131528046</v>
      </c>
      <c r="P20" s="9"/>
    </row>
    <row r="21" spans="1:16" ht="15.75" thickBot="1">
      <c r="A21" s="12"/>
      <c r="B21" s="23">
        <v>369.9</v>
      </c>
      <c r="C21" s="19" t="s">
        <v>28</v>
      </c>
      <c r="D21" s="43">
        <v>35018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35018</v>
      </c>
      <c r="O21" s="44">
        <f t="shared" si="2"/>
        <v>67.73307543520309</v>
      </c>
      <c r="P21" s="9"/>
    </row>
    <row r="22" spans="1:119" ht="16.5" thickBot="1">
      <c r="A22" s="13" t="s">
        <v>24</v>
      </c>
      <c r="B22" s="21"/>
      <c r="C22" s="20"/>
      <c r="D22" s="14">
        <f>SUM(D5,D11,D14,D18)</f>
        <v>322177</v>
      </c>
      <c r="E22" s="14">
        <f aca="true" t="shared" si="6" ref="E22:M22">SUM(E5,E11,E14,E18)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322177</v>
      </c>
      <c r="O22" s="36">
        <f t="shared" si="2"/>
        <v>623.1663442940039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55</v>
      </c>
      <c r="M24" s="45"/>
      <c r="N24" s="45"/>
      <c r="O24" s="40">
        <v>517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228687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228687</v>
      </c>
      <c r="O5" s="31">
        <f aca="true" t="shared" si="2" ref="O5:O20">(N5/O$22)</f>
        <v>598.6570680628272</v>
      </c>
      <c r="P5" s="6"/>
    </row>
    <row r="6" spans="1:16" ht="15">
      <c r="A6" s="12"/>
      <c r="B6" s="23">
        <v>311</v>
      </c>
      <c r="C6" s="19" t="s">
        <v>2</v>
      </c>
      <c r="D6" s="43">
        <v>192392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192392</v>
      </c>
      <c r="O6" s="44">
        <f t="shared" si="2"/>
        <v>503.64397905759165</v>
      </c>
      <c r="P6" s="9"/>
    </row>
    <row r="7" spans="1:16" ht="15">
      <c r="A7" s="12"/>
      <c r="B7" s="23">
        <v>312.41</v>
      </c>
      <c r="C7" s="19" t="s">
        <v>10</v>
      </c>
      <c r="D7" s="43">
        <v>7513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7513</v>
      </c>
      <c r="O7" s="44">
        <f t="shared" si="2"/>
        <v>19.667539267015705</v>
      </c>
      <c r="P7" s="9"/>
    </row>
    <row r="8" spans="1:16" ht="15">
      <c r="A8" s="12"/>
      <c r="B8" s="23">
        <v>312.6</v>
      </c>
      <c r="C8" s="19" t="s">
        <v>11</v>
      </c>
      <c r="D8" s="43">
        <v>13646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13646</v>
      </c>
      <c r="O8" s="44">
        <f t="shared" si="2"/>
        <v>35.72251308900523</v>
      </c>
      <c r="P8" s="9"/>
    </row>
    <row r="9" spans="1:16" ht="15">
      <c r="A9" s="12"/>
      <c r="B9" s="23">
        <v>315</v>
      </c>
      <c r="C9" s="19" t="s">
        <v>45</v>
      </c>
      <c r="D9" s="43">
        <v>15136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15136</v>
      </c>
      <c r="O9" s="44">
        <f t="shared" si="2"/>
        <v>39.62303664921466</v>
      </c>
      <c r="P9" s="9"/>
    </row>
    <row r="10" spans="1:16" ht="15.75">
      <c r="A10" s="27" t="s">
        <v>15</v>
      </c>
      <c r="B10" s="28"/>
      <c r="C10" s="29"/>
      <c r="D10" s="30">
        <f aca="true" t="shared" si="3" ref="D10:M10">SUM(D11:D12)</f>
        <v>31400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31400</v>
      </c>
      <c r="O10" s="42">
        <f t="shared" si="2"/>
        <v>82.19895287958116</v>
      </c>
      <c r="P10" s="10"/>
    </row>
    <row r="11" spans="1:16" ht="15">
      <c r="A11" s="12"/>
      <c r="B11" s="23">
        <v>323.1</v>
      </c>
      <c r="C11" s="19" t="s">
        <v>47</v>
      </c>
      <c r="D11" s="43">
        <v>30578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30578</v>
      </c>
      <c r="O11" s="44">
        <f t="shared" si="2"/>
        <v>80.04712041884817</v>
      </c>
      <c r="P11" s="9"/>
    </row>
    <row r="12" spans="1:16" ht="15">
      <c r="A12" s="12"/>
      <c r="B12" s="23">
        <v>329</v>
      </c>
      <c r="C12" s="19" t="s">
        <v>57</v>
      </c>
      <c r="D12" s="43">
        <v>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822</v>
      </c>
      <c r="O12" s="44">
        <f t="shared" si="2"/>
        <v>2.1518324607329844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SUM(D14:D16)</f>
        <v>21460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21460</v>
      </c>
      <c r="O13" s="42">
        <f t="shared" si="2"/>
        <v>56.17801047120419</v>
      </c>
      <c r="P13" s="10"/>
    </row>
    <row r="14" spans="1:16" ht="15">
      <c r="A14" s="12"/>
      <c r="B14" s="23">
        <v>335.12</v>
      </c>
      <c r="C14" s="19" t="s">
        <v>49</v>
      </c>
      <c r="D14" s="43">
        <v>7775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7775</v>
      </c>
      <c r="O14" s="44">
        <f t="shared" si="2"/>
        <v>20.353403141361255</v>
      </c>
      <c r="P14" s="9"/>
    </row>
    <row r="15" spans="1:16" ht="15">
      <c r="A15" s="12"/>
      <c r="B15" s="23">
        <v>335.14</v>
      </c>
      <c r="C15" s="19" t="s">
        <v>50</v>
      </c>
      <c r="D15" s="43">
        <v>997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997</v>
      </c>
      <c r="O15" s="44">
        <f t="shared" si="2"/>
        <v>2.6099476439790577</v>
      </c>
      <c r="P15" s="9"/>
    </row>
    <row r="16" spans="1:16" ht="15">
      <c r="A16" s="12"/>
      <c r="B16" s="23">
        <v>335.18</v>
      </c>
      <c r="C16" s="19" t="s">
        <v>51</v>
      </c>
      <c r="D16" s="43">
        <v>12688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12688</v>
      </c>
      <c r="O16" s="44">
        <f t="shared" si="2"/>
        <v>33.21465968586387</v>
      </c>
      <c r="P16" s="9"/>
    </row>
    <row r="17" spans="1:16" ht="15.75">
      <c r="A17" s="27" t="s">
        <v>3</v>
      </c>
      <c r="B17" s="28"/>
      <c r="C17" s="29"/>
      <c r="D17" s="30">
        <f aca="true" t="shared" si="5" ref="D17:M17">SUM(D18:D19)</f>
        <v>102287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102287</v>
      </c>
      <c r="O17" s="42">
        <f t="shared" si="2"/>
        <v>267.76701570680626</v>
      </c>
      <c r="P17" s="10"/>
    </row>
    <row r="18" spans="1:16" ht="15">
      <c r="A18" s="12"/>
      <c r="B18" s="23">
        <v>361.1</v>
      </c>
      <c r="C18" s="19" t="s">
        <v>26</v>
      </c>
      <c r="D18" s="43">
        <v>2287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2287</v>
      </c>
      <c r="O18" s="44">
        <f t="shared" si="2"/>
        <v>5.986910994764398</v>
      </c>
      <c r="P18" s="9"/>
    </row>
    <row r="19" spans="1:16" ht="15.75" thickBot="1">
      <c r="A19" s="12"/>
      <c r="B19" s="23">
        <v>366</v>
      </c>
      <c r="C19" s="19" t="s">
        <v>65</v>
      </c>
      <c r="D19" s="43">
        <v>100000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100000</v>
      </c>
      <c r="O19" s="44">
        <f t="shared" si="2"/>
        <v>261.78010471204186</v>
      </c>
      <c r="P19" s="9"/>
    </row>
    <row r="20" spans="1:119" ht="16.5" thickBot="1">
      <c r="A20" s="13" t="s">
        <v>24</v>
      </c>
      <c r="B20" s="21"/>
      <c r="C20" s="20"/>
      <c r="D20" s="14">
        <f>SUM(D5,D10,D13,D17)</f>
        <v>383834</v>
      </c>
      <c r="E20" s="14">
        <f aca="true" t="shared" si="6" ref="E20:M20">SUM(E5,E10,E13,E17)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383834</v>
      </c>
      <c r="O20" s="36">
        <f t="shared" si="2"/>
        <v>1004.8010471204188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78</v>
      </c>
      <c r="M22" s="45"/>
      <c r="N22" s="45"/>
      <c r="O22" s="40">
        <v>382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39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213782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213782</v>
      </c>
      <c r="O5" s="31">
        <f aca="true" t="shared" si="2" ref="O5:O21">(N5/O$23)</f>
        <v>574.6827956989247</v>
      </c>
      <c r="P5" s="6"/>
    </row>
    <row r="6" spans="1:16" ht="15">
      <c r="A6" s="12"/>
      <c r="B6" s="23">
        <v>311</v>
      </c>
      <c r="C6" s="19" t="s">
        <v>2</v>
      </c>
      <c r="D6" s="43">
        <v>176149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176149</v>
      </c>
      <c r="O6" s="44">
        <f t="shared" si="2"/>
        <v>473.51881720430106</v>
      </c>
      <c r="P6" s="9"/>
    </row>
    <row r="7" spans="1:16" ht="15">
      <c r="A7" s="12"/>
      <c r="B7" s="23">
        <v>312.1</v>
      </c>
      <c r="C7" s="19" t="s">
        <v>60</v>
      </c>
      <c r="D7" s="43">
        <v>8190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8190</v>
      </c>
      <c r="O7" s="44">
        <f t="shared" si="2"/>
        <v>22.016129032258064</v>
      </c>
      <c r="P7" s="9"/>
    </row>
    <row r="8" spans="1:16" ht="15">
      <c r="A8" s="12"/>
      <c r="B8" s="23">
        <v>312.6</v>
      </c>
      <c r="C8" s="19" t="s">
        <v>11</v>
      </c>
      <c r="D8" s="43">
        <v>15053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15053</v>
      </c>
      <c r="O8" s="44">
        <f t="shared" si="2"/>
        <v>40.465053763440864</v>
      </c>
      <c r="P8" s="9"/>
    </row>
    <row r="9" spans="1:16" ht="15">
      <c r="A9" s="12"/>
      <c r="B9" s="23">
        <v>315</v>
      </c>
      <c r="C9" s="19" t="s">
        <v>45</v>
      </c>
      <c r="D9" s="43">
        <v>14390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14390</v>
      </c>
      <c r="O9" s="44">
        <f t="shared" si="2"/>
        <v>38.68279569892473</v>
      </c>
      <c r="P9" s="9"/>
    </row>
    <row r="10" spans="1:16" ht="15.75">
      <c r="A10" s="27" t="s">
        <v>15</v>
      </c>
      <c r="B10" s="28"/>
      <c r="C10" s="29"/>
      <c r="D10" s="30">
        <f aca="true" t="shared" si="3" ref="D10:M10">SUM(D11:D12)</f>
        <v>32581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32581</v>
      </c>
      <c r="O10" s="42">
        <f t="shared" si="2"/>
        <v>87.58333333333333</v>
      </c>
      <c r="P10" s="10"/>
    </row>
    <row r="11" spans="1:16" ht="15">
      <c r="A11" s="12"/>
      <c r="B11" s="23">
        <v>323.1</v>
      </c>
      <c r="C11" s="19" t="s">
        <v>47</v>
      </c>
      <c r="D11" s="43">
        <v>31751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31751</v>
      </c>
      <c r="O11" s="44">
        <f t="shared" si="2"/>
        <v>85.35215053763442</v>
      </c>
      <c r="P11" s="9"/>
    </row>
    <row r="12" spans="1:16" ht="15">
      <c r="A12" s="12"/>
      <c r="B12" s="23">
        <v>329</v>
      </c>
      <c r="C12" s="19" t="s">
        <v>57</v>
      </c>
      <c r="D12" s="43">
        <v>830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830</v>
      </c>
      <c r="O12" s="44">
        <f t="shared" si="2"/>
        <v>2.2311827956989245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SUM(D14:D16)</f>
        <v>21966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21966</v>
      </c>
      <c r="O13" s="42">
        <f t="shared" si="2"/>
        <v>59.04838709677419</v>
      </c>
      <c r="P13" s="10"/>
    </row>
    <row r="14" spans="1:16" ht="15">
      <c r="A14" s="12"/>
      <c r="B14" s="23">
        <v>335.12</v>
      </c>
      <c r="C14" s="19" t="s">
        <v>49</v>
      </c>
      <c r="D14" s="43">
        <v>7185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7185</v>
      </c>
      <c r="O14" s="44">
        <f t="shared" si="2"/>
        <v>19.31451612903226</v>
      </c>
      <c r="P14" s="9"/>
    </row>
    <row r="15" spans="1:16" ht="15">
      <c r="A15" s="12"/>
      <c r="B15" s="23">
        <v>335.14</v>
      </c>
      <c r="C15" s="19" t="s">
        <v>50</v>
      </c>
      <c r="D15" s="43">
        <v>1025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1025</v>
      </c>
      <c r="O15" s="44">
        <f t="shared" si="2"/>
        <v>2.7553763440860215</v>
      </c>
      <c r="P15" s="9"/>
    </row>
    <row r="16" spans="1:16" ht="15">
      <c r="A16" s="12"/>
      <c r="B16" s="23">
        <v>335.18</v>
      </c>
      <c r="C16" s="19" t="s">
        <v>51</v>
      </c>
      <c r="D16" s="43">
        <v>13756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13756</v>
      </c>
      <c r="O16" s="44">
        <f t="shared" si="2"/>
        <v>36.97849462365591</v>
      </c>
      <c r="P16" s="9"/>
    </row>
    <row r="17" spans="1:16" ht="15.75">
      <c r="A17" s="27" t="s">
        <v>3</v>
      </c>
      <c r="B17" s="28"/>
      <c r="C17" s="29"/>
      <c r="D17" s="30">
        <f aca="true" t="shared" si="5" ref="D17:M17">SUM(D18:D18)</f>
        <v>3606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3606</v>
      </c>
      <c r="O17" s="42">
        <f t="shared" si="2"/>
        <v>9.693548387096774</v>
      </c>
      <c r="P17" s="10"/>
    </row>
    <row r="18" spans="1:16" ht="15">
      <c r="A18" s="12"/>
      <c r="B18" s="23">
        <v>361.1</v>
      </c>
      <c r="C18" s="19" t="s">
        <v>26</v>
      </c>
      <c r="D18" s="43">
        <v>3606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3606</v>
      </c>
      <c r="O18" s="44">
        <f t="shared" si="2"/>
        <v>9.693548387096774</v>
      </c>
      <c r="P18" s="9"/>
    </row>
    <row r="19" spans="1:16" ht="15.75">
      <c r="A19" s="27" t="s">
        <v>74</v>
      </c>
      <c r="B19" s="28"/>
      <c r="C19" s="29"/>
      <c r="D19" s="30">
        <f aca="true" t="shared" si="6" ref="D19:M19">SUM(D20:D20)</f>
        <v>10000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10000</v>
      </c>
      <c r="O19" s="42">
        <f t="shared" si="2"/>
        <v>26.881720430107528</v>
      </c>
      <c r="P19" s="9"/>
    </row>
    <row r="20" spans="1:16" ht="15.75" thickBot="1">
      <c r="A20" s="12"/>
      <c r="B20" s="23">
        <v>389.8</v>
      </c>
      <c r="C20" s="19" t="s">
        <v>75</v>
      </c>
      <c r="D20" s="43">
        <v>10000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10000</v>
      </c>
      <c r="O20" s="44">
        <f t="shared" si="2"/>
        <v>26.881720430107528</v>
      </c>
      <c r="P20" s="9"/>
    </row>
    <row r="21" spans="1:119" ht="16.5" thickBot="1">
      <c r="A21" s="13" t="s">
        <v>24</v>
      </c>
      <c r="B21" s="21"/>
      <c r="C21" s="20"/>
      <c r="D21" s="14">
        <f>SUM(D5,D10,D13,D17,D19)</f>
        <v>281935</v>
      </c>
      <c r="E21" s="14">
        <f aca="true" t="shared" si="7" ref="E21:M21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281935</v>
      </c>
      <c r="O21" s="36">
        <f t="shared" si="2"/>
        <v>757.8897849462365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76</v>
      </c>
      <c r="M23" s="45"/>
      <c r="N23" s="45"/>
      <c r="O23" s="40">
        <v>372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187120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187120</v>
      </c>
      <c r="O5" s="31">
        <f aca="true" t="shared" si="2" ref="O5:O21">(N5/O$23)</f>
        <v>525.6179775280899</v>
      </c>
      <c r="P5" s="6"/>
    </row>
    <row r="6" spans="1:16" ht="15">
      <c r="A6" s="12"/>
      <c r="B6" s="23">
        <v>311</v>
      </c>
      <c r="C6" s="19" t="s">
        <v>2</v>
      </c>
      <c r="D6" s="43">
        <v>148714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148714</v>
      </c>
      <c r="O6" s="44">
        <f t="shared" si="2"/>
        <v>417.73595505617976</v>
      </c>
      <c r="P6" s="9"/>
    </row>
    <row r="7" spans="1:16" ht="15">
      <c r="A7" s="12"/>
      <c r="B7" s="23">
        <v>312.1</v>
      </c>
      <c r="C7" s="19" t="s">
        <v>60</v>
      </c>
      <c r="D7" s="43">
        <v>7516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7516</v>
      </c>
      <c r="O7" s="44">
        <f t="shared" si="2"/>
        <v>21.1123595505618</v>
      </c>
      <c r="P7" s="9"/>
    </row>
    <row r="8" spans="1:16" ht="15">
      <c r="A8" s="12"/>
      <c r="B8" s="23">
        <v>312.6</v>
      </c>
      <c r="C8" s="19" t="s">
        <v>11</v>
      </c>
      <c r="D8" s="43">
        <v>14076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14076</v>
      </c>
      <c r="O8" s="44">
        <f t="shared" si="2"/>
        <v>39.53932584269663</v>
      </c>
      <c r="P8" s="9"/>
    </row>
    <row r="9" spans="1:16" ht="15">
      <c r="A9" s="12"/>
      <c r="B9" s="23">
        <v>315</v>
      </c>
      <c r="C9" s="19" t="s">
        <v>45</v>
      </c>
      <c r="D9" s="43">
        <v>16814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16814</v>
      </c>
      <c r="O9" s="44">
        <f t="shared" si="2"/>
        <v>47.23033707865169</v>
      </c>
      <c r="P9" s="9"/>
    </row>
    <row r="10" spans="1:16" ht="15.75">
      <c r="A10" s="27" t="s">
        <v>15</v>
      </c>
      <c r="B10" s="28"/>
      <c r="C10" s="29"/>
      <c r="D10" s="30">
        <f aca="true" t="shared" si="3" ref="D10:M10">SUM(D11:D12)</f>
        <v>31993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31993</v>
      </c>
      <c r="O10" s="42">
        <f t="shared" si="2"/>
        <v>89.86797752808988</v>
      </c>
      <c r="P10" s="10"/>
    </row>
    <row r="11" spans="1:16" ht="15">
      <c r="A11" s="12"/>
      <c r="B11" s="23">
        <v>323.1</v>
      </c>
      <c r="C11" s="19" t="s">
        <v>47</v>
      </c>
      <c r="D11" s="43">
        <v>31249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31249</v>
      </c>
      <c r="O11" s="44">
        <f t="shared" si="2"/>
        <v>87.77808988764045</v>
      </c>
      <c r="P11" s="9"/>
    </row>
    <row r="12" spans="1:16" ht="15">
      <c r="A12" s="12"/>
      <c r="B12" s="23">
        <v>329</v>
      </c>
      <c r="C12" s="19" t="s">
        <v>57</v>
      </c>
      <c r="D12" s="43">
        <v>744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744</v>
      </c>
      <c r="O12" s="44">
        <f t="shared" si="2"/>
        <v>2.0898876404494384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SUM(D14:D17)</f>
        <v>31206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31206</v>
      </c>
      <c r="O13" s="42">
        <f t="shared" si="2"/>
        <v>87.65730337078652</v>
      </c>
      <c r="P13" s="10"/>
    </row>
    <row r="14" spans="1:16" ht="15">
      <c r="A14" s="12"/>
      <c r="B14" s="23">
        <v>335.12</v>
      </c>
      <c r="C14" s="19" t="s">
        <v>49</v>
      </c>
      <c r="D14" s="43">
        <v>7735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7735</v>
      </c>
      <c r="O14" s="44">
        <f t="shared" si="2"/>
        <v>21.72752808988764</v>
      </c>
      <c r="P14" s="9"/>
    </row>
    <row r="15" spans="1:16" ht="15">
      <c r="A15" s="12"/>
      <c r="B15" s="23">
        <v>335.14</v>
      </c>
      <c r="C15" s="19" t="s">
        <v>50</v>
      </c>
      <c r="D15" s="43">
        <v>986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986</v>
      </c>
      <c r="O15" s="44">
        <f t="shared" si="2"/>
        <v>2.769662921348315</v>
      </c>
      <c r="P15" s="9"/>
    </row>
    <row r="16" spans="1:16" ht="15">
      <c r="A16" s="12"/>
      <c r="B16" s="23">
        <v>335.18</v>
      </c>
      <c r="C16" s="19" t="s">
        <v>51</v>
      </c>
      <c r="D16" s="43">
        <v>13460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13460</v>
      </c>
      <c r="O16" s="44">
        <f t="shared" si="2"/>
        <v>37.80898876404494</v>
      </c>
      <c r="P16" s="9"/>
    </row>
    <row r="17" spans="1:16" ht="15">
      <c r="A17" s="12"/>
      <c r="B17" s="23">
        <v>337.2</v>
      </c>
      <c r="C17" s="19" t="s">
        <v>71</v>
      </c>
      <c r="D17" s="43">
        <v>9025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9025</v>
      </c>
      <c r="O17" s="44">
        <f t="shared" si="2"/>
        <v>25.35112359550562</v>
      </c>
      <c r="P17" s="9"/>
    </row>
    <row r="18" spans="1:16" ht="15.75">
      <c r="A18" s="27" t="s">
        <v>3</v>
      </c>
      <c r="B18" s="28"/>
      <c r="C18" s="29"/>
      <c r="D18" s="30">
        <f aca="true" t="shared" si="5" ref="D18:M18">SUM(D19:D20)</f>
        <v>1504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1504</v>
      </c>
      <c r="O18" s="42">
        <f t="shared" si="2"/>
        <v>4.224719101123595</v>
      </c>
      <c r="P18" s="10"/>
    </row>
    <row r="19" spans="1:16" ht="15">
      <c r="A19" s="12"/>
      <c r="B19" s="23">
        <v>361.1</v>
      </c>
      <c r="C19" s="19" t="s">
        <v>26</v>
      </c>
      <c r="D19" s="43">
        <v>1400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1400</v>
      </c>
      <c r="O19" s="44">
        <f t="shared" si="2"/>
        <v>3.932584269662921</v>
      </c>
      <c r="P19" s="9"/>
    </row>
    <row r="20" spans="1:16" ht="15.75" thickBot="1">
      <c r="A20" s="12"/>
      <c r="B20" s="23">
        <v>369.9</v>
      </c>
      <c r="C20" s="19" t="s">
        <v>28</v>
      </c>
      <c r="D20" s="43">
        <v>104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104</v>
      </c>
      <c r="O20" s="44">
        <f t="shared" si="2"/>
        <v>0.29213483146067415</v>
      </c>
      <c r="P20" s="9"/>
    </row>
    <row r="21" spans="1:119" ht="16.5" thickBot="1">
      <c r="A21" s="13" t="s">
        <v>24</v>
      </c>
      <c r="B21" s="21"/>
      <c r="C21" s="20"/>
      <c r="D21" s="14">
        <f>SUM(D5,D10,D13,D18)</f>
        <v>251823</v>
      </c>
      <c r="E21" s="14">
        <f aca="true" t="shared" si="6" ref="E21:M21">SUM(E5,E10,E13,E18)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251823</v>
      </c>
      <c r="O21" s="36">
        <f t="shared" si="2"/>
        <v>707.3679775280899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72</v>
      </c>
      <c r="M23" s="45"/>
      <c r="N23" s="45"/>
      <c r="O23" s="40">
        <v>356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173724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173724</v>
      </c>
      <c r="O5" s="31">
        <f aca="true" t="shared" si="2" ref="O5:O22">(N5/O$24)</f>
        <v>462.031914893617</v>
      </c>
      <c r="P5" s="6"/>
    </row>
    <row r="6" spans="1:16" ht="15">
      <c r="A6" s="12"/>
      <c r="B6" s="23">
        <v>311</v>
      </c>
      <c r="C6" s="19" t="s">
        <v>2</v>
      </c>
      <c r="D6" s="43">
        <v>133762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133762</v>
      </c>
      <c r="O6" s="44">
        <f t="shared" si="2"/>
        <v>355.75</v>
      </c>
      <c r="P6" s="9"/>
    </row>
    <row r="7" spans="1:16" ht="15">
      <c r="A7" s="12"/>
      <c r="B7" s="23">
        <v>312.1</v>
      </c>
      <c r="C7" s="19" t="s">
        <v>60</v>
      </c>
      <c r="D7" s="43">
        <v>7701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7701</v>
      </c>
      <c r="O7" s="44">
        <f t="shared" si="2"/>
        <v>20.481382978723403</v>
      </c>
      <c r="P7" s="9"/>
    </row>
    <row r="8" spans="1:16" ht="15">
      <c r="A8" s="12"/>
      <c r="B8" s="23">
        <v>312.6</v>
      </c>
      <c r="C8" s="19" t="s">
        <v>11</v>
      </c>
      <c r="D8" s="43">
        <v>12818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12818</v>
      </c>
      <c r="O8" s="44">
        <f t="shared" si="2"/>
        <v>34.090425531914896</v>
      </c>
      <c r="P8" s="9"/>
    </row>
    <row r="9" spans="1:16" ht="15">
      <c r="A9" s="12"/>
      <c r="B9" s="23">
        <v>315</v>
      </c>
      <c r="C9" s="19" t="s">
        <v>45</v>
      </c>
      <c r="D9" s="43">
        <v>19443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19443</v>
      </c>
      <c r="O9" s="44">
        <f t="shared" si="2"/>
        <v>51.71010638297872</v>
      </c>
      <c r="P9" s="9"/>
    </row>
    <row r="10" spans="1:16" ht="15.75">
      <c r="A10" s="27" t="s">
        <v>15</v>
      </c>
      <c r="B10" s="28"/>
      <c r="C10" s="29"/>
      <c r="D10" s="30">
        <f aca="true" t="shared" si="3" ref="D10:M10">SUM(D11:D13)</f>
        <v>31168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31168</v>
      </c>
      <c r="O10" s="42">
        <f t="shared" si="2"/>
        <v>82.8936170212766</v>
      </c>
      <c r="P10" s="10"/>
    </row>
    <row r="11" spans="1:16" ht="15">
      <c r="A11" s="12"/>
      <c r="B11" s="23">
        <v>322</v>
      </c>
      <c r="C11" s="19" t="s">
        <v>0</v>
      </c>
      <c r="D11" s="43">
        <v>260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260</v>
      </c>
      <c r="O11" s="44">
        <f t="shared" si="2"/>
        <v>0.6914893617021277</v>
      </c>
      <c r="P11" s="9"/>
    </row>
    <row r="12" spans="1:16" ht="15">
      <c r="A12" s="12"/>
      <c r="B12" s="23">
        <v>323.1</v>
      </c>
      <c r="C12" s="19" t="s">
        <v>47</v>
      </c>
      <c r="D12" s="43">
        <v>30334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30334</v>
      </c>
      <c r="O12" s="44">
        <f t="shared" si="2"/>
        <v>80.67553191489361</v>
      </c>
      <c r="P12" s="9"/>
    </row>
    <row r="13" spans="1:16" ht="15">
      <c r="A13" s="12"/>
      <c r="B13" s="23">
        <v>329</v>
      </c>
      <c r="C13" s="19" t="s">
        <v>57</v>
      </c>
      <c r="D13" s="43">
        <v>574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574</v>
      </c>
      <c r="O13" s="44">
        <f t="shared" si="2"/>
        <v>1.5265957446808511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53204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53204</v>
      </c>
      <c r="O14" s="42">
        <f t="shared" si="2"/>
        <v>141.5</v>
      </c>
      <c r="P14" s="10"/>
    </row>
    <row r="15" spans="1:16" ht="15">
      <c r="A15" s="12"/>
      <c r="B15" s="23">
        <v>335.12</v>
      </c>
      <c r="C15" s="19" t="s">
        <v>49</v>
      </c>
      <c r="D15" s="43">
        <v>7645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7645</v>
      </c>
      <c r="O15" s="44">
        <f t="shared" si="2"/>
        <v>20.33244680851064</v>
      </c>
      <c r="P15" s="9"/>
    </row>
    <row r="16" spans="1:16" ht="15">
      <c r="A16" s="12"/>
      <c r="B16" s="23">
        <v>335.14</v>
      </c>
      <c r="C16" s="19" t="s">
        <v>50</v>
      </c>
      <c r="D16" s="43">
        <v>1162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1162</v>
      </c>
      <c r="O16" s="44">
        <f t="shared" si="2"/>
        <v>3.0904255319148937</v>
      </c>
      <c r="P16" s="9"/>
    </row>
    <row r="17" spans="1:16" ht="15">
      <c r="A17" s="12"/>
      <c r="B17" s="23">
        <v>335.18</v>
      </c>
      <c r="C17" s="19" t="s">
        <v>51</v>
      </c>
      <c r="D17" s="43">
        <v>12397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12397</v>
      </c>
      <c r="O17" s="44">
        <f t="shared" si="2"/>
        <v>32.97074468085106</v>
      </c>
      <c r="P17" s="9"/>
    </row>
    <row r="18" spans="1:16" ht="15">
      <c r="A18" s="12"/>
      <c r="B18" s="23">
        <v>337.3</v>
      </c>
      <c r="C18" s="19" t="s">
        <v>68</v>
      </c>
      <c r="D18" s="43">
        <v>32000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32000</v>
      </c>
      <c r="O18" s="44">
        <f t="shared" si="2"/>
        <v>85.1063829787234</v>
      </c>
      <c r="P18" s="9"/>
    </row>
    <row r="19" spans="1:16" ht="15.75">
      <c r="A19" s="27" t="s">
        <v>3</v>
      </c>
      <c r="B19" s="28"/>
      <c r="C19" s="29"/>
      <c r="D19" s="30">
        <f aca="true" t="shared" si="5" ref="D19:M19">SUM(D20:D21)</f>
        <v>1740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1740</v>
      </c>
      <c r="O19" s="42">
        <f t="shared" si="2"/>
        <v>4.627659574468085</v>
      </c>
      <c r="P19" s="10"/>
    </row>
    <row r="20" spans="1:16" ht="15">
      <c r="A20" s="12"/>
      <c r="B20" s="23">
        <v>361.1</v>
      </c>
      <c r="C20" s="19" t="s">
        <v>26</v>
      </c>
      <c r="D20" s="43">
        <v>1240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1240</v>
      </c>
      <c r="O20" s="44">
        <f t="shared" si="2"/>
        <v>3.297872340425532</v>
      </c>
      <c r="P20" s="9"/>
    </row>
    <row r="21" spans="1:16" ht="15.75" thickBot="1">
      <c r="A21" s="12"/>
      <c r="B21" s="23">
        <v>369.9</v>
      </c>
      <c r="C21" s="19" t="s">
        <v>28</v>
      </c>
      <c r="D21" s="43">
        <v>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500</v>
      </c>
      <c r="O21" s="44">
        <f t="shared" si="2"/>
        <v>1.3297872340425532</v>
      </c>
      <c r="P21" s="9"/>
    </row>
    <row r="22" spans="1:119" ht="16.5" thickBot="1">
      <c r="A22" s="13" t="s">
        <v>24</v>
      </c>
      <c r="B22" s="21"/>
      <c r="C22" s="20"/>
      <c r="D22" s="14">
        <f>SUM(D5,D10,D14,D19)</f>
        <v>259836</v>
      </c>
      <c r="E22" s="14">
        <f aca="true" t="shared" si="6" ref="E22:M22">SUM(E5,E10,E14,E19)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259836</v>
      </c>
      <c r="O22" s="36">
        <f t="shared" si="2"/>
        <v>691.0531914893617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69</v>
      </c>
      <c r="M24" s="45"/>
      <c r="N24" s="45"/>
      <c r="O24" s="40">
        <v>376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157822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157822</v>
      </c>
      <c r="O5" s="31">
        <f aca="true" t="shared" si="2" ref="O5:O23">(N5/O$25)</f>
        <v>427.7018970189702</v>
      </c>
      <c r="P5" s="6"/>
    </row>
    <row r="6" spans="1:16" ht="15">
      <c r="A6" s="12"/>
      <c r="B6" s="23">
        <v>311</v>
      </c>
      <c r="C6" s="19" t="s">
        <v>2</v>
      </c>
      <c r="D6" s="43">
        <v>121559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121559</v>
      </c>
      <c r="O6" s="44">
        <f t="shared" si="2"/>
        <v>329.42818428184285</v>
      </c>
      <c r="P6" s="9"/>
    </row>
    <row r="7" spans="1:16" ht="15">
      <c r="A7" s="12"/>
      <c r="B7" s="23">
        <v>312.1</v>
      </c>
      <c r="C7" s="19" t="s">
        <v>60</v>
      </c>
      <c r="D7" s="43">
        <v>6166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6166</v>
      </c>
      <c r="O7" s="44">
        <f t="shared" si="2"/>
        <v>16.710027100271002</v>
      </c>
      <c r="P7" s="9"/>
    </row>
    <row r="8" spans="1:16" ht="15">
      <c r="A8" s="12"/>
      <c r="B8" s="23">
        <v>312.6</v>
      </c>
      <c r="C8" s="19" t="s">
        <v>11</v>
      </c>
      <c r="D8" s="43">
        <v>11934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11934</v>
      </c>
      <c r="O8" s="44">
        <f t="shared" si="2"/>
        <v>32.34146341463415</v>
      </c>
      <c r="P8" s="9"/>
    </row>
    <row r="9" spans="1:16" ht="15">
      <c r="A9" s="12"/>
      <c r="B9" s="23">
        <v>315</v>
      </c>
      <c r="C9" s="19" t="s">
        <v>45</v>
      </c>
      <c r="D9" s="43">
        <v>18163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18163</v>
      </c>
      <c r="O9" s="44">
        <f t="shared" si="2"/>
        <v>49.22222222222222</v>
      </c>
      <c r="P9" s="9"/>
    </row>
    <row r="10" spans="1:16" ht="15.75">
      <c r="A10" s="27" t="s">
        <v>15</v>
      </c>
      <c r="B10" s="28"/>
      <c r="C10" s="29"/>
      <c r="D10" s="30">
        <f aca="true" t="shared" si="3" ref="D10:M10">SUM(D11:D14)</f>
        <v>47870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47870</v>
      </c>
      <c r="O10" s="42">
        <f t="shared" si="2"/>
        <v>129.7289972899729</v>
      </c>
      <c r="P10" s="10"/>
    </row>
    <row r="11" spans="1:16" ht="15">
      <c r="A11" s="12"/>
      <c r="B11" s="23">
        <v>322</v>
      </c>
      <c r="C11" s="19" t="s">
        <v>0</v>
      </c>
      <c r="D11" s="43">
        <v>10659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10659</v>
      </c>
      <c r="O11" s="44">
        <f t="shared" si="2"/>
        <v>28.88617886178862</v>
      </c>
      <c r="P11" s="9"/>
    </row>
    <row r="12" spans="1:16" ht="15">
      <c r="A12" s="12"/>
      <c r="B12" s="23">
        <v>323.1</v>
      </c>
      <c r="C12" s="19" t="s">
        <v>47</v>
      </c>
      <c r="D12" s="43">
        <v>29349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29349</v>
      </c>
      <c r="O12" s="44">
        <f t="shared" si="2"/>
        <v>79.53658536585365</v>
      </c>
      <c r="P12" s="9"/>
    </row>
    <row r="13" spans="1:16" ht="15">
      <c r="A13" s="12"/>
      <c r="B13" s="23">
        <v>324.71</v>
      </c>
      <c r="C13" s="19" t="s">
        <v>48</v>
      </c>
      <c r="D13" s="43">
        <v>7200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7200</v>
      </c>
      <c r="O13" s="44">
        <f t="shared" si="2"/>
        <v>19.51219512195122</v>
      </c>
      <c r="P13" s="9"/>
    </row>
    <row r="14" spans="1:16" ht="15">
      <c r="A14" s="12"/>
      <c r="B14" s="23">
        <v>329</v>
      </c>
      <c r="C14" s="19" t="s">
        <v>57</v>
      </c>
      <c r="D14" s="43">
        <v>662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662</v>
      </c>
      <c r="O14" s="44">
        <f t="shared" si="2"/>
        <v>1.7940379403794038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SUM(D16:D18)</f>
        <v>20483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20483</v>
      </c>
      <c r="O15" s="42">
        <f t="shared" si="2"/>
        <v>55.50948509485095</v>
      </c>
      <c r="P15" s="10"/>
    </row>
    <row r="16" spans="1:16" ht="15">
      <c r="A16" s="12"/>
      <c r="B16" s="23">
        <v>335.12</v>
      </c>
      <c r="C16" s="19" t="s">
        <v>49</v>
      </c>
      <c r="D16" s="43">
        <v>7582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7582</v>
      </c>
      <c r="O16" s="44">
        <f t="shared" si="2"/>
        <v>20.54742547425474</v>
      </c>
      <c r="P16" s="9"/>
    </row>
    <row r="17" spans="1:16" ht="15">
      <c r="A17" s="12"/>
      <c r="B17" s="23">
        <v>335.14</v>
      </c>
      <c r="C17" s="19" t="s">
        <v>50</v>
      </c>
      <c r="D17" s="43">
        <v>1255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1255</v>
      </c>
      <c r="O17" s="44">
        <f t="shared" si="2"/>
        <v>3.4010840108401084</v>
      </c>
      <c r="P17" s="9"/>
    </row>
    <row r="18" spans="1:16" ht="15">
      <c r="A18" s="12"/>
      <c r="B18" s="23">
        <v>335.18</v>
      </c>
      <c r="C18" s="19" t="s">
        <v>51</v>
      </c>
      <c r="D18" s="43">
        <v>11646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11646</v>
      </c>
      <c r="O18" s="44">
        <f t="shared" si="2"/>
        <v>31.5609756097561</v>
      </c>
      <c r="P18" s="9"/>
    </row>
    <row r="19" spans="1:16" ht="15.75">
      <c r="A19" s="27" t="s">
        <v>3</v>
      </c>
      <c r="B19" s="28"/>
      <c r="C19" s="29"/>
      <c r="D19" s="30">
        <f aca="true" t="shared" si="5" ref="D19:M19">SUM(D20:D22)</f>
        <v>51029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51029</v>
      </c>
      <c r="O19" s="42">
        <f t="shared" si="2"/>
        <v>138.289972899729</v>
      </c>
      <c r="P19" s="10"/>
    </row>
    <row r="20" spans="1:16" ht="15">
      <c r="A20" s="12"/>
      <c r="B20" s="23">
        <v>361.1</v>
      </c>
      <c r="C20" s="19" t="s">
        <v>26</v>
      </c>
      <c r="D20" s="43">
        <v>953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953</v>
      </c>
      <c r="O20" s="44">
        <f t="shared" si="2"/>
        <v>2.5826558265582658</v>
      </c>
      <c r="P20" s="9"/>
    </row>
    <row r="21" spans="1:16" ht="15">
      <c r="A21" s="12"/>
      <c r="B21" s="23">
        <v>366</v>
      </c>
      <c r="C21" s="19" t="s">
        <v>65</v>
      </c>
      <c r="D21" s="43">
        <v>50000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50000</v>
      </c>
      <c r="O21" s="44">
        <f t="shared" si="2"/>
        <v>135.50135501355012</v>
      </c>
      <c r="P21" s="9"/>
    </row>
    <row r="22" spans="1:16" ht="15.75" thickBot="1">
      <c r="A22" s="12"/>
      <c r="B22" s="23">
        <v>369.9</v>
      </c>
      <c r="C22" s="19" t="s">
        <v>28</v>
      </c>
      <c r="D22" s="43">
        <v>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</v>
      </c>
      <c r="O22" s="44">
        <f t="shared" si="2"/>
        <v>0.20596205962059622</v>
      </c>
      <c r="P22" s="9"/>
    </row>
    <row r="23" spans="1:119" ht="16.5" thickBot="1">
      <c r="A23" s="13" t="s">
        <v>24</v>
      </c>
      <c r="B23" s="21"/>
      <c r="C23" s="20"/>
      <c r="D23" s="14">
        <f>SUM(D5,D10,D15,D19)</f>
        <v>277204</v>
      </c>
      <c r="E23" s="14">
        <f aca="true" t="shared" si="6" ref="E23:M23">SUM(E5,E10,E15,E19)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277204</v>
      </c>
      <c r="O23" s="36">
        <f t="shared" si="2"/>
        <v>751.2303523035231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66</v>
      </c>
      <c r="M25" s="45"/>
      <c r="N25" s="45"/>
      <c r="O25" s="40">
        <v>369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142861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142861</v>
      </c>
      <c r="O5" s="31">
        <f aca="true" t="shared" si="2" ref="O5:O23">(N5/O$25)</f>
        <v>401.2949438202247</v>
      </c>
      <c r="P5" s="6"/>
    </row>
    <row r="6" spans="1:16" ht="15">
      <c r="A6" s="12"/>
      <c r="B6" s="23">
        <v>311</v>
      </c>
      <c r="C6" s="19" t="s">
        <v>2</v>
      </c>
      <c r="D6" s="43">
        <v>109113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109113</v>
      </c>
      <c r="O6" s="44">
        <f t="shared" si="2"/>
        <v>306.49719101123594</v>
      </c>
      <c r="P6" s="9"/>
    </row>
    <row r="7" spans="1:16" ht="15">
      <c r="A7" s="12"/>
      <c r="B7" s="23">
        <v>312.1</v>
      </c>
      <c r="C7" s="19" t="s">
        <v>60</v>
      </c>
      <c r="D7" s="43">
        <v>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5780</v>
      </c>
      <c r="O7" s="44">
        <f t="shared" si="2"/>
        <v>16.235955056179776</v>
      </c>
      <c r="P7" s="9"/>
    </row>
    <row r="8" spans="1:16" ht="15">
      <c r="A8" s="12"/>
      <c r="B8" s="23">
        <v>312.6</v>
      </c>
      <c r="C8" s="19" t="s">
        <v>11</v>
      </c>
      <c r="D8" s="43">
        <v>11420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11420</v>
      </c>
      <c r="O8" s="44">
        <f t="shared" si="2"/>
        <v>32.07865168539326</v>
      </c>
      <c r="P8" s="9"/>
    </row>
    <row r="9" spans="1:16" ht="15">
      <c r="A9" s="12"/>
      <c r="B9" s="23">
        <v>315</v>
      </c>
      <c r="C9" s="19" t="s">
        <v>45</v>
      </c>
      <c r="D9" s="43">
        <v>16548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16548</v>
      </c>
      <c r="O9" s="44">
        <f t="shared" si="2"/>
        <v>46.48314606741573</v>
      </c>
      <c r="P9" s="9"/>
    </row>
    <row r="10" spans="1:16" ht="15.75">
      <c r="A10" s="27" t="s">
        <v>15</v>
      </c>
      <c r="B10" s="28"/>
      <c r="C10" s="29"/>
      <c r="D10" s="30">
        <f aca="true" t="shared" si="3" ref="D10:M10">SUM(D11:D14)</f>
        <v>149184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149184</v>
      </c>
      <c r="O10" s="42">
        <f t="shared" si="2"/>
        <v>419.0561797752809</v>
      </c>
      <c r="P10" s="10"/>
    </row>
    <row r="11" spans="1:16" ht="15">
      <c r="A11" s="12"/>
      <c r="B11" s="23">
        <v>322</v>
      </c>
      <c r="C11" s="19" t="s">
        <v>0</v>
      </c>
      <c r="D11" s="43">
        <v>56089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56089</v>
      </c>
      <c r="O11" s="44">
        <f t="shared" si="2"/>
        <v>157.55337078651687</v>
      </c>
      <c r="P11" s="9"/>
    </row>
    <row r="12" spans="1:16" ht="15">
      <c r="A12" s="12"/>
      <c r="B12" s="23">
        <v>323.1</v>
      </c>
      <c r="C12" s="19" t="s">
        <v>47</v>
      </c>
      <c r="D12" s="43">
        <v>30597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30597</v>
      </c>
      <c r="O12" s="44">
        <f t="shared" si="2"/>
        <v>85.94662921348315</v>
      </c>
      <c r="P12" s="9"/>
    </row>
    <row r="13" spans="1:16" ht="15">
      <c r="A13" s="12"/>
      <c r="B13" s="23">
        <v>324.21</v>
      </c>
      <c r="C13" s="19" t="s">
        <v>61</v>
      </c>
      <c r="D13" s="43">
        <v>61200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61200</v>
      </c>
      <c r="O13" s="44">
        <f t="shared" si="2"/>
        <v>171.91011235955057</v>
      </c>
      <c r="P13" s="9"/>
    </row>
    <row r="14" spans="1:16" ht="15">
      <c r="A14" s="12"/>
      <c r="B14" s="23">
        <v>329</v>
      </c>
      <c r="C14" s="19" t="s">
        <v>57</v>
      </c>
      <c r="D14" s="43">
        <v>1298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1298</v>
      </c>
      <c r="O14" s="44">
        <f t="shared" si="2"/>
        <v>3.646067415730337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SUM(D16:D19)</f>
        <v>34524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34524</v>
      </c>
      <c r="O15" s="42">
        <f t="shared" si="2"/>
        <v>96.97752808988764</v>
      </c>
      <c r="P15" s="10"/>
    </row>
    <row r="16" spans="1:16" ht="15">
      <c r="A16" s="12"/>
      <c r="B16" s="23">
        <v>335.12</v>
      </c>
      <c r="C16" s="19" t="s">
        <v>49</v>
      </c>
      <c r="D16" s="43">
        <v>7566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7566</v>
      </c>
      <c r="O16" s="44">
        <f t="shared" si="2"/>
        <v>21.252808988764045</v>
      </c>
      <c r="P16" s="9"/>
    </row>
    <row r="17" spans="1:16" ht="15">
      <c r="A17" s="12"/>
      <c r="B17" s="23">
        <v>335.14</v>
      </c>
      <c r="C17" s="19" t="s">
        <v>50</v>
      </c>
      <c r="D17" s="43">
        <v>1398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1398</v>
      </c>
      <c r="O17" s="44">
        <f t="shared" si="2"/>
        <v>3.9269662921348316</v>
      </c>
      <c r="P17" s="9"/>
    </row>
    <row r="18" spans="1:16" ht="15">
      <c r="A18" s="12"/>
      <c r="B18" s="23">
        <v>335.18</v>
      </c>
      <c r="C18" s="19" t="s">
        <v>51</v>
      </c>
      <c r="D18" s="43">
        <v>10560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10560</v>
      </c>
      <c r="O18" s="44">
        <f t="shared" si="2"/>
        <v>29.662921348314608</v>
      </c>
      <c r="P18" s="9"/>
    </row>
    <row r="19" spans="1:16" ht="15">
      <c r="A19" s="12"/>
      <c r="B19" s="23">
        <v>337.4</v>
      </c>
      <c r="C19" s="19" t="s">
        <v>62</v>
      </c>
      <c r="D19" s="43">
        <v>15000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42.13483146067416</v>
      </c>
      <c r="P19" s="9"/>
    </row>
    <row r="20" spans="1:16" ht="15.75">
      <c r="A20" s="27" t="s">
        <v>3</v>
      </c>
      <c r="B20" s="28"/>
      <c r="C20" s="29"/>
      <c r="D20" s="30">
        <f aca="true" t="shared" si="5" ref="D20:M20">SUM(D21:D22)</f>
        <v>1384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1384</v>
      </c>
      <c r="O20" s="42">
        <f t="shared" si="2"/>
        <v>3.8876404494382024</v>
      </c>
      <c r="P20" s="10"/>
    </row>
    <row r="21" spans="1:16" ht="15">
      <c r="A21" s="12"/>
      <c r="B21" s="23">
        <v>361.1</v>
      </c>
      <c r="C21" s="19" t="s">
        <v>26</v>
      </c>
      <c r="D21" s="43">
        <v>1295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1295</v>
      </c>
      <c r="O21" s="44">
        <f t="shared" si="2"/>
        <v>3.6376404494382024</v>
      </c>
      <c r="P21" s="9"/>
    </row>
    <row r="22" spans="1:16" ht="15.75" thickBot="1">
      <c r="A22" s="12"/>
      <c r="B22" s="23">
        <v>369.9</v>
      </c>
      <c r="C22" s="19" t="s">
        <v>28</v>
      </c>
      <c r="D22" s="43">
        <v>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89</v>
      </c>
      <c r="O22" s="44">
        <f t="shared" si="2"/>
        <v>0.25</v>
      </c>
      <c r="P22" s="9"/>
    </row>
    <row r="23" spans="1:119" ht="16.5" thickBot="1">
      <c r="A23" s="13" t="s">
        <v>24</v>
      </c>
      <c r="B23" s="21"/>
      <c r="C23" s="20"/>
      <c r="D23" s="14">
        <f>SUM(D5,D10,D15,D20)</f>
        <v>327953</v>
      </c>
      <c r="E23" s="14">
        <f aca="true" t="shared" si="6" ref="E23:M23">SUM(E5,E10,E15,E20)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327953</v>
      </c>
      <c r="O23" s="36">
        <f t="shared" si="2"/>
        <v>921.2162921348314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63</v>
      </c>
      <c r="M25" s="45"/>
      <c r="N25" s="45"/>
      <c r="O25" s="40">
        <v>356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130652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130652</v>
      </c>
      <c r="O5" s="31">
        <f aca="true" t="shared" si="2" ref="O5:O22">(N5/O$24)</f>
        <v>386.5443786982249</v>
      </c>
      <c r="P5" s="6"/>
    </row>
    <row r="6" spans="1:16" ht="15">
      <c r="A6" s="12"/>
      <c r="B6" s="23">
        <v>311</v>
      </c>
      <c r="C6" s="19" t="s">
        <v>2</v>
      </c>
      <c r="D6" s="43">
        <v>100213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100213</v>
      </c>
      <c r="O6" s="44">
        <f t="shared" si="2"/>
        <v>296.4881656804734</v>
      </c>
      <c r="P6" s="9"/>
    </row>
    <row r="7" spans="1:16" ht="15">
      <c r="A7" s="12"/>
      <c r="B7" s="23">
        <v>312.6</v>
      </c>
      <c r="C7" s="19" t="s">
        <v>11</v>
      </c>
      <c r="D7" s="43">
        <v>10322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10322</v>
      </c>
      <c r="O7" s="44">
        <f t="shared" si="2"/>
        <v>30.53846153846154</v>
      </c>
      <c r="P7" s="9"/>
    </row>
    <row r="8" spans="1:16" ht="15">
      <c r="A8" s="12"/>
      <c r="B8" s="23">
        <v>315</v>
      </c>
      <c r="C8" s="19" t="s">
        <v>45</v>
      </c>
      <c r="D8" s="43">
        <v>19522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19522</v>
      </c>
      <c r="O8" s="44">
        <f t="shared" si="2"/>
        <v>57.75739644970414</v>
      </c>
      <c r="P8" s="9"/>
    </row>
    <row r="9" spans="1:16" ht="15">
      <c r="A9" s="12"/>
      <c r="B9" s="23">
        <v>316</v>
      </c>
      <c r="C9" s="19" t="s">
        <v>46</v>
      </c>
      <c r="D9" s="43">
        <v>595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595</v>
      </c>
      <c r="O9" s="44">
        <f t="shared" si="2"/>
        <v>1.7603550295857988</v>
      </c>
      <c r="P9" s="9"/>
    </row>
    <row r="10" spans="1:16" ht="15.75">
      <c r="A10" s="27" t="s">
        <v>15</v>
      </c>
      <c r="B10" s="28"/>
      <c r="C10" s="29"/>
      <c r="D10" s="30">
        <f aca="true" t="shared" si="3" ref="D10:M10">SUM(D11:D14)</f>
        <v>100975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100975</v>
      </c>
      <c r="O10" s="42">
        <f t="shared" si="2"/>
        <v>298.7426035502959</v>
      </c>
      <c r="P10" s="10"/>
    </row>
    <row r="11" spans="1:16" ht="15">
      <c r="A11" s="12"/>
      <c r="B11" s="23">
        <v>322</v>
      </c>
      <c r="C11" s="19" t="s">
        <v>0</v>
      </c>
      <c r="D11" s="43">
        <v>39655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39655</v>
      </c>
      <c r="O11" s="44">
        <f t="shared" si="2"/>
        <v>117.3224852071006</v>
      </c>
      <c r="P11" s="9"/>
    </row>
    <row r="12" spans="1:16" ht="15">
      <c r="A12" s="12"/>
      <c r="B12" s="23">
        <v>323.1</v>
      </c>
      <c r="C12" s="19" t="s">
        <v>47</v>
      </c>
      <c r="D12" s="43">
        <v>28795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28795</v>
      </c>
      <c r="O12" s="44">
        <f t="shared" si="2"/>
        <v>85.1923076923077</v>
      </c>
      <c r="P12" s="9"/>
    </row>
    <row r="13" spans="1:16" ht="15">
      <c r="A13" s="12"/>
      <c r="B13" s="23">
        <v>324.71</v>
      </c>
      <c r="C13" s="19" t="s">
        <v>48</v>
      </c>
      <c r="D13" s="43">
        <v>32400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32400</v>
      </c>
      <c r="O13" s="44">
        <f t="shared" si="2"/>
        <v>95.85798816568047</v>
      </c>
      <c r="P13" s="9"/>
    </row>
    <row r="14" spans="1:16" ht="15">
      <c r="A14" s="12"/>
      <c r="B14" s="23">
        <v>329</v>
      </c>
      <c r="C14" s="19" t="s">
        <v>57</v>
      </c>
      <c r="D14" s="43">
        <v>125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</v>
      </c>
      <c r="O14" s="44">
        <f t="shared" si="2"/>
        <v>0.3698224852071006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SUM(D16:D18)</f>
        <v>18867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18867</v>
      </c>
      <c r="O15" s="42">
        <f t="shared" si="2"/>
        <v>55.819526627218934</v>
      </c>
      <c r="P15" s="10"/>
    </row>
    <row r="16" spans="1:16" ht="15">
      <c r="A16" s="12"/>
      <c r="B16" s="23">
        <v>335.12</v>
      </c>
      <c r="C16" s="19" t="s">
        <v>49</v>
      </c>
      <c r="D16" s="43">
        <v>8112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8112</v>
      </c>
      <c r="O16" s="44">
        <f t="shared" si="2"/>
        <v>24</v>
      </c>
      <c r="P16" s="9"/>
    </row>
    <row r="17" spans="1:16" ht="15">
      <c r="A17" s="12"/>
      <c r="B17" s="23">
        <v>335.14</v>
      </c>
      <c r="C17" s="19" t="s">
        <v>50</v>
      </c>
      <c r="D17" s="43">
        <v>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562</v>
      </c>
      <c r="O17" s="44">
        <f t="shared" si="2"/>
        <v>1.6627218934911243</v>
      </c>
      <c r="P17" s="9"/>
    </row>
    <row r="18" spans="1:16" ht="15">
      <c r="A18" s="12"/>
      <c r="B18" s="23">
        <v>335.18</v>
      </c>
      <c r="C18" s="19" t="s">
        <v>51</v>
      </c>
      <c r="D18" s="43">
        <v>10193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10193</v>
      </c>
      <c r="O18" s="44">
        <f t="shared" si="2"/>
        <v>30.15680473372781</v>
      </c>
      <c r="P18" s="9"/>
    </row>
    <row r="19" spans="1:16" ht="15.75">
      <c r="A19" s="27" t="s">
        <v>3</v>
      </c>
      <c r="B19" s="28"/>
      <c r="C19" s="29"/>
      <c r="D19" s="30">
        <f aca="true" t="shared" si="5" ref="D19:M19">SUM(D20:D21)</f>
        <v>24676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24676</v>
      </c>
      <c r="O19" s="42">
        <f t="shared" si="2"/>
        <v>73.00591715976331</v>
      </c>
      <c r="P19" s="10"/>
    </row>
    <row r="20" spans="1:16" ht="15">
      <c r="A20" s="12"/>
      <c r="B20" s="23">
        <v>361.1</v>
      </c>
      <c r="C20" s="19" t="s">
        <v>26</v>
      </c>
      <c r="D20" s="43">
        <v>3990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3990</v>
      </c>
      <c r="O20" s="44">
        <f t="shared" si="2"/>
        <v>11.804733727810651</v>
      </c>
      <c r="P20" s="9"/>
    </row>
    <row r="21" spans="1:16" ht="15.75" thickBot="1">
      <c r="A21" s="12"/>
      <c r="B21" s="23">
        <v>369.9</v>
      </c>
      <c r="C21" s="19" t="s">
        <v>28</v>
      </c>
      <c r="D21" s="43">
        <v>20686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20686</v>
      </c>
      <c r="O21" s="44">
        <f t="shared" si="2"/>
        <v>61.201183431952664</v>
      </c>
      <c r="P21" s="9"/>
    </row>
    <row r="22" spans="1:119" ht="16.5" thickBot="1">
      <c r="A22" s="13" t="s">
        <v>24</v>
      </c>
      <c r="B22" s="21"/>
      <c r="C22" s="20"/>
      <c r="D22" s="14">
        <f>SUM(D5,D10,D15,D19)</f>
        <v>275170</v>
      </c>
      <c r="E22" s="14">
        <f aca="true" t="shared" si="6" ref="E22:M22">SUM(E5,E10,E15,E19)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275170</v>
      </c>
      <c r="O22" s="36">
        <f t="shared" si="2"/>
        <v>814.112426035503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58</v>
      </c>
      <c r="M24" s="45"/>
      <c r="N24" s="45"/>
      <c r="O24" s="40">
        <v>338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136016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136016</v>
      </c>
      <c r="O5" s="31">
        <f aca="true" t="shared" si="2" ref="O5:O21">(N5/O$23)</f>
        <v>406.0179104477612</v>
      </c>
      <c r="P5" s="6"/>
    </row>
    <row r="6" spans="1:16" ht="15">
      <c r="A6" s="12"/>
      <c r="B6" s="23">
        <v>311</v>
      </c>
      <c r="C6" s="19" t="s">
        <v>2</v>
      </c>
      <c r="D6" s="43">
        <v>102999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102999</v>
      </c>
      <c r="O6" s="44">
        <f t="shared" si="2"/>
        <v>307.4597014925373</v>
      </c>
      <c r="P6" s="9"/>
    </row>
    <row r="7" spans="1:16" ht="15">
      <c r="A7" s="12"/>
      <c r="B7" s="23">
        <v>312.6</v>
      </c>
      <c r="C7" s="19" t="s">
        <v>11</v>
      </c>
      <c r="D7" s="43">
        <v>11045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11045</v>
      </c>
      <c r="O7" s="44">
        <f t="shared" si="2"/>
        <v>32.97014925373134</v>
      </c>
      <c r="P7" s="9"/>
    </row>
    <row r="8" spans="1:16" ht="15">
      <c r="A8" s="12"/>
      <c r="B8" s="23">
        <v>315</v>
      </c>
      <c r="C8" s="19" t="s">
        <v>45</v>
      </c>
      <c r="D8" s="43">
        <v>21039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21039</v>
      </c>
      <c r="O8" s="44">
        <f t="shared" si="2"/>
        <v>62.80298507462687</v>
      </c>
      <c r="P8" s="9"/>
    </row>
    <row r="9" spans="1:16" ht="15">
      <c r="A9" s="12"/>
      <c r="B9" s="23">
        <v>316</v>
      </c>
      <c r="C9" s="19" t="s">
        <v>46</v>
      </c>
      <c r="D9" s="43">
        <v>933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933</v>
      </c>
      <c r="O9" s="44">
        <f t="shared" si="2"/>
        <v>2.7850746268656716</v>
      </c>
      <c r="P9" s="9"/>
    </row>
    <row r="10" spans="1:16" ht="15.75">
      <c r="A10" s="27" t="s">
        <v>15</v>
      </c>
      <c r="B10" s="28"/>
      <c r="C10" s="29"/>
      <c r="D10" s="30">
        <f aca="true" t="shared" si="3" ref="D10:M10">SUM(D11:D13)</f>
        <v>66729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66729</v>
      </c>
      <c r="O10" s="42">
        <f t="shared" si="2"/>
        <v>199.1910447761194</v>
      </c>
      <c r="P10" s="10"/>
    </row>
    <row r="11" spans="1:16" ht="15">
      <c r="A11" s="12"/>
      <c r="B11" s="23">
        <v>322</v>
      </c>
      <c r="C11" s="19" t="s">
        <v>0</v>
      </c>
      <c r="D11" s="43">
        <v>37527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37527</v>
      </c>
      <c r="O11" s="44">
        <f t="shared" si="2"/>
        <v>112.02089552238806</v>
      </c>
      <c r="P11" s="9"/>
    </row>
    <row r="12" spans="1:16" ht="15">
      <c r="A12" s="12"/>
      <c r="B12" s="23">
        <v>323.1</v>
      </c>
      <c r="C12" s="19" t="s">
        <v>47</v>
      </c>
      <c r="D12" s="43">
        <v>28338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28338</v>
      </c>
      <c r="O12" s="44">
        <f t="shared" si="2"/>
        <v>84.5910447761194</v>
      </c>
      <c r="P12" s="9"/>
    </row>
    <row r="13" spans="1:16" ht="15">
      <c r="A13" s="12"/>
      <c r="B13" s="23">
        <v>324.71</v>
      </c>
      <c r="C13" s="19" t="s">
        <v>48</v>
      </c>
      <c r="D13" s="43">
        <v>864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864</v>
      </c>
      <c r="O13" s="44">
        <f t="shared" si="2"/>
        <v>2.5791044776119403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17965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17965</v>
      </c>
      <c r="O14" s="42">
        <f t="shared" si="2"/>
        <v>53.62686567164179</v>
      </c>
      <c r="P14" s="10"/>
    </row>
    <row r="15" spans="1:16" ht="15">
      <c r="A15" s="12"/>
      <c r="B15" s="23">
        <v>335.12</v>
      </c>
      <c r="C15" s="19" t="s">
        <v>49</v>
      </c>
      <c r="D15" s="43">
        <v>7572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7572</v>
      </c>
      <c r="O15" s="44">
        <f t="shared" si="2"/>
        <v>22.602985074626865</v>
      </c>
      <c r="P15" s="9"/>
    </row>
    <row r="16" spans="1:16" ht="15">
      <c r="A16" s="12"/>
      <c r="B16" s="23">
        <v>335.14</v>
      </c>
      <c r="C16" s="19" t="s">
        <v>50</v>
      </c>
      <c r="D16" s="43">
        <v>686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686</v>
      </c>
      <c r="O16" s="44">
        <f t="shared" si="2"/>
        <v>2.047761194029851</v>
      </c>
      <c r="P16" s="9"/>
    </row>
    <row r="17" spans="1:16" ht="15">
      <c r="A17" s="12"/>
      <c r="B17" s="23">
        <v>335.18</v>
      </c>
      <c r="C17" s="19" t="s">
        <v>51</v>
      </c>
      <c r="D17" s="43">
        <v>9707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9707</v>
      </c>
      <c r="O17" s="44">
        <f t="shared" si="2"/>
        <v>28.976119402985073</v>
      </c>
      <c r="P17" s="9"/>
    </row>
    <row r="18" spans="1:16" ht="15.75">
      <c r="A18" s="27" t="s">
        <v>3</v>
      </c>
      <c r="B18" s="28"/>
      <c r="C18" s="29"/>
      <c r="D18" s="30">
        <f aca="true" t="shared" si="5" ref="D18:M18">SUM(D19:D20)</f>
        <v>21611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21611</v>
      </c>
      <c r="O18" s="42">
        <f t="shared" si="2"/>
        <v>64.51044776119403</v>
      </c>
      <c r="P18" s="10"/>
    </row>
    <row r="19" spans="1:16" ht="15">
      <c r="A19" s="12"/>
      <c r="B19" s="23">
        <v>361.1</v>
      </c>
      <c r="C19" s="19" t="s">
        <v>26</v>
      </c>
      <c r="D19" s="43">
        <v>3327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3327</v>
      </c>
      <c r="O19" s="44">
        <f t="shared" si="2"/>
        <v>9.93134328358209</v>
      </c>
      <c r="P19" s="9"/>
    </row>
    <row r="20" spans="1:16" ht="15.75" thickBot="1">
      <c r="A20" s="12"/>
      <c r="B20" s="23">
        <v>369.9</v>
      </c>
      <c r="C20" s="19" t="s">
        <v>28</v>
      </c>
      <c r="D20" s="43">
        <v>18284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18284</v>
      </c>
      <c r="O20" s="44">
        <f t="shared" si="2"/>
        <v>54.57910447761194</v>
      </c>
      <c r="P20" s="9"/>
    </row>
    <row r="21" spans="1:119" ht="16.5" thickBot="1">
      <c r="A21" s="13" t="s">
        <v>24</v>
      </c>
      <c r="B21" s="21"/>
      <c r="C21" s="20"/>
      <c r="D21" s="14">
        <f>SUM(D5,D10,D14,D18)</f>
        <v>242321</v>
      </c>
      <c r="E21" s="14">
        <f aca="true" t="shared" si="6" ref="E21:M21">SUM(E5,E10,E14,E18)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242321</v>
      </c>
      <c r="O21" s="36">
        <f t="shared" si="2"/>
        <v>723.3462686567165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52</v>
      </c>
      <c r="M23" s="45"/>
      <c r="N23" s="45"/>
      <c r="O23" s="40">
        <v>335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2022-05-24T19:40:12Z</cp:lastPrinted>
  <dcterms:created xsi:type="dcterms:W3CDTF">2000-08-31T21:26:31Z</dcterms:created>
  <dcterms:modified xsi:type="dcterms:W3CDTF">2022-05-24T19:40:23Z</dcterms:modified>
  <cp:category/>
  <cp:version/>
  <cp:contentType/>
  <cp:contentStatus/>
</cp:coreProperties>
</file>