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808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'2008'!$A$1:$O$26</definedName>
    <definedName name="_xlnm.Print_Area" localSheetId="13">'2009'!$A$1:$O$26</definedName>
    <definedName name="_xlnm.Print_Area" localSheetId="12">'2010'!$A$1:$O$26</definedName>
    <definedName name="_xlnm.Print_Area" localSheetId="11">'2011'!$A$1:$O$26</definedName>
    <definedName name="_xlnm.Print_Area" localSheetId="10">'2012'!$A$1:$O$25</definedName>
    <definedName name="_xlnm.Print_Area" localSheetId="9">'2013'!$A$1:$O$25</definedName>
    <definedName name="_xlnm.Print_Area" localSheetId="8">'2014'!$A$1:$O$26</definedName>
    <definedName name="_xlnm.Print_Area" localSheetId="7">'2015'!$A$1:$O$27</definedName>
    <definedName name="_xlnm.Print_Area" localSheetId="6">'2016'!$A$1:$O$27</definedName>
    <definedName name="_xlnm.Print_Area" localSheetId="5">'2017'!$A$1:$O$26</definedName>
    <definedName name="_xlnm.Print_Area" localSheetId="4">'2018'!$A$1:$O$25</definedName>
    <definedName name="_xlnm.Print_Area" localSheetId="3">'2019'!$A$1:$O$25</definedName>
    <definedName name="_xlnm.Print_Area" localSheetId="2">'2020'!$A$1:$O$24</definedName>
    <definedName name="_xlnm.Print_Area" localSheetId="1">'2021'!$A$1:$P$26</definedName>
    <definedName name="_xlnm.Print_Area" localSheetId="0">'2022'!$A$1:$P$25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7" l="1"/>
  <c r="F21" i="47"/>
  <c r="G21" i="47"/>
  <c r="H21" i="47"/>
  <c r="I21" i="47"/>
  <c r="J21" i="47"/>
  <c r="K21" i="47"/>
  <c r="L21" i="47"/>
  <c r="M21" i="47"/>
  <c r="N21" i="47"/>
  <c r="D21" i="47"/>
  <c r="O20" i="47" l="1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8" i="47" l="1"/>
  <c r="P18" i="47" s="1"/>
  <c r="O13" i="47"/>
  <c r="P13" i="47" s="1"/>
  <c r="O5" i="47"/>
  <c r="P5" i="47" s="1"/>
  <c r="O10" i="47"/>
  <c r="P10" i="47" s="1"/>
  <c r="M22" i="46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O18" i="46" s="1"/>
  <c r="P18" i="46" s="1"/>
  <c r="H18" i="46"/>
  <c r="G18" i="46"/>
  <c r="F18" i="46"/>
  <c r="E18" i="46"/>
  <c r="D18" i="46"/>
  <c r="O17" i="46"/>
  <c r="P17" i="46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F22" i="46" s="1"/>
  <c r="E13" i="46"/>
  <c r="D13" i="46"/>
  <c r="O13" i="46" s="1"/>
  <c r="P13" i="46" s="1"/>
  <c r="O12" i="46"/>
  <c r="P12" i="46" s="1"/>
  <c r="O11" i="46"/>
  <c r="P11" i="46" s="1"/>
  <c r="N10" i="46"/>
  <c r="M10" i="46"/>
  <c r="L10" i="46"/>
  <c r="K10" i="46"/>
  <c r="J10" i="46"/>
  <c r="I10" i="46"/>
  <c r="H10" i="46"/>
  <c r="G10" i="46"/>
  <c r="O10" i="46" s="1"/>
  <c r="P10" i="46" s="1"/>
  <c r="F10" i="46"/>
  <c r="E10" i="46"/>
  <c r="D10" i="46"/>
  <c r="O9" i="46"/>
  <c r="P9" i="46" s="1"/>
  <c r="O8" i="46"/>
  <c r="P8" i="46" s="1"/>
  <c r="O7" i="46"/>
  <c r="P7" i="46" s="1"/>
  <c r="O6" i="46"/>
  <c r="P6" i="46" s="1"/>
  <c r="N5" i="46"/>
  <c r="N22" i="46" s="1"/>
  <c r="M5" i="46"/>
  <c r="L5" i="46"/>
  <c r="L22" i="46" s="1"/>
  <c r="K5" i="46"/>
  <c r="K22" i="46" s="1"/>
  <c r="J5" i="46"/>
  <c r="J22" i="46" s="1"/>
  <c r="I5" i="46"/>
  <c r="I22" i="46" s="1"/>
  <c r="H5" i="46"/>
  <c r="H22" i="46" s="1"/>
  <c r="G5" i="46"/>
  <c r="G22" i="46" s="1"/>
  <c r="F5" i="46"/>
  <c r="E5" i="46"/>
  <c r="E22" i="46" s="1"/>
  <c r="D5" i="46"/>
  <c r="O5" i="46" s="1"/>
  <c r="P5" i="46" s="1"/>
  <c r="I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M10" i="45"/>
  <c r="L10" i="45"/>
  <c r="K10" i="45"/>
  <c r="J10" i="45"/>
  <c r="I10" i="45"/>
  <c r="H10" i="45"/>
  <c r="N10" i="45" s="1"/>
  <c r="O10" i="45" s="1"/>
  <c r="G10" i="45"/>
  <c r="F10" i="45"/>
  <c r="E10" i="45"/>
  <c r="D10" i="45"/>
  <c r="N9" i="45"/>
  <c r="O9" i="45" s="1"/>
  <c r="N8" i="45"/>
  <c r="O8" i="45"/>
  <c r="N7" i="45"/>
  <c r="O7" i="45"/>
  <c r="N6" i="45"/>
  <c r="O6" i="45"/>
  <c r="M5" i="45"/>
  <c r="M20" i="45" s="1"/>
  <c r="L5" i="45"/>
  <c r="L20" i="45" s="1"/>
  <c r="K5" i="45"/>
  <c r="K20" i="45" s="1"/>
  <c r="J5" i="45"/>
  <c r="J20" i="45" s="1"/>
  <c r="I5" i="45"/>
  <c r="H5" i="45"/>
  <c r="H20" i="45" s="1"/>
  <c r="G5" i="45"/>
  <c r="G20" i="45" s="1"/>
  <c r="F5" i="45"/>
  <c r="E5" i="45"/>
  <c r="E20" i="45" s="1"/>
  <c r="D5" i="45"/>
  <c r="D20" i="45" s="1"/>
  <c r="N20" i="44"/>
  <c r="O20" i="44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F21" i="44" s="1"/>
  <c r="E10" i="44"/>
  <c r="D10" i="44"/>
  <c r="N9" i="44"/>
  <c r="O9" i="44" s="1"/>
  <c r="N8" i="44"/>
  <c r="O8" i="44" s="1"/>
  <c r="N7" i="44"/>
  <c r="O7" i="44"/>
  <c r="N6" i="44"/>
  <c r="O6" i="44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E21" i="44" s="1"/>
  <c r="D5" i="44"/>
  <c r="D21" i="44" s="1"/>
  <c r="N20" i="43"/>
  <c r="O20" i="43" s="1"/>
  <c r="N19" i="43"/>
  <c r="O19" i="43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F21" i="43" s="1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N10" i="43" s="1"/>
  <c r="O10" i="43" s="1"/>
  <c r="G10" i="43"/>
  <c r="F10" i="43"/>
  <c r="E10" i="43"/>
  <c r="D10" i="43"/>
  <c r="N9" i="43"/>
  <c r="O9" i="43" s="1"/>
  <c r="N8" i="43"/>
  <c r="O8" i="43" s="1"/>
  <c r="N7" i="43"/>
  <c r="O7" i="43"/>
  <c r="N6" i="43"/>
  <c r="O6" i="43"/>
  <c r="M5" i="43"/>
  <c r="M21" i="43" s="1"/>
  <c r="L5" i="43"/>
  <c r="L21" i="43" s="1"/>
  <c r="K5" i="43"/>
  <c r="K21" i="43" s="1"/>
  <c r="J5" i="43"/>
  <c r="J21" i="43" s="1"/>
  <c r="I5" i="43"/>
  <c r="I21" i="43" s="1"/>
  <c r="H5" i="43"/>
  <c r="G5" i="43"/>
  <c r="G21" i="43" s="1"/>
  <c r="F5" i="43"/>
  <c r="E5" i="43"/>
  <c r="E21" i="43" s="1"/>
  <c r="D5" i="43"/>
  <c r="D21" i="43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N14" i="42" s="1"/>
  <c r="O14" i="42" s="1"/>
  <c r="G14" i="42"/>
  <c r="F14" i="42"/>
  <c r="E14" i="42"/>
  <c r="D14" i="42"/>
  <c r="N13" i="42"/>
  <c r="O13" i="42" s="1"/>
  <c r="N12" i="42"/>
  <c r="O12" i="42" s="1"/>
  <c r="N11" i="42"/>
  <c r="O11" i="42"/>
  <c r="M10" i="42"/>
  <c r="L10" i="42"/>
  <c r="N10" i="42" s="1"/>
  <c r="O10" i="42" s="1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22" i="42" s="1"/>
  <c r="L5" i="42"/>
  <c r="L22" i="42" s="1"/>
  <c r="K5" i="42"/>
  <c r="K22" i="42" s="1"/>
  <c r="J5" i="42"/>
  <c r="J22" i="42" s="1"/>
  <c r="I5" i="42"/>
  <c r="I22" i="42" s="1"/>
  <c r="H5" i="42"/>
  <c r="H22" i="42" s="1"/>
  <c r="G5" i="42"/>
  <c r="G22" i="42" s="1"/>
  <c r="F5" i="42"/>
  <c r="N5" i="42" s="1"/>
  <c r="O5" i="42" s="1"/>
  <c r="E5" i="42"/>
  <c r="E22" i="42" s="1"/>
  <c r="D5" i="42"/>
  <c r="D22" i="42" s="1"/>
  <c r="D23" i="4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N10" i="41" s="1"/>
  <c r="O10" i="41" s="1"/>
  <c r="E10" i="41"/>
  <c r="D10" i="41"/>
  <c r="N9" i="41"/>
  <c r="O9" i="41" s="1"/>
  <c r="N8" i="41"/>
  <c r="O8" i="41" s="1"/>
  <c r="N7" i="41"/>
  <c r="O7" i="41" s="1"/>
  <c r="N6" i="41"/>
  <c r="O6" i="41"/>
  <c r="M5" i="41"/>
  <c r="M23" i="41" s="1"/>
  <c r="L5" i="41"/>
  <c r="L23" i="41" s="1"/>
  <c r="K5" i="41"/>
  <c r="K23" i="41" s="1"/>
  <c r="J5" i="41"/>
  <c r="J23" i="41" s="1"/>
  <c r="I5" i="41"/>
  <c r="I23" i="41" s="1"/>
  <c r="H5" i="41"/>
  <c r="H23" i="41" s="1"/>
  <c r="G5" i="41"/>
  <c r="G23" i="41" s="1"/>
  <c r="F5" i="41"/>
  <c r="F23" i="41" s="1"/>
  <c r="E5" i="41"/>
  <c r="E23" i="41" s="1"/>
  <c r="D5" i="41"/>
  <c r="H23" i="40"/>
  <c r="N22" i="40"/>
  <c r="O22" i="40" s="1"/>
  <c r="N21" i="40"/>
  <c r="O21" i="40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N11" i="40"/>
  <c r="O11" i="40"/>
  <c r="M10" i="40"/>
  <c r="L10" i="40"/>
  <c r="N10" i="40" s="1"/>
  <c r="O10" i="40" s="1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 s="1"/>
  <c r="M5" i="40"/>
  <c r="M23" i="40" s="1"/>
  <c r="L5" i="40"/>
  <c r="L23" i="40" s="1"/>
  <c r="K5" i="40"/>
  <c r="K23" i="40" s="1"/>
  <c r="J5" i="40"/>
  <c r="J23" i="40" s="1"/>
  <c r="I5" i="40"/>
  <c r="I23" i="40" s="1"/>
  <c r="H5" i="40"/>
  <c r="G5" i="40"/>
  <c r="G23" i="40" s="1"/>
  <c r="F5" i="40"/>
  <c r="F23" i="40" s="1"/>
  <c r="E5" i="40"/>
  <c r="E23" i="40" s="1"/>
  <c r="D5" i="40"/>
  <c r="D23" i="40" s="1"/>
  <c r="N21" i="39"/>
  <c r="O21" i="39" s="1"/>
  <c r="N20" i="39"/>
  <c r="O20" i="39" s="1"/>
  <c r="M19" i="39"/>
  <c r="L19" i="39"/>
  <c r="K19" i="39"/>
  <c r="J19" i="39"/>
  <c r="I19" i="39"/>
  <c r="N19" i="39" s="1"/>
  <c r="O19" i="39" s="1"/>
  <c r="H19" i="39"/>
  <c r="G19" i="39"/>
  <c r="F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E22" i="39" s="1"/>
  <c r="D15" i="39"/>
  <c r="N15" i="39" s="1"/>
  <c r="O15" i="39" s="1"/>
  <c r="N14" i="39"/>
  <c r="O14" i="39" s="1"/>
  <c r="N13" i="39"/>
  <c r="O13" i="39" s="1"/>
  <c r="N12" i="39"/>
  <c r="O12" i="39" s="1"/>
  <c r="N11" i="39"/>
  <c r="O11" i="39" s="1"/>
  <c r="M10" i="39"/>
  <c r="L10" i="39"/>
  <c r="K10" i="39"/>
  <c r="K22" i="39" s="1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/>
  <c r="N7" i="39"/>
  <c r="O7" i="39" s="1"/>
  <c r="N6" i="39"/>
  <c r="O6" i="39" s="1"/>
  <c r="M5" i="39"/>
  <c r="M22" i="39" s="1"/>
  <c r="L5" i="39"/>
  <c r="L22" i="39" s="1"/>
  <c r="K5" i="39"/>
  <c r="J5" i="39"/>
  <c r="J22" i="39" s="1"/>
  <c r="I5" i="39"/>
  <c r="N5" i="39" s="1"/>
  <c r="O5" i="39" s="1"/>
  <c r="H5" i="39"/>
  <c r="H22" i="39"/>
  <c r="G5" i="39"/>
  <c r="G22" i="39"/>
  <c r="F5" i="39"/>
  <c r="F22" i="39"/>
  <c r="E5" i="39"/>
  <c r="D5" i="39"/>
  <c r="D22" i="39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E22" i="38" s="1"/>
  <c r="D18" i="38"/>
  <c r="N17" i="38"/>
  <c r="O17" i="38" s="1"/>
  <c r="N16" i="38"/>
  <c r="O16" i="38" s="1"/>
  <c r="N15" i="38"/>
  <c r="O15" i="38" s="1"/>
  <c r="M14" i="38"/>
  <c r="L14" i="38"/>
  <c r="K14" i="38"/>
  <c r="K22" i="38" s="1"/>
  <c r="J14" i="38"/>
  <c r="I14" i="38"/>
  <c r="H14" i="38"/>
  <c r="G14" i="38"/>
  <c r="F14" i="38"/>
  <c r="E14" i="38"/>
  <c r="D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22" i="38"/>
  <c r="E11" i="38"/>
  <c r="D11" i="38"/>
  <c r="D22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22" i="38"/>
  <c r="L5" i="38"/>
  <c r="L22" i="38"/>
  <c r="K5" i="38"/>
  <c r="J5" i="38"/>
  <c r="J22" i="38" s="1"/>
  <c r="I5" i="38"/>
  <c r="I22" i="38"/>
  <c r="H5" i="38"/>
  <c r="H22" i="38"/>
  <c r="G5" i="38"/>
  <c r="G22" i="38"/>
  <c r="F5" i="38"/>
  <c r="E5" i="38"/>
  <c r="D5" i="38"/>
  <c r="N20" i="37"/>
  <c r="O20" i="37" s="1"/>
  <c r="N19" i="37"/>
  <c r="O19" i="37" s="1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/>
  <c r="O14" i="37" s="1"/>
  <c r="D14" i="37"/>
  <c r="N13" i="37"/>
  <c r="O13" i="37" s="1"/>
  <c r="N12" i="37"/>
  <c r="O12" i="37" s="1"/>
  <c r="N11" i="37"/>
  <c r="O11" i="37" s="1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N9" i="37"/>
  <c r="O9" i="37"/>
  <c r="N8" i="37"/>
  <c r="O8" i="37"/>
  <c r="N7" i="37"/>
  <c r="O7" i="37" s="1"/>
  <c r="N6" i="37"/>
  <c r="O6" i="37" s="1"/>
  <c r="M5" i="37"/>
  <c r="M21" i="37" s="1"/>
  <c r="L5" i="37"/>
  <c r="L21" i="37" s="1"/>
  <c r="K5" i="37"/>
  <c r="K21" i="37"/>
  <c r="J5" i="37"/>
  <c r="J21" i="37"/>
  <c r="I5" i="37"/>
  <c r="I21" i="37" s="1"/>
  <c r="H5" i="37"/>
  <c r="H21" i="37" s="1"/>
  <c r="G5" i="37"/>
  <c r="G21" i="37" s="1"/>
  <c r="F5" i="37"/>
  <c r="F21" i="37" s="1"/>
  <c r="E5" i="37"/>
  <c r="E21" i="37"/>
  <c r="D5" i="37"/>
  <c r="D21" i="37"/>
  <c r="N20" i="36"/>
  <c r="O20" i="36" s="1"/>
  <c r="N19" i="36"/>
  <c r="O19" i="36" s="1"/>
  <c r="M18" i="36"/>
  <c r="L18" i="36"/>
  <c r="K18" i="36"/>
  <c r="J18" i="36"/>
  <c r="J21" i="36" s="1"/>
  <c r="I18" i="36"/>
  <c r="H18" i="36"/>
  <c r="H21" i="36" s="1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L21" i="36" s="1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M21" i="36"/>
  <c r="L5" i="36"/>
  <c r="K5" i="36"/>
  <c r="K21" i="36"/>
  <c r="J5" i="36"/>
  <c r="I5" i="36"/>
  <c r="I21" i="36"/>
  <c r="H5" i="36"/>
  <c r="G5" i="36"/>
  <c r="G21" i="36"/>
  <c r="F5" i="36"/>
  <c r="F21" i="36"/>
  <c r="E5" i="36"/>
  <c r="D5" i="36"/>
  <c r="N5" i="36" s="1"/>
  <c r="O5" i="36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N16" i="35"/>
  <c r="O16" i="35" s="1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 s="1"/>
  <c r="M12" i="35"/>
  <c r="L12" i="35"/>
  <c r="K12" i="35"/>
  <c r="J12" i="35"/>
  <c r="I12" i="35"/>
  <c r="H12" i="35"/>
  <c r="G12" i="35"/>
  <c r="G22" i="35" s="1"/>
  <c r="F12" i="35"/>
  <c r="E12" i="35"/>
  <c r="N12" i="35" s="1"/>
  <c r="O12" i="35" s="1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22" i="35" s="1"/>
  <c r="L5" i="35"/>
  <c r="L22" i="35" s="1"/>
  <c r="K5" i="35"/>
  <c r="K22" i="35" s="1"/>
  <c r="J5" i="35"/>
  <c r="J22" i="35" s="1"/>
  <c r="I5" i="35"/>
  <c r="I22" i="35" s="1"/>
  <c r="H5" i="35"/>
  <c r="H22" i="35" s="1"/>
  <c r="G5" i="35"/>
  <c r="F5" i="35"/>
  <c r="F22" i="35" s="1"/>
  <c r="E5" i="35"/>
  <c r="E22" i="35" s="1"/>
  <c r="D5" i="35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D22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 s="1"/>
  <c r="M12" i="34"/>
  <c r="L12" i="34"/>
  <c r="K12" i="34"/>
  <c r="J12" i="34"/>
  <c r="J22" i="34" s="1"/>
  <c r="I12" i="34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22" i="34"/>
  <c r="L5" i="34"/>
  <c r="L22" i="34"/>
  <c r="K5" i="34"/>
  <c r="K22" i="34"/>
  <c r="J5" i="34"/>
  <c r="I5" i="34"/>
  <c r="I22" i="34"/>
  <c r="H5" i="34"/>
  <c r="G5" i="34"/>
  <c r="G22" i="34"/>
  <c r="F5" i="34"/>
  <c r="F22" i="34"/>
  <c r="E5" i="34"/>
  <c r="E22" i="34"/>
  <c r="D5" i="34"/>
  <c r="N15" i="33"/>
  <c r="O15" i="33" s="1"/>
  <c r="N16" i="33"/>
  <c r="O16" i="33"/>
  <c r="N17" i="33"/>
  <c r="O17" i="33"/>
  <c r="E14" i="33"/>
  <c r="F14" i="33"/>
  <c r="G14" i="33"/>
  <c r="H14" i="33"/>
  <c r="I14" i="33"/>
  <c r="J14" i="33"/>
  <c r="K14" i="33"/>
  <c r="L14" i="33"/>
  <c r="M14" i="33"/>
  <c r="D14" i="33"/>
  <c r="D22" i="33" s="1"/>
  <c r="E12" i="33"/>
  <c r="F12" i="33"/>
  <c r="G12" i="33"/>
  <c r="H12" i="33"/>
  <c r="I12" i="33"/>
  <c r="J12" i="33"/>
  <c r="K12" i="33"/>
  <c r="L12" i="33"/>
  <c r="M12" i="33"/>
  <c r="D12" i="33"/>
  <c r="N12" i="33"/>
  <c r="O12" i="33" s="1"/>
  <c r="E5" i="33"/>
  <c r="E22" i="33" s="1"/>
  <c r="F5" i="33"/>
  <c r="F22" i="33" s="1"/>
  <c r="G5" i="33"/>
  <c r="G22" i="33" s="1"/>
  <c r="H5" i="33"/>
  <c r="I5" i="33"/>
  <c r="I22" i="33" s="1"/>
  <c r="J5" i="33"/>
  <c r="N5" i="33" s="1"/>
  <c r="O5" i="33" s="1"/>
  <c r="K5" i="33"/>
  <c r="K22" i="33" s="1"/>
  <c r="L5" i="33"/>
  <c r="L22" i="33" s="1"/>
  <c r="M5" i="33"/>
  <c r="D5" i="33"/>
  <c r="N20" i="33"/>
  <c r="O20" i="33" s="1"/>
  <c r="N21" i="33"/>
  <c r="N19" i="33"/>
  <c r="O19" i="33" s="1"/>
  <c r="E18" i="33"/>
  <c r="F18" i="33"/>
  <c r="G18" i="33"/>
  <c r="H18" i="33"/>
  <c r="H22" i="33"/>
  <c r="I18" i="33"/>
  <c r="J18" i="33"/>
  <c r="K18" i="33"/>
  <c r="L18" i="33"/>
  <c r="M18" i="33"/>
  <c r="M22" i="33"/>
  <c r="D18" i="33"/>
  <c r="N18" i="33"/>
  <c r="O18" i="33" s="1"/>
  <c r="O21" i="33"/>
  <c r="N7" i="33"/>
  <c r="O7" i="33"/>
  <c r="N8" i="33"/>
  <c r="O8" i="33"/>
  <c r="N9" i="33"/>
  <c r="O9" i="33" s="1"/>
  <c r="N10" i="33"/>
  <c r="O10" i="33"/>
  <c r="N11" i="33"/>
  <c r="O11" i="33"/>
  <c r="N6" i="33"/>
  <c r="O6" i="33"/>
  <c r="N13" i="33"/>
  <c r="O13" i="33"/>
  <c r="N5" i="37"/>
  <c r="O5" i="37" s="1"/>
  <c r="N5" i="34"/>
  <c r="O5" i="34" s="1"/>
  <c r="N5" i="38"/>
  <c r="O5" i="38" s="1"/>
  <c r="D22" i="35"/>
  <c r="E21" i="36"/>
  <c r="O21" i="47" l="1"/>
  <c r="P21" i="47" s="1"/>
  <c r="N22" i="33"/>
  <c r="O22" i="33" s="1"/>
  <c r="N21" i="37"/>
  <c r="O21" i="37" s="1"/>
  <c r="N23" i="40"/>
  <c r="O23" i="40" s="1"/>
  <c r="N22" i="35"/>
  <c r="O22" i="35" s="1"/>
  <c r="N21" i="44"/>
  <c r="O21" i="44" s="1"/>
  <c r="N22" i="34"/>
  <c r="O22" i="34" s="1"/>
  <c r="N22" i="38"/>
  <c r="O22" i="38" s="1"/>
  <c r="N23" i="41"/>
  <c r="O23" i="41" s="1"/>
  <c r="N21" i="43"/>
  <c r="O21" i="43" s="1"/>
  <c r="N10" i="44"/>
  <c r="O10" i="44" s="1"/>
  <c r="N13" i="43"/>
  <c r="O13" i="43" s="1"/>
  <c r="N18" i="38"/>
  <c r="O18" i="38" s="1"/>
  <c r="I22" i="39"/>
  <c r="N22" i="39" s="1"/>
  <c r="O22" i="39" s="1"/>
  <c r="F22" i="42"/>
  <c r="N22" i="42" s="1"/>
  <c r="O22" i="42" s="1"/>
  <c r="H21" i="43"/>
  <c r="F20" i="45"/>
  <c r="N20" i="45" s="1"/>
  <c r="O20" i="45" s="1"/>
  <c r="D22" i="46"/>
  <c r="O22" i="46" s="1"/>
  <c r="P22" i="46" s="1"/>
  <c r="N5" i="45"/>
  <c r="O5" i="45" s="1"/>
  <c r="N5" i="44"/>
  <c r="O5" i="44" s="1"/>
  <c r="N5" i="43"/>
  <c r="O5" i="43" s="1"/>
  <c r="N5" i="35"/>
  <c r="O5" i="35" s="1"/>
  <c r="J22" i="33"/>
  <c r="N14" i="33"/>
  <c r="O14" i="33" s="1"/>
  <c r="N18" i="34"/>
  <c r="O18" i="34" s="1"/>
  <c r="N11" i="38"/>
  <c r="O11" i="38" s="1"/>
  <c r="D21" i="36"/>
  <c r="N21" i="36" s="1"/>
  <c r="O21" i="36" s="1"/>
  <c r="H22" i="34"/>
  <c r="N14" i="38"/>
  <c r="O14" i="38" s="1"/>
  <c r="N5" i="40"/>
  <c r="O5" i="40" s="1"/>
  <c r="N12" i="34"/>
  <c r="O12" i="34" s="1"/>
  <c r="N5" i="41"/>
  <c r="O5" i="41" s="1"/>
  <c r="N18" i="36"/>
  <c r="O18" i="36" s="1"/>
</calcChain>
</file>

<file path=xl/sharedStrings.xml><?xml version="1.0" encoding="utf-8"?>
<sst xmlns="http://schemas.openxmlformats.org/spreadsheetml/2006/main" count="567" uniqueCount="95">
  <si>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</si>
  <si>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</si>
  <si>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</si>
  <si>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</si>
  <si>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</si>
  <si>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</si>
  <si>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</si>
  <si>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</si>
  <si>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</si>
  <si>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</si>
  <si>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</si>
  <si>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</si>
  <si>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</si>
  <si>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</si>
  <si>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</si>
  <si>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</si>
  <si>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</si>
  <si>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</si>
  <si>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</si>
  <si>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</si>
  <si>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</si>
  <si>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</si>
  <si>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</si>
  <si>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</si>
  <si>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</si>
  <si>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</si>
  <si>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</si>
  <si>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</si>
  <si>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</si>
  <si>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</si>
  <si>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</si>
  <si>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</si>
  <si>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</si>
  <si>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</si>
  <si>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</si>
  <si>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</si>
  <si>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Beverly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</si>
  <si>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</si>
  <si>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</si>
  <si>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</si>
  <si>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</si>
  <si>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</si>
  <si>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</si>
  <si>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</si>
  <si>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</si>
  <si>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</si>
  <si>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</si>
  <si>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Electricity</t>
  </si>
  <si>
    <t>Impact Fees - Residential - Other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</si>
  <si>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</si>
  <si>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</si>
  <si>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</si>
  <si>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</si>
  <si>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</si>
  <si>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</si>
  <si>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</si>
  <si>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</si>
  <si>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Other Permits, Fees, and Special Assessments</t>
  </si>
  <si>
    <t>2014 Municipal Population:</t>
  </si>
  <si>
    <t>Local Fiscal Year Ended September 30, 2015</t>
  </si>
  <si>
    <t>Local Option Taxes</t>
  </si>
  <si>
    <t>Impact Fees - Residential - Physical Environment</t>
  </si>
  <si>
    <t>Grants from Other Local Units - Transportation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</si>
  <si>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</si>
  <si>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</si>
  <si>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</si>
  <si>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</si>
  <si>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</si>
  <si>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Grants from Other Local Units - Physical Environment</t>
  </si>
  <si>
    <t>2017 Municipal Population:</t>
  </si>
  <si>
    <t>Local Fiscal Year Ended September 30, 2018</t>
  </si>
  <si>
    <t>Grants from Other Local Units - Public Safety</t>
  </si>
  <si>
    <t>2018 Municipal Population:</t>
  </si>
  <si>
    <t>Local Fiscal Year Ended September 30, 2019</t>
  </si>
  <si>
    <t>Other Sources</t>
  </si>
  <si>
    <t>Proprietary Non-Operating - Capital Contributions from Private Source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</si>
  <si>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</si>
  <si>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</si>
  <si>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</si>
  <si>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</si>
  <si>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</si>
  <si>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</si>
  <si>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</si>
  <si>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</si>
  <si>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</si>
  <si>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</si>
  <si>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</si>
  <si>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Permits - Other</t>
  </si>
  <si>
    <t>Intergovernmental Revenues</t>
  </si>
  <si>
    <t>Federal Grant - Other Federal Grants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</si>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</sst>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83</v>
      </c>
      <c r="B5" s="24"/>
      <c r="C5" s="24"/>
      <c r="D5" s="25">
        <f>SUM(D6:D9)</f>
        <v>246311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246311</v>
      </c>
      <c r="P5" s="31">
        <f>(O5/P$23)</f>
        <v>502.67551020408166</v>
      </c>
      <c r="Q5" s="6"/>
    </row>
    <row r="6" spans="1:134">
      <c r="A6" s="12"/>
      <c r="B6" s="23">
        <v>311</v>
      </c>
      <c r="C6" s="19" t="s">
        <v>2</v>
      </c>
      <c r="D6" s="43">
        <v>203399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203399</v>
      </c>
      <c r="P6" s="44">
        <f>(O6/P$23)</f>
        <v>415.1</v>
      </c>
      <c r="Q6" s="9"/>
    </row>
    <row r="7" spans="1:134">
      <c r="A7" s="12"/>
      <c r="B7" s="23">
        <v>312.41000000000003</v>
      </c>
      <c r="C7" s="19" t="s">
        <v>84</v>
      </c>
      <c r="D7" s="43">
        <v>7349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7349</v>
      </c>
      <c r="P7" s="44">
        <f>(O7/P$23)</f>
        <v>14.997959183673469</v>
      </c>
      <c r="Q7" s="9"/>
    </row>
    <row r="8" spans="1:134">
      <c r="A8" s="12"/>
      <c r="B8" s="23">
        <v>312.63</v>
      </c>
      <c r="C8" s="19" t="s">
        <v>85</v>
      </c>
      <c r="D8" s="43">
        <v>21153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21153</v>
      </c>
      <c r="P8" s="44">
        <f>(O8/P$23)</f>
        <v>43.169387755102044</v>
      </c>
      <c r="Q8" s="9"/>
    </row>
    <row r="9" spans="1:134">
      <c r="A9" s="12"/>
      <c r="B9" s="23">
        <v>315.10000000000002</v>
      </c>
      <c r="C9" s="19" t="s">
        <v>86</v>
      </c>
      <c r="D9" s="43">
        <v>14410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14410</v>
      </c>
      <c r="P9" s="44">
        <f>(O9/P$23)</f>
        <v>29.408163265306122</v>
      </c>
      <c r="Q9" s="9"/>
    </row>
    <row r="10" spans="1:134" ht="15.75">
      <c r="A10" s="27" t="s">
        <v>15</v>
      </c>
      <c r="B10" s="28"/>
      <c r="C10" s="29"/>
      <c r="D10" s="30">
        <f>SUM(D11:D12)</f>
        <v>39855</v>
      </c>
      <c r="E10" s="30">
        <f>SUM(E11:E12)</f>
        <v>0</v>
      </c>
      <c r="F10" s="30">
        <f>SUM(F11:F12)</f>
        <v>0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>
        <f>SUM(K11:K12)</f>
        <v>0</v>
      </c>
      <c r="L10" s="30">
        <f>SUM(L11:L12)</f>
        <v>0</v>
      </c>
      <c r="M10" s="30">
        <f>SUM(M11:M12)</f>
        <v>0</v>
      </c>
      <c r="N10" s="30">
        <f>SUM(N11:N12)</f>
        <v>0</v>
      </c>
      <c r="O10" s="41">
        <f>SUM(D10:N10)</f>
        <v>39855</v>
      </c>
      <c r="P10" s="42">
        <f>(O10/P$23)</f>
        <v>81.336734693877546</v>
      </c>
      <c r="Q10" s="10"/>
    </row>
    <row r="11" spans="1:134">
      <c r="A11" s="12"/>
      <c r="B11" s="23">
        <v>322.89999999999998</v>
      </c>
      <c r="C11" s="19" t="s">
        <v>87</v>
      </c>
      <c r="D11" s="43">
        <v>378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1">SUM(D11:N11)</f>
        <v>378</v>
      </c>
      <c r="P11" s="44">
        <f>(O11/P$23)</f>
        <v>0.77142857142857146</v>
      </c>
      <c r="Q11" s="9"/>
    </row>
    <row r="12" spans="1:134">
      <c r="A12" s="12"/>
      <c r="B12" s="23">
        <v>323.10000000000002</v>
      </c>
      <c r="C12" s="19" t="s">
        <v>47</v>
      </c>
      <c r="D12" s="43">
        <v>39477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39477</v>
      </c>
      <c r="P12" s="44">
        <f>(O12/P$23)</f>
        <v>80.565306122448973</v>
      </c>
      <c r="Q12" s="9"/>
    </row>
    <row r="13" spans="1:134" ht="15.75">
      <c r="A13" s="27" t="s">
        <v>88</v>
      </c>
      <c r="B13" s="28"/>
      <c r="C13" s="29"/>
      <c r="D13" s="30">
        <f>SUM(D14:D17)</f>
        <v>103370</v>
      </c>
      <c r="E13" s="30">
        <f>SUM(E14:E17)</f>
        <v>0</v>
      </c>
      <c r="F13" s="30">
        <f>SUM(F14:F17)</f>
        <v>0</v>
      </c>
      <c r="G13" s="30">
        <f>SUM(G14:G17)</f>
        <v>0</v>
      </c>
      <c r="H13" s="30">
        <f>SUM(H14:H17)</f>
        <v>0</v>
      </c>
      <c r="I13" s="30">
        <f>SUM(I14:I17)</f>
        <v>0</v>
      </c>
      <c r="J13" s="30">
        <f>SUM(J14:J17)</f>
        <v>0</v>
      </c>
      <c r="K13" s="30">
        <f>SUM(K14:K17)</f>
        <v>0</v>
      </c>
      <c r="L13" s="30">
        <f>SUM(L14:L17)</f>
        <v>0</v>
      </c>
      <c r="M13" s="30">
        <f>SUM(M14:M17)</f>
        <v>0</v>
      </c>
      <c r="N13" s="30">
        <f>SUM(N14:N17)</f>
        <v>0</v>
      </c>
      <c r="O13" s="41">
        <f>SUM(D13:N13)</f>
        <v>103370</v>
      </c>
      <c r="P13" s="42">
        <f>(O13/P$23)</f>
        <v>210.9591836734694</v>
      </c>
      <c r="Q13" s="10"/>
    </row>
    <row r="14" spans="1:134">
      <c r="A14" s="12"/>
      <c r="B14" s="23">
        <v>331.9</v>
      </c>
      <c r="C14" s="19" t="s">
        <v>89</v>
      </c>
      <c r="D14" s="43">
        <v>73627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2">SUM(D14:N14)</f>
        <v>73627</v>
      </c>
      <c r="P14" s="44">
        <f>(O14/P$23)</f>
        <v>150.25918367346938</v>
      </c>
      <c r="Q14" s="9"/>
    </row>
    <row r="15" spans="1:134">
      <c r="A15" s="12"/>
      <c r="B15" s="23">
        <v>335.125</v>
      </c>
      <c r="C15" s="19" t="s">
        <v>90</v>
      </c>
      <c r="D15" s="43">
        <v>10340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10340</v>
      </c>
      <c r="P15" s="44">
        <f>(O15/P$23)</f>
        <v>21.102040816326532</v>
      </c>
      <c r="Q15" s="9"/>
    </row>
    <row r="16" spans="1:134">
      <c r="A16" s="12"/>
      <c r="B16" s="23">
        <v>335.14</v>
      </c>
      <c r="C16" s="19" t="s">
        <v>50</v>
      </c>
      <c r="D16" s="43">
        <v>1105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1105</v>
      </c>
      <c r="P16" s="44">
        <f>(O16/P$23)</f>
        <v>2.2551020408163267</v>
      </c>
      <c r="Q16" s="9"/>
    </row>
    <row r="17" spans="1:120">
      <c r="A17" s="12"/>
      <c r="B17" s="23">
        <v>335.18</v>
      </c>
      <c r="C17" s="19" t="s">
        <v>91</v>
      </c>
      <c r="D17" s="43">
        <v>18298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18298</v>
      </c>
      <c r="P17" s="44">
        <f>(O17/P$23)</f>
        <v>37.342857142857142</v>
      </c>
      <c r="Q17" s="9"/>
    </row>
    <row r="18" spans="1:120" ht="15.75">
      <c r="A18" s="27" t="s">
        <v>3</v>
      </c>
      <c r="B18" s="28"/>
      <c r="C18" s="29"/>
      <c r="D18" s="30">
        <f>SUM(D19:D20)</f>
        <v>721</v>
      </c>
      <c r="E18" s="30">
        <f>SUM(E19:E20)</f>
        <v>0</v>
      </c>
      <c r="F18" s="30">
        <f>SUM(F19:F20)</f>
        <v>0</v>
      </c>
      <c r="G18" s="30">
        <f>SUM(G19:G20)</f>
        <v>0</v>
      </c>
      <c r="H18" s="30">
        <f>SUM(H19:H20)</f>
        <v>0</v>
      </c>
      <c r="I18" s="30">
        <f>SUM(I19:I20)</f>
        <v>0</v>
      </c>
      <c r="J18" s="30">
        <f>SUM(J19:J20)</f>
        <v>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0</v>
      </c>
      <c r="O18" s="30">
        <f>SUM(D18:N18)</f>
        <v>721</v>
      </c>
      <c r="P18" s="42">
        <f>(O18/P$23)</f>
        <v>1.4714285714285715</v>
      </c>
      <c r="Q18" s="10"/>
    </row>
    <row r="19" spans="1:120">
      <c r="A19" s="12"/>
      <c r="B19" s="23">
        <v>361.1</v>
      </c>
      <c r="C19" s="19" t="s">
        <v>26</v>
      </c>
      <c r="D19" s="43">
        <v>701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701</v>
      </c>
      <c r="P19" s="44">
        <f>(O19/P$23)</f>
        <v>1.4306122448979592</v>
      </c>
      <c r="Q19" s="9"/>
    </row>
    <row r="20" spans="1:120" ht="15.75" thickBot="1">
      <c r="A20" s="12"/>
      <c r="B20" s="23">
        <v>369.9</v>
      </c>
      <c r="C20" s="19" t="s">
        <v>28</v>
      </c>
      <c r="D20" s="43">
        <v>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3">SUM(D20:N20)</f>
        <v>20</v>
      </c>
      <c r="P20" s="44">
        <f>(O20/P$23)</f>
        <v>4.0816326530612242E-2</v>
      </c>
      <c r="Q20" s="9"/>
    </row>
    <row r="21" spans="1:120" ht="16.5" thickBot="1">
      <c r="A21" s="13" t="s">
        <v>24</v>
      </c>
      <c r="B21" s="21"/>
      <c r="C21" s="20"/>
      <c r="D21" s="14">
        <f>SUM(D5,D10,D13,D18)</f>
        <v>390257</v>
      </c>
      <c r="E21" s="14">
        <f t="shared" ref="E21:N21" si="4">SUM(E5,E10,E13,E18)</f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>SUM(D21:N21)</f>
        <v>390257</v>
      </c>
      <c r="P21" s="36">
        <f>(O21/P$23)</f>
        <v>796.44285714285718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94</v>
      </c>
      <c r="N23" s="45"/>
      <c r="O23" s="45"/>
      <c r="P23" s="40">
        <v>490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136016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136016</v>
      </c>
      <c r="O5" s="31">
        <f t="shared" ref="O5:O21" si="2">(N5/O$23)</f>
        <v>406.01791044776121</v>
      </c>
      <c r="P5" s="6"/>
    </row>
    <row r="6" spans="1:133">
      <c r="A6" s="12"/>
      <c r="B6" s="23">
        <v>311</v>
      </c>
      <c r="C6" s="19" t="s">
        <v>2</v>
      </c>
      <c r="D6" s="43">
        <v>102999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102999</v>
      </c>
      <c r="O6" s="44">
        <f t="shared" si="2"/>
        <v>307.45970149253731</v>
      </c>
      <c r="P6" s="9"/>
    </row>
    <row r="7" spans="1:133">
      <c r="A7" s="12"/>
      <c r="B7" s="23">
        <v>312.60000000000002</v>
      </c>
      <c r="C7" s="19" t="s">
        <v>11</v>
      </c>
      <c r="D7" s="43">
        <v>11045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11045</v>
      </c>
      <c r="O7" s="44">
        <f t="shared" si="2"/>
        <v>32.970149253731343</v>
      </c>
      <c r="P7" s="9"/>
    </row>
    <row r="8" spans="1:133">
      <c r="A8" s="12"/>
      <c r="B8" s="23">
        <v>315</v>
      </c>
      <c r="C8" s="19" t="s">
        <v>45</v>
      </c>
      <c r="D8" s="43">
        <v>21039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21039</v>
      </c>
      <c r="O8" s="44">
        <f t="shared" si="2"/>
        <v>62.802985074626868</v>
      </c>
      <c r="P8" s="9"/>
    </row>
    <row r="9" spans="1:133">
      <c r="A9" s="12"/>
      <c r="B9" s="23">
        <v>316</v>
      </c>
      <c r="C9" s="19" t="s">
        <v>46</v>
      </c>
      <c r="D9" s="43">
        <v>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933</v>
      </c>
      <c r="O9" s="44">
        <f t="shared" si="2"/>
        <v>2.7850746268656716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SUM(D11:D13)</f>
        <v>66729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66729</v>
      </c>
      <c r="O10" s="42">
        <f t="shared" si="2"/>
        <v>199.19104477611941</v>
      </c>
      <c r="P10" s="10"/>
    </row>
    <row r="11" spans="1:133">
      <c r="A11" s="12"/>
      <c r="B11" s="23">
        <v>322</v>
      </c>
      <c r="C11" s="19" t="s">
        <v>0</v>
      </c>
      <c r="D11" s="43">
        <v>37527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37527</v>
      </c>
      <c r="O11" s="44">
        <f t="shared" si="2"/>
        <v>112.02089552238806</v>
      </c>
      <c r="P11" s="9"/>
    </row>
    <row r="12" spans="1:133">
      <c r="A12" s="12"/>
      <c r="B12" s="23">
        <v>323.10000000000002</v>
      </c>
      <c r="C12" s="19" t="s">
        <v>47</v>
      </c>
      <c r="D12" s="43">
        <v>28338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28338</v>
      </c>
      <c r="O12" s="44">
        <f t="shared" si="2"/>
        <v>84.591044776119404</v>
      </c>
      <c r="P12" s="9"/>
    </row>
    <row r="13" spans="1:133">
      <c r="A13" s="12"/>
      <c r="B13" s="23">
        <v>324.70999999999998</v>
      </c>
      <c r="C13" s="19" t="s">
        <v>48</v>
      </c>
      <c r="D13" s="43">
        <v>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864</v>
      </c>
      <c r="O13" s="44">
        <f t="shared" si="2"/>
        <v>2.5791044776119403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17965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17965</v>
      </c>
      <c r="O14" s="42">
        <f t="shared" si="2"/>
        <v>53.626865671641788</v>
      </c>
      <c r="P14" s="10"/>
    </row>
    <row r="15" spans="1:133">
      <c r="A15" s="12"/>
      <c r="B15" s="23">
        <v>335.12</v>
      </c>
      <c r="C15" s="19" t="s">
        <v>49</v>
      </c>
      <c r="D15" s="43">
        <v>7572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7572</v>
      </c>
      <c r="O15" s="44">
        <f t="shared" si="2"/>
        <v>22.602985074626865</v>
      </c>
      <c r="P15" s="9"/>
    </row>
    <row r="16" spans="1:133">
      <c r="A16" s="12"/>
      <c r="B16" s="23">
        <v>335.14</v>
      </c>
      <c r="C16" s="19" t="s">
        <v>50</v>
      </c>
      <c r="D16" s="43">
        <v>686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686</v>
      </c>
      <c r="O16" s="44">
        <f t="shared" si="2"/>
        <v>2.0477611940298508</v>
      </c>
      <c r="P16" s="9"/>
    </row>
    <row r="17" spans="1:119">
      <c r="A17" s="12"/>
      <c r="B17" s="23">
        <v>335.18</v>
      </c>
      <c r="C17" s="19" t="s">
        <v>51</v>
      </c>
      <c r="D17" s="43">
        <v>9707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9707</v>
      </c>
      <c r="O17" s="44">
        <f t="shared" si="2"/>
        <v>28.976119402985073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21611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21611</v>
      </c>
      <c r="O18" s="42">
        <f t="shared" si="2"/>
        <v>64.51044776119403</v>
      </c>
      <c r="P18" s="10"/>
    </row>
    <row r="19" spans="1:119">
      <c r="A19" s="12"/>
      <c r="B19" s="23">
        <v>361.1</v>
      </c>
      <c r="C19" s="19" t="s">
        <v>26</v>
      </c>
      <c r="D19" s="43">
        <v>3327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3327</v>
      </c>
      <c r="O19" s="44">
        <f t="shared" si="2"/>
        <v>9.9313432835820894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18284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18284</v>
      </c>
      <c r="O20" s="44">
        <f t="shared" si="2"/>
        <v>54.579104477611942</v>
      </c>
      <c r="P20" s="9"/>
    </row>
    <row r="21" spans="1:119" ht="16.5" thickBot="1">
      <c r="A21" s="13" t="s">
        <v>24</v>
      </c>
      <c r="B21" s="21"/>
      <c r="C21" s="20"/>
      <c r="D21" s="14">
        <f>SUM(D5,D10,D14,D18)</f>
        <v>242321</v>
      </c>
      <c r="E21" s="14">
        <f t="shared" ref="E21:M21" si="6">SUM(E5,E10,E14,E18)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242321</v>
      </c>
      <c r="O21" s="36">
        <f t="shared" si="2"/>
        <v>723.34626865671646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52</v>
      </c>
      <c r="M23" s="45"/>
      <c r="N23" s="45"/>
      <c r="O23" s="40">
        <v>335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178880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178880</v>
      </c>
      <c r="O5" s="31">
        <f t="shared" ref="O5:O21" si="2">(N5/O$23)</f>
        <v>535.56886227544908</v>
      </c>
      <c r="P5" s="6"/>
    </row>
    <row r="6" spans="1:133">
      <c r="A6" s="12"/>
      <c r="B6" s="23">
        <v>311</v>
      </c>
      <c r="C6" s="19" t="s">
        <v>2</v>
      </c>
      <c r="D6" s="43">
        <v>114224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114224</v>
      </c>
      <c r="O6" s="44">
        <f t="shared" si="2"/>
        <v>341.98802395209583</v>
      </c>
      <c r="P6" s="9"/>
    </row>
    <row r="7" spans="1:133">
      <c r="A7" s="12"/>
      <c r="B7" s="23">
        <v>312.41000000000003</v>
      </c>
      <c r="C7" s="19" t="s">
        <v>10</v>
      </c>
      <c r="D7" s="43">
        <v>6454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6454</v>
      </c>
      <c r="O7" s="44">
        <f t="shared" si="2"/>
        <v>19.323353293413174</v>
      </c>
      <c r="P7" s="9"/>
    </row>
    <row r="8" spans="1:133">
      <c r="A8" s="12"/>
      <c r="B8" s="23">
        <v>312.60000000000002</v>
      </c>
      <c r="C8" s="19" t="s">
        <v>11</v>
      </c>
      <c r="D8" s="43">
        <v>15995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15995</v>
      </c>
      <c r="O8" s="44">
        <f t="shared" si="2"/>
        <v>47.889221556886227</v>
      </c>
      <c r="P8" s="9"/>
    </row>
    <row r="9" spans="1:133">
      <c r="A9" s="12"/>
      <c r="B9" s="23">
        <v>314.10000000000002</v>
      </c>
      <c r="C9" s="19" t="s">
        <v>12</v>
      </c>
      <c r="D9" s="43">
        <v>22846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22846</v>
      </c>
      <c r="O9" s="44">
        <f t="shared" si="2"/>
        <v>68.401197604790426</v>
      </c>
      <c r="P9" s="9"/>
    </row>
    <row r="10" spans="1:133">
      <c r="A10" s="12"/>
      <c r="B10" s="23">
        <v>315</v>
      </c>
      <c r="C10" s="19" t="s">
        <v>13</v>
      </c>
      <c r="D10" s="43">
        <v>18968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18968</v>
      </c>
      <c r="O10" s="44">
        <f t="shared" si="2"/>
        <v>56.790419161676645</v>
      </c>
      <c r="P10" s="9"/>
    </row>
    <row r="11" spans="1:133">
      <c r="A11" s="12"/>
      <c r="B11" s="23">
        <v>316</v>
      </c>
      <c r="C11" s="19" t="s">
        <v>14</v>
      </c>
      <c r="D11" s="43">
        <v>393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</v>
      </c>
      <c r="O11" s="44">
        <f t="shared" si="2"/>
        <v>1.1766467065868262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26607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26607</v>
      </c>
      <c r="O12" s="42">
        <f t="shared" si="2"/>
        <v>79.661676646706582</v>
      </c>
      <c r="P12" s="10"/>
    </row>
    <row r="13" spans="1:133">
      <c r="A13" s="12"/>
      <c r="B13" s="23">
        <v>322</v>
      </c>
      <c r="C13" s="19" t="s">
        <v>0</v>
      </c>
      <c r="D13" s="43">
        <v>26607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26607</v>
      </c>
      <c r="O13" s="44">
        <f t="shared" si="2"/>
        <v>79.661676646706582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17283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17283</v>
      </c>
      <c r="O14" s="42">
        <f t="shared" si="2"/>
        <v>51.745508982035929</v>
      </c>
      <c r="P14" s="10"/>
    </row>
    <row r="15" spans="1:133">
      <c r="A15" s="12"/>
      <c r="B15" s="23">
        <v>335.12</v>
      </c>
      <c r="C15" s="19" t="s">
        <v>17</v>
      </c>
      <c r="D15" s="43">
        <v>7221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7221</v>
      </c>
      <c r="O15" s="44">
        <f t="shared" si="2"/>
        <v>21.619760479041915</v>
      </c>
      <c r="P15" s="9"/>
    </row>
    <row r="16" spans="1:133">
      <c r="A16" s="12"/>
      <c r="B16" s="23">
        <v>335.14</v>
      </c>
      <c r="C16" s="19" t="s">
        <v>18</v>
      </c>
      <c r="D16" s="43">
        <v>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804</v>
      </c>
      <c r="O16" s="44">
        <f t="shared" si="2"/>
        <v>2.4071856287425151</v>
      </c>
      <c r="P16" s="9"/>
    </row>
    <row r="17" spans="1:119">
      <c r="A17" s="12"/>
      <c r="B17" s="23">
        <v>335.18</v>
      </c>
      <c r="C17" s="19" t="s">
        <v>19</v>
      </c>
      <c r="D17" s="43">
        <v>9258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9258</v>
      </c>
      <c r="O17" s="44">
        <f t="shared" si="2"/>
        <v>27.718562874251496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10090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10090</v>
      </c>
      <c r="O18" s="42">
        <f t="shared" si="2"/>
        <v>30.209580838323355</v>
      </c>
      <c r="P18" s="10"/>
    </row>
    <row r="19" spans="1:119">
      <c r="A19" s="12"/>
      <c r="B19" s="23">
        <v>361.1</v>
      </c>
      <c r="C19" s="19" t="s">
        <v>26</v>
      </c>
      <c r="D19" s="43">
        <v>7739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7739</v>
      </c>
      <c r="O19" s="44">
        <f t="shared" si="2"/>
        <v>23.17065868263473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2351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2351</v>
      </c>
      <c r="O20" s="44">
        <f t="shared" si="2"/>
        <v>7.0389221556886223</v>
      </c>
      <c r="P20" s="9"/>
    </row>
    <row r="21" spans="1:119" ht="16.5" thickBot="1">
      <c r="A21" s="13" t="s">
        <v>24</v>
      </c>
      <c r="B21" s="21"/>
      <c r="C21" s="20"/>
      <c r="D21" s="14">
        <f>SUM(D5,D12,D14,D18)</f>
        <v>232860</v>
      </c>
      <c r="E21" s="14">
        <f t="shared" ref="E21:M21" si="6">SUM(E5,E12,E14,E18)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232860</v>
      </c>
      <c r="O21" s="36">
        <f t="shared" si="2"/>
        <v>697.18562874251495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43</v>
      </c>
      <c r="M23" s="45"/>
      <c r="N23" s="45"/>
      <c r="O23" s="40">
        <v>334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218916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218916</v>
      </c>
      <c r="O5" s="31">
        <f t="shared" ref="O5:O22" si="2">(N5/O$24)</f>
        <v>649.60237388724033</v>
      </c>
      <c r="P5" s="6"/>
    </row>
    <row r="6" spans="1:133">
      <c r="A6" s="12"/>
      <c r="B6" s="23">
        <v>311</v>
      </c>
      <c r="C6" s="19" t="s">
        <v>2</v>
      </c>
      <c r="D6" s="43">
        <v>142898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142898</v>
      </c>
      <c r="O6" s="44">
        <f t="shared" si="2"/>
        <v>424.02967359050444</v>
      </c>
      <c r="P6" s="9"/>
    </row>
    <row r="7" spans="1:133">
      <c r="A7" s="12"/>
      <c r="B7" s="23">
        <v>312.41000000000003</v>
      </c>
      <c r="C7" s="19" t="s">
        <v>10</v>
      </c>
      <c r="D7" s="43">
        <v>10654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10654</v>
      </c>
      <c r="O7" s="44">
        <f t="shared" si="2"/>
        <v>31.614243323442135</v>
      </c>
      <c r="P7" s="9"/>
    </row>
    <row r="8" spans="1:133">
      <c r="A8" s="12"/>
      <c r="B8" s="23">
        <v>312.60000000000002</v>
      </c>
      <c r="C8" s="19" t="s">
        <v>11</v>
      </c>
      <c r="D8" s="43">
        <v>20782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20782</v>
      </c>
      <c r="O8" s="44">
        <f t="shared" si="2"/>
        <v>61.667655786350146</v>
      </c>
      <c r="P8" s="9"/>
    </row>
    <row r="9" spans="1:133">
      <c r="A9" s="12"/>
      <c r="B9" s="23">
        <v>314.10000000000002</v>
      </c>
      <c r="C9" s="19" t="s">
        <v>12</v>
      </c>
      <c r="D9" s="43">
        <v>25736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25736</v>
      </c>
      <c r="O9" s="44">
        <f t="shared" si="2"/>
        <v>76.367952522255194</v>
      </c>
      <c r="P9" s="9"/>
    </row>
    <row r="10" spans="1:133">
      <c r="A10" s="12"/>
      <c r="B10" s="23">
        <v>315</v>
      </c>
      <c r="C10" s="19" t="s">
        <v>13</v>
      </c>
      <c r="D10" s="43">
        <v>17831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17831</v>
      </c>
      <c r="O10" s="44">
        <f t="shared" si="2"/>
        <v>52.910979228486646</v>
      </c>
      <c r="P10" s="9"/>
    </row>
    <row r="11" spans="1:133">
      <c r="A11" s="12"/>
      <c r="B11" s="23">
        <v>316</v>
      </c>
      <c r="C11" s="19" t="s">
        <v>14</v>
      </c>
      <c r="D11" s="43">
        <v>1015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1015</v>
      </c>
      <c r="O11" s="44">
        <f t="shared" si="2"/>
        <v>3.0118694362017804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6619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6619</v>
      </c>
      <c r="O12" s="42">
        <f t="shared" si="2"/>
        <v>19.640949554896142</v>
      </c>
      <c r="P12" s="10"/>
    </row>
    <row r="13" spans="1:133">
      <c r="A13" s="12"/>
      <c r="B13" s="23">
        <v>322</v>
      </c>
      <c r="C13" s="19" t="s">
        <v>0</v>
      </c>
      <c r="D13" s="43">
        <v>6619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6619</v>
      </c>
      <c r="O13" s="44">
        <f t="shared" si="2"/>
        <v>19.640949554896142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25795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25795</v>
      </c>
      <c r="O14" s="42">
        <f t="shared" si="2"/>
        <v>76.543026706231458</v>
      </c>
      <c r="P14" s="10"/>
    </row>
    <row r="15" spans="1:133">
      <c r="A15" s="12"/>
      <c r="B15" s="23">
        <v>335.12</v>
      </c>
      <c r="C15" s="19" t="s">
        <v>17</v>
      </c>
      <c r="D15" s="43">
        <v>9051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9051</v>
      </c>
      <c r="O15" s="44">
        <f t="shared" si="2"/>
        <v>26.857566765578635</v>
      </c>
      <c r="P15" s="9"/>
    </row>
    <row r="16" spans="1:133">
      <c r="A16" s="12"/>
      <c r="B16" s="23">
        <v>335.14</v>
      </c>
      <c r="C16" s="19" t="s">
        <v>18</v>
      </c>
      <c r="D16" s="43">
        <v>1024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1024</v>
      </c>
      <c r="O16" s="44">
        <f t="shared" si="2"/>
        <v>3.0385756676557865</v>
      </c>
      <c r="P16" s="9"/>
    </row>
    <row r="17" spans="1:119">
      <c r="A17" s="12"/>
      <c r="B17" s="23">
        <v>335.18</v>
      </c>
      <c r="C17" s="19" t="s">
        <v>19</v>
      </c>
      <c r="D17" s="43">
        <v>15720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15720</v>
      </c>
      <c r="O17" s="44">
        <f t="shared" si="2"/>
        <v>46.646884272997035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3308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3308</v>
      </c>
      <c r="O18" s="42">
        <f t="shared" si="2"/>
        <v>9.8160237388724028</v>
      </c>
      <c r="P18" s="10"/>
    </row>
    <row r="19" spans="1:119">
      <c r="A19" s="12"/>
      <c r="B19" s="23">
        <v>361.1</v>
      </c>
      <c r="C19" s="19" t="s">
        <v>26</v>
      </c>
      <c r="D19" s="43">
        <v>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243</v>
      </c>
      <c r="O19" s="44">
        <f t="shared" si="2"/>
        <v>0.72106824925816027</v>
      </c>
      <c r="P19" s="9"/>
    </row>
    <row r="20" spans="1:119">
      <c r="A20" s="12"/>
      <c r="B20" s="23">
        <v>362</v>
      </c>
      <c r="C20" s="19" t="s">
        <v>27</v>
      </c>
      <c r="D20" s="43">
        <v>200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</v>
      </c>
      <c r="O20" s="44">
        <f t="shared" si="2"/>
        <v>0.59347181008902072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2865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2865</v>
      </c>
      <c r="O21" s="44">
        <f t="shared" si="2"/>
        <v>8.5014836795252222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254638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254638</v>
      </c>
      <c r="O22" s="36">
        <f t="shared" si="2"/>
        <v>755.60237388724033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41</v>
      </c>
      <c r="M24" s="45"/>
      <c r="N24" s="45"/>
      <c r="O24" s="40">
        <v>337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239556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239556</v>
      </c>
      <c r="O5" s="31">
        <f t="shared" ref="O5:O22" si="2">(N5/O$24)</f>
        <v>708.74556213017752</v>
      </c>
      <c r="P5" s="6"/>
    </row>
    <row r="6" spans="1:133">
      <c r="A6" s="12"/>
      <c r="B6" s="23">
        <v>311</v>
      </c>
      <c r="C6" s="19" t="s">
        <v>2</v>
      </c>
      <c r="D6" s="43">
        <v>167456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167456</v>
      </c>
      <c r="O6" s="44">
        <f t="shared" si="2"/>
        <v>495.43195266272187</v>
      </c>
      <c r="P6" s="9"/>
    </row>
    <row r="7" spans="1:133">
      <c r="A7" s="12"/>
      <c r="B7" s="23">
        <v>312.41000000000003</v>
      </c>
      <c r="C7" s="19" t="s">
        <v>10</v>
      </c>
      <c r="D7" s="43">
        <v>7908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7908</v>
      </c>
      <c r="O7" s="44">
        <f t="shared" si="2"/>
        <v>23.396449704142011</v>
      </c>
      <c r="P7" s="9"/>
    </row>
    <row r="8" spans="1:133">
      <c r="A8" s="12"/>
      <c r="B8" s="23">
        <v>312.60000000000002</v>
      </c>
      <c r="C8" s="19" t="s">
        <v>11</v>
      </c>
      <c r="D8" s="43">
        <v>19045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19045</v>
      </c>
      <c r="O8" s="44">
        <f t="shared" si="2"/>
        <v>56.346153846153847</v>
      </c>
      <c r="P8" s="9"/>
    </row>
    <row r="9" spans="1:133">
      <c r="A9" s="12"/>
      <c r="B9" s="23">
        <v>314.10000000000002</v>
      </c>
      <c r="C9" s="19" t="s">
        <v>12</v>
      </c>
      <c r="D9" s="43">
        <v>27122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27122</v>
      </c>
      <c r="O9" s="44">
        <f t="shared" si="2"/>
        <v>80.242603550295854</v>
      </c>
      <c r="P9" s="9"/>
    </row>
    <row r="10" spans="1:133">
      <c r="A10" s="12"/>
      <c r="B10" s="23">
        <v>315</v>
      </c>
      <c r="C10" s="19" t="s">
        <v>13</v>
      </c>
      <c r="D10" s="43">
        <v>17432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17432</v>
      </c>
      <c r="O10" s="44">
        <f t="shared" si="2"/>
        <v>51.573964497041423</v>
      </c>
      <c r="P10" s="9"/>
    </row>
    <row r="11" spans="1:133">
      <c r="A11" s="12"/>
      <c r="B11" s="23">
        <v>316</v>
      </c>
      <c r="C11" s="19" t="s">
        <v>14</v>
      </c>
      <c r="D11" s="43">
        <v>593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</v>
      </c>
      <c r="O11" s="44">
        <f t="shared" si="2"/>
        <v>1.7544378698224852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5252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5252</v>
      </c>
      <c r="O12" s="42">
        <f t="shared" si="2"/>
        <v>15.538461538461538</v>
      </c>
      <c r="P12" s="10"/>
    </row>
    <row r="13" spans="1:133">
      <c r="A13" s="12"/>
      <c r="B13" s="23">
        <v>322</v>
      </c>
      <c r="C13" s="19" t="s">
        <v>0</v>
      </c>
      <c r="D13" s="43">
        <v>5252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5252</v>
      </c>
      <c r="O13" s="44">
        <f t="shared" si="2"/>
        <v>15.538461538461538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22087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22087</v>
      </c>
      <c r="O14" s="42">
        <f t="shared" si="2"/>
        <v>65.34615384615384</v>
      </c>
      <c r="P14" s="10"/>
    </row>
    <row r="15" spans="1:133">
      <c r="A15" s="12"/>
      <c r="B15" s="23">
        <v>335.12</v>
      </c>
      <c r="C15" s="19" t="s">
        <v>17</v>
      </c>
      <c r="D15" s="43">
        <v>7740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7740</v>
      </c>
      <c r="O15" s="44">
        <f t="shared" si="2"/>
        <v>22.899408284023668</v>
      </c>
      <c r="P15" s="9"/>
    </row>
    <row r="16" spans="1:133">
      <c r="A16" s="12"/>
      <c r="B16" s="23">
        <v>335.14</v>
      </c>
      <c r="C16" s="19" t="s">
        <v>18</v>
      </c>
      <c r="D16" s="43">
        <v>1287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1287</v>
      </c>
      <c r="O16" s="44">
        <f t="shared" si="2"/>
        <v>3.8076923076923075</v>
      </c>
      <c r="P16" s="9"/>
    </row>
    <row r="17" spans="1:119">
      <c r="A17" s="12"/>
      <c r="B17" s="23">
        <v>335.18</v>
      </c>
      <c r="C17" s="19" t="s">
        <v>19</v>
      </c>
      <c r="D17" s="43">
        <v>13060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13060</v>
      </c>
      <c r="O17" s="44">
        <f t="shared" si="2"/>
        <v>38.639053254437869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1665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1665</v>
      </c>
      <c r="O18" s="42">
        <f t="shared" si="2"/>
        <v>4.9260355029585803</v>
      </c>
      <c r="P18" s="10"/>
    </row>
    <row r="19" spans="1:119">
      <c r="A19" s="12"/>
      <c r="B19" s="23">
        <v>361.1</v>
      </c>
      <c r="C19" s="19" t="s">
        <v>26</v>
      </c>
      <c r="D19" s="43">
        <v>1007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1007</v>
      </c>
      <c r="O19" s="44">
        <f t="shared" si="2"/>
        <v>2.9792899408284024</v>
      </c>
      <c r="P19" s="9"/>
    </row>
    <row r="20" spans="1:119">
      <c r="A20" s="12"/>
      <c r="B20" s="23">
        <v>362</v>
      </c>
      <c r="C20" s="19" t="s">
        <v>27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1.7751479289940828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</v>
      </c>
      <c r="O21" s="44">
        <f t="shared" si="2"/>
        <v>0.17159763313609466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268560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268560</v>
      </c>
      <c r="O22" s="36">
        <f t="shared" si="2"/>
        <v>794.55621301775147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38</v>
      </c>
      <c r="M24" s="45"/>
      <c r="N24" s="45"/>
      <c r="O24" s="40">
        <v>338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274838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274838</v>
      </c>
      <c r="O5" s="31">
        <f t="shared" ref="O5:O22" si="2">(N5/O$24)</f>
        <v>455.0298013245033</v>
      </c>
      <c r="P5" s="6"/>
    </row>
    <row r="6" spans="1:133">
      <c r="A6" s="12"/>
      <c r="B6" s="23">
        <v>311</v>
      </c>
      <c r="C6" s="19" t="s">
        <v>2</v>
      </c>
      <c r="D6" s="43">
        <v>197307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197307</v>
      </c>
      <c r="O6" s="44">
        <f t="shared" si="2"/>
        <v>326.66721854304637</v>
      </c>
      <c r="P6" s="9"/>
    </row>
    <row r="7" spans="1:133">
      <c r="A7" s="12"/>
      <c r="B7" s="23">
        <v>312.41000000000003</v>
      </c>
      <c r="C7" s="19" t="s">
        <v>10</v>
      </c>
      <c r="D7" s="43">
        <v>8466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8466</v>
      </c>
      <c r="O7" s="44">
        <f t="shared" si="2"/>
        <v>14.016556291390728</v>
      </c>
      <c r="P7" s="9"/>
    </row>
    <row r="8" spans="1:133">
      <c r="A8" s="12"/>
      <c r="B8" s="23">
        <v>312.60000000000002</v>
      </c>
      <c r="C8" s="19" t="s">
        <v>11</v>
      </c>
      <c r="D8" s="43">
        <v>17220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17220</v>
      </c>
      <c r="O8" s="44">
        <f t="shared" si="2"/>
        <v>28.509933774834437</v>
      </c>
      <c r="P8" s="9"/>
    </row>
    <row r="9" spans="1:133">
      <c r="A9" s="12"/>
      <c r="B9" s="23">
        <v>314.10000000000002</v>
      </c>
      <c r="C9" s="19" t="s">
        <v>12</v>
      </c>
      <c r="D9" s="43">
        <v>27138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27138</v>
      </c>
      <c r="O9" s="44">
        <f t="shared" si="2"/>
        <v>44.930463576158942</v>
      </c>
      <c r="P9" s="9"/>
    </row>
    <row r="10" spans="1:133">
      <c r="A10" s="12"/>
      <c r="B10" s="23">
        <v>315</v>
      </c>
      <c r="C10" s="19" t="s">
        <v>13</v>
      </c>
      <c r="D10" s="43">
        <v>24002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24002</v>
      </c>
      <c r="O10" s="44">
        <f t="shared" si="2"/>
        <v>39.73841059602649</v>
      </c>
      <c r="P10" s="9"/>
    </row>
    <row r="11" spans="1:133">
      <c r="A11" s="12"/>
      <c r="B11" s="23">
        <v>316</v>
      </c>
      <c r="C11" s="19" t="s">
        <v>14</v>
      </c>
      <c r="D11" s="43">
        <v>705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705</v>
      </c>
      <c r="O11" s="44">
        <f t="shared" si="2"/>
        <v>1.1672185430463575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15717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15717</v>
      </c>
      <c r="O12" s="42">
        <f t="shared" si="2"/>
        <v>26.021523178807946</v>
      </c>
      <c r="P12" s="10"/>
    </row>
    <row r="13" spans="1:133">
      <c r="A13" s="12"/>
      <c r="B13" s="23">
        <v>322</v>
      </c>
      <c r="C13" s="19" t="s">
        <v>0</v>
      </c>
      <c r="D13" s="43">
        <v>15717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15717</v>
      </c>
      <c r="O13" s="44">
        <f t="shared" si="2"/>
        <v>26.021523178807946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21772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21772</v>
      </c>
      <c r="O14" s="42">
        <f t="shared" si="2"/>
        <v>36.046357615894038</v>
      </c>
      <c r="P14" s="10"/>
    </row>
    <row r="15" spans="1:133">
      <c r="A15" s="12"/>
      <c r="B15" s="23">
        <v>335.12</v>
      </c>
      <c r="C15" s="19" t="s">
        <v>17</v>
      </c>
      <c r="D15" s="43">
        <v>7088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7088</v>
      </c>
      <c r="O15" s="44">
        <f t="shared" si="2"/>
        <v>11.735099337748345</v>
      </c>
      <c r="P15" s="9"/>
    </row>
    <row r="16" spans="1:133">
      <c r="A16" s="12"/>
      <c r="B16" s="23">
        <v>335.14</v>
      </c>
      <c r="C16" s="19" t="s">
        <v>18</v>
      </c>
      <c r="D16" s="43">
        <v>1325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1325</v>
      </c>
      <c r="O16" s="44">
        <f t="shared" si="2"/>
        <v>2.193708609271523</v>
      </c>
      <c r="P16" s="9"/>
    </row>
    <row r="17" spans="1:119">
      <c r="A17" s="12"/>
      <c r="B17" s="23">
        <v>335.18</v>
      </c>
      <c r="C17" s="19" t="s">
        <v>19</v>
      </c>
      <c r="D17" s="43">
        <v>13359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13359</v>
      </c>
      <c r="O17" s="44">
        <f t="shared" si="2"/>
        <v>22.117549668874172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15559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15559</v>
      </c>
      <c r="O18" s="42">
        <f t="shared" si="2"/>
        <v>25.759933774834437</v>
      </c>
      <c r="P18" s="10"/>
    </row>
    <row r="19" spans="1:119">
      <c r="A19" s="12"/>
      <c r="B19" s="23">
        <v>361.1</v>
      </c>
      <c r="C19" s="19" t="s">
        <v>26</v>
      </c>
      <c r="D19" s="43">
        <v>5002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5002</v>
      </c>
      <c r="O19" s="44">
        <f t="shared" si="2"/>
        <v>8.281456953642385</v>
      </c>
      <c r="P19" s="9"/>
    </row>
    <row r="20" spans="1:119">
      <c r="A20" s="12"/>
      <c r="B20" s="23">
        <v>362</v>
      </c>
      <c r="C20" s="19" t="s">
        <v>27</v>
      </c>
      <c r="D20" s="43">
        <v>5113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5113</v>
      </c>
      <c r="O20" s="44">
        <f t="shared" si="2"/>
        <v>8.4652317880794694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5444</v>
      </c>
      <c r="O21" s="44">
        <f t="shared" si="2"/>
        <v>9.0132450331125824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327886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327886</v>
      </c>
      <c r="O22" s="36">
        <f t="shared" si="2"/>
        <v>542.85761589403978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35</v>
      </c>
      <c r="M24" s="45"/>
      <c r="N24" s="45"/>
      <c r="O24" s="40">
        <v>604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220492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220492</v>
      </c>
      <c r="O5" s="31">
        <f t="shared" ref="O5:O22" si="2">(N5/O$24)</f>
        <v>426.48355899419727</v>
      </c>
      <c r="P5" s="6"/>
    </row>
    <row r="6" spans="1:133">
      <c r="A6" s="12"/>
      <c r="B6" s="23">
        <v>311</v>
      </c>
      <c r="C6" s="19" t="s">
        <v>2</v>
      </c>
      <c r="D6" s="43">
        <v>168517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168517</v>
      </c>
      <c r="O6" s="44">
        <f t="shared" si="2"/>
        <v>325.95164410058027</v>
      </c>
      <c r="P6" s="9"/>
    </row>
    <row r="7" spans="1:133">
      <c r="A7" s="12"/>
      <c r="B7" s="23">
        <v>312.41000000000003</v>
      </c>
      <c r="C7" s="19" t="s">
        <v>10</v>
      </c>
      <c r="D7" s="43">
        <v>9867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9867</v>
      </c>
      <c r="O7" s="44">
        <f t="shared" si="2"/>
        <v>19.085106382978722</v>
      </c>
      <c r="P7" s="9"/>
    </row>
    <row r="8" spans="1:133">
      <c r="A8" s="12"/>
      <c r="B8" s="23">
        <v>312.60000000000002</v>
      </c>
      <c r="C8" s="19" t="s">
        <v>11</v>
      </c>
      <c r="D8" s="43">
        <v>18016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18016</v>
      </c>
      <c r="O8" s="44">
        <f t="shared" si="2"/>
        <v>34.847195357833655</v>
      </c>
      <c r="P8" s="9"/>
    </row>
    <row r="9" spans="1:133">
      <c r="A9" s="12"/>
      <c r="B9" s="23">
        <v>315</v>
      </c>
      <c r="C9" s="19" t="s">
        <v>13</v>
      </c>
      <c r="D9" s="43">
        <v>23680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23680</v>
      </c>
      <c r="O9" s="44">
        <f t="shared" si="2"/>
        <v>45.802707930367504</v>
      </c>
      <c r="P9" s="9"/>
    </row>
    <row r="10" spans="1:133">
      <c r="A10" s="12"/>
      <c r="B10" s="23">
        <v>316</v>
      </c>
      <c r="C10" s="19" t="s">
        <v>14</v>
      </c>
      <c r="D10" s="43">
        <v>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</v>
      </c>
      <c r="O10" s="44">
        <f t="shared" si="2"/>
        <v>0.79690522243713735</v>
      </c>
      <c r="P10" s="9"/>
    </row>
    <row r="11" spans="1:133" ht="15.75">
      <c r="A11" s="27" t="s">
        <v>54</v>
      </c>
      <c r="B11" s="28"/>
      <c r="C11" s="29"/>
      <c r="D11" s="30">
        <f t="shared" ref="D11:M11" si="3">SUM(D12:D13)</f>
        <v>26071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26071</v>
      </c>
      <c r="O11" s="42">
        <f t="shared" si="2"/>
        <v>50.427466150870409</v>
      </c>
      <c r="P11" s="10"/>
    </row>
    <row r="12" spans="1:133">
      <c r="A12" s="12"/>
      <c r="B12" s="23">
        <v>322</v>
      </c>
      <c r="C12" s="19" t="s">
        <v>0</v>
      </c>
      <c r="D12" s="43">
        <v>5207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5207</v>
      </c>
      <c r="O12" s="44">
        <f t="shared" si="2"/>
        <v>10.0715667311412</v>
      </c>
      <c r="P12" s="9"/>
    </row>
    <row r="13" spans="1:133">
      <c r="A13" s="12"/>
      <c r="B13" s="23">
        <v>323.10000000000002</v>
      </c>
      <c r="C13" s="19" t="s">
        <v>47</v>
      </c>
      <c r="D13" s="43">
        <v>20864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20864</v>
      </c>
      <c r="O13" s="44">
        <f t="shared" si="2"/>
        <v>40.355899419729205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24541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24541</v>
      </c>
      <c r="O14" s="42">
        <f t="shared" si="2"/>
        <v>47.468085106382979</v>
      </c>
      <c r="P14" s="10"/>
    </row>
    <row r="15" spans="1:133">
      <c r="A15" s="12"/>
      <c r="B15" s="23">
        <v>335.12</v>
      </c>
      <c r="C15" s="19" t="s">
        <v>17</v>
      </c>
      <c r="D15" s="43">
        <v>8933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8933</v>
      </c>
      <c r="O15" s="44">
        <f t="shared" si="2"/>
        <v>17.278529980657641</v>
      </c>
      <c r="P15" s="9"/>
    </row>
    <row r="16" spans="1:133">
      <c r="A16" s="12"/>
      <c r="B16" s="23">
        <v>335.14</v>
      </c>
      <c r="C16" s="19" t="s">
        <v>18</v>
      </c>
      <c r="D16" s="43">
        <v>939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939</v>
      </c>
      <c r="O16" s="44">
        <f t="shared" si="2"/>
        <v>1.816247582205029</v>
      </c>
      <c r="P16" s="9"/>
    </row>
    <row r="17" spans="1:119">
      <c r="A17" s="12"/>
      <c r="B17" s="23">
        <v>335.18</v>
      </c>
      <c r="C17" s="19" t="s">
        <v>19</v>
      </c>
      <c r="D17" s="43">
        <v>14669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14669</v>
      </c>
      <c r="O17" s="44">
        <f t="shared" si="2"/>
        <v>28.373307543520308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51073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51073</v>
      </c>
      <c r="O18" s="42">
        <f t="shared" si="2"/>
        <v>98.787234042553195</v>
      </c>
      <c r="P18" s="10"/>
    </row>
    <row r="19" spans="1:119">
      <c r="A19" s="12"/>
      <c r="B19" s="23">
        <v>361.1</v>
      </c>
      <c r="C19" s="19" t="s">
        <v>26</v>
      </c>
      <c r="D19" s="43">
        <v>8452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8452</v>
      </c>
      <c r="O19" s="44">
        <f t="shared" si="2"/>
        <v>16.348162475822051</v>
      </c>
      <c r="P19" s="9"/>
    </row>
    <row r="20" spans="1:119">
      <c r="A20" s="12"/>
      <c r="B20" s="23">
        <v>362</v>
      </c>
      <c r="C20" s="19" t="s">
        <v>27</v>
      </c>
      <c r="D20" s="43">
        <v>7603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7603</v>
      </c>
      <c r="O20" s="44">
        <f t="shared" si="2"/>
        <v>14.705996131528046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35018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35018</v>
      </c>
      <c r="O21" s="44">
        <f t="shared" si="2"/>
        <v>67.733075435203091</v>
      </c>
      <c r="P21" s="9"/>
    </row>
    <row r="22" spans="1:119" ht="16.5" thickBot="1">
      <c r="A22" s="13" t="s">
        <v>24</v>
      </c>
      <c r="B22" s="21"/>
      <c r="C22" s="20"/>
      <c r="D22" s="14">
        <f>SUM(D5,D11,D14,D18)</f>
        <v>322177</v>
      </c>
      <c r="E22" s="14">
        <f t="shared" ref="E22:M22" si="6">SUM(E5,E11,E14,E18)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322177</v>
      </c>
      <c r="O22" s="36">
        <f t="shared" si="2"/>
        <v>623.16634429400392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55</v>
      </c>
      <c r="M24" s="45"/>
      <c r="N24" s="45"/>
      <c r="O24" s="40">
        <v>517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83</v>
      </c>
      <c r="B5" s="24"/>
      <c r="C5" s="24"/>
      <c r="D5" s="25">
        <f t="shared" ref="D5:N5" si="0">SUM(D6:D9)</f>
        <v>224262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2" si="1">SUM(D5:N5)</f>
        <v>224262</v>
      </c>
      <c r="P5" s="31">
        <f t="shared" ref="P5:P22" si="2">(O5/P$24)</f>
        <v>468.18789144050106</v>
      </c>
      <c r="Q5" s="6"/>
    </row>
    <row r="6" spans="1:134">
      <c r="A6" s="12"/>
      <c r="B6" s="23">
        <v>311</v>
      </c>
      <c r="C6" s="19" t="s">
        <v>2</v>
      </c>
      <c r="D6" s="43">
        <v>182535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182535</v>
      </c>
      <c r="P6" s="44">
        <f t="shared" si="2"/>
        <v>381.07515657620041</v>
      </c>
      <c r="Q6" s="9"/>
    </row>
    <row r="7" spans="1:134">
      <c r="A7" s="12"/>
      <c r="B7" s="23">
        <v>312.41000000000003</v>
      </c>
      <c r="C7" s="19" t="s">
        <v>84</v>
      </c>
      <c r="D7" s="43">
        <v>8790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8790</v>
      </c>
      <c r="P7" s="44">
        <f t="shared" si="2"/>
        <v>18.350730688935283</v>
      </c>
      <c r="Q7" s="9"/>
    </row>
    <row r="8" spans="1:134">
      <c r="A8" s="12"/>
      <c r="B8" s="23">
        <v>312.63</v>
      </c>
      <c r="C8" s="19" t="s">
        <v>85</v>
      </c>
      <c r="D8" s="43">
        <v>17283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17283</v>
      </c>
      <c r="P8" s="44">
        <f t="shared" si="2"/>
        <v>36.081419624217119</v>
      </c>
      <c r="Q8" s="9"/>
    </row>
    <row r="9" spans="1:134">
      <c r="A9" s="12"/>
      <c r="B9" s="23">
        <v>315.10000000000002</v>
      </c>
      <c r="C9" s="19" t="s">
        <v>86</v>
      </c>
      <c r="D9" s="43">
        <v>15654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15654</v>
      </c>
      <c r="P9" s="44">
        <f t="shared" si="2"/>
        <v>32.680584551148229</v>
      </c>
      <c r="Q9" s="9"/>
    </row>
    <row r="10" spans="1:134" ht="15.75">
      <c r="A10" s="27" t="s">
        <v>15</v>
      </c>
      <c r="B10" s="28"/>
      <c r="C10" s="29"/>
      <c r="D10" s="30">
        <f t="shared" ref="D10:N10" si="3">SUM(D11:D12)</f>
        <v>35453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35453</v>
      </c>
      <c r="P10" s="42">
        <f t="shared" si="2"/>
        <v>74.014613778705638</v>
      </c>
      <c r="Q10" s="10"/>
    </row>
    <row r="11" spans="1:134">
      <c r="A11" s="12"/>
      <c r="B11" s="23">
        <v>322.89999999999998</v>
      </c>
      <c r="C11" s="19" t="s">
        <v>87</v>
      </c>
      <c r="D11" s="43">
        <v>1196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1196</v>
      </c>
      <c r="P11" s="44">
        <f t="shared" si="2"/>
        <v>2.4968684759916493</v>
      </c>
      <c r="Q11" s="9"/>
    </row>
    <row r="12" spans="1:134">
      <c r="A12" s="12"/>
      <c r="B12" s="23">
        <v>323.10000000000002</v>
      </c>
      <c r="C12" s="19" t="s">
        <v>47</v>
      </c>
      <c r="D12" s="43">
        <v>34257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34257</v>
      </c>
      <c r="P12" s="44">
        <f t="shared" si="2"/>
        <v>71.51774530271399</v>
      </c>
      <c r="Q12" s="9"/>
    </row>
    <row r="13" spans="1:134" ht="15.75">
      <c r="A13" s="27" t="s">
        <v>88</v>
      </c>
      <c r="B13" s="28"/>
      <c r="C13" s="29"/>
      <c r="D13" s="30">
        <f t="shared" ref="D13:N13" si="4">SUM(D14:D17)</f>
        <v>28929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28929</v>
      </c>
      <c r="P13" s="42">
        <f t="shared" si="2"/>
        <v>60.394572025052192</v>
      </c>
      <c r="Q13" s="10"/>
    </row>
    <row r="14" spans="1:134">
      <c r="A14" s="12"/>
      <c r="B14" s="23">
        <v>331.9</v>
      </c>
      <c r="C14" s="19" t="s">
        <v>89</v>
      </c>
      <c r="D14" s="43">
        <v>4026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4026</v>
      </c>
      <c r="P14" s="44">
        <f t="shared" si="2"/>
        <v>8.4050104384133615</v>
      </c>
      <c r="Q14" s="9"/>
    </row>
    <row r="15" spans="1:134">
      <c r="A15" s="12"/>
      <c r="B15" s="23">
        <v>335.125</v>
      </c>
      <c r="C15" s="19" t="s">
        <v>90</v>
      </c>
      <c r="D15" s="43">
        <v>7915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7915</v>
      </c>
      <c r="P15" s="44">
        <f t="shared" si="2"/>
        <v>16.524008350730689</v>
      </c>
      <c r="Q15" s="9"/>
    </row>
    <row r="16" spans="1:134">
      <c r="A16" s="12"/>
      <c r="B16" s="23">
        <v>335.14</v>
      </c>
      <c r="C16" s="19" t="s">
        <v>50</v>
      </c>
      <c r="D16" s="43">
        <v>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886</v>
      </c>
      <c r="P16" s="44">
        <f t="shared" si="2"/>
        <v>1.849686847599165</v>
      </c>
      <c r="Q16" s="9"/>
    </row>
    <row r="17" spans="1:120">
      <c r="A17" s="12"/>
      <c r="B17" s="23">
        <v>335.18</v>
      </c>
      <c r="C17" s="19" t="s">
        <v>91</v>
      </c>
      <c r="D17" s="43">
        <v>16102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16102</v>
      </c>
      <c r="P17" s="44">
        <f t="shared" si="2"/>
        <v>33.61586638830898</v>
      </c>
      <c r="Q17" s="9"/>
    </row>
    <row r="18" spans="1:120" ht="15.75">
      <c r="A18" s="27" t="s">
        <v>3</v>
      </c>
      <c r="B18" s="28"/>
      <c r="C18" s="29"/>
      <c r="D18" s="30">
        <f t="shared" ref="D18:N18" si="5">SUM(D19:D21)</f>
        <v>2196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2196</v>
      </c>
      <c r="P18" s="42">
        <f t="shared" si="2"/>
        <v>4.5845511482254695</v>
      </c>
      <c r="Q18" s="10"/>
    </row>
    <row r="19" spans="1:120">
      <c r="A19" s="12"/>
      <c r="B19" s="23">
        <v>361.1</v>
      </c>
      <c r="C19" s="19" t="s">
        <v>26</v>
      </c>
      <c r="D19" s="43">
        <v>1096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1096</v>
      </c>
      <c r="P19" s="44">
        <f t="shared" si="2"/>
        <v>2.2881002087682671</v>
      </c>
      <c r="Q19" s="9"/>
    </row>
    <row r="20" spans="1:120">
      <c r="A20" s="12"/>
      <c r="B20" s="23">
        <v>366</v>
      </c>
      <c r="C20" s="19" t="s">
        <v>65</v>
      </c>
      <c r="D20" s="43">
        <v>1070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1070</v>
      </c>
      <c r="P20" s="44">
        <f t="shared" si="2"/>
        <v>2.2338204592901878</v>
      </c>
      <c r="Q20" s="9"/>
    </row>
    <row r="21" spans="1:120" ht="15.75" thickBot="1">
      <c r="A21" s="12"/>
      <c r="B21" s="23">
        <v>369.9</v>
      </c>
      <c r="C21" s="19" t="s">
        <v>28</v>
      </c>
      <c r="D21" s="43">
        <v>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30</v>
      </c>
      <c r="P21" s="44">
        <f t="shared" si="2"/>
        <v>6.2630480167014613E-2</v>
      </c>
      <c r="Q21" s="9"/>
    </row>
    <row r="22" spans="1:120" ht="16.5" thickBot="1">
      <c r="A22" s="13" t="s">
        <v>24</v>
      </c>
      <c r="B22" s="21"/>
      <c r="C22" s="20"/>
      <c r="D22" s="14">
        <f>SUM(D5,D10,D13,D18)</f>
        <v>290840</v>
      </c>
      <c r="E22" s="14">
        <f t="shared" ref="E22:N22" si="6">SUM(E5,E10,E13,E18)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1"/>
        <v>290840</v>
      </c>
      <c r="P22" s="36">
        <f t="shared" si="2"/>
        <v>607.1816283924843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92</v>
      </c>
      <c r="N24" s="45"/>
      <c r="O24" s="45"/>
      <c r="P24" s="40">
        <v>479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228687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228687</v>
      </c>
      <c r="O5" s="31">
        <f t="shared" ref="O5:O20" si="2">(N5/O$22)</f>
        <v>598.65706806282719</v>
      </c>
      <c r="P5" s="6"/>
    </row>
    <row r="6" spans="1:133">
      <c r="A6" s="12"/>
      <c r="B6" s="23">
        <v>311</v>
      </c>
      <c r="C6" s="19" t="s">
        <v>2</v>
      </c>
      <c r="D6" s="43">
        <v>192392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192392</v>
      </c>
      <c r="O6" s="44">
        <f t="shared" si="2"/>
        <v>503.64397905759165</v>
      </c>
      <c r="P6" s="9"/>
    </row>
    <row r="7" spans="1:133">
      <c r="A7" s="12"/>
      <c r="B7" s="23">
        <v>312.41000000000003</v>
      </c>
      <c r="C7" s="19" t="s">
        <v>10</v>
      </c>
      <c r="D7" s="43">
        <v>7513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7513</v>
      </c>
      <c r="O7" s="44">
        <f t="shared" si="2"/>
        <v>19.667539267015705</v>
      </c>
      <c r="P7" s="9"/>
    </row>
    <row r="8" spans="1:133">
      <c r="A8" s="12"/>
      <c r="B8" s="23">
        <v>312.60000000000002</v>
      </c>
      <c r="C8" s="19" t="s">
        <v>11</v>
      </c>
      <c r="D8" s="43">
        <v>13646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13646</v>
      </c>
      <c r="O8" s="44">
        <f t="shared" si="2"/>
        <v>35.722513089005233</v>
      </c>
      <c r="P8" s="9"/>
    </row>
    <row r="9" spans="1:133">
      <c r="A9" s="12"/>
      <c r="B9" s="23">
        <v>315</v>
      </c>
      <c r="C9" s="19" t="s">
        <v>45</v>
      </c>
      <c r="D9" s="43">
        <v>15136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15136</v>
      </c>
      <c r="O9" s="44">
        <f t="shared" si="2"/>
        <v>39.623036649214662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31400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31400</v>
      </c>
      <c r="O10" s="42">
        <f t="shared" si="2"/>
        <v>82.198952879581157</v>
      </c>
      <c r="P10" s="10"/>
    </row>
    <row r="11" spans="1:133">
      <c r="A11" s="12"/>
      <c r="B11" s="23">
        <v>323.10000000000002</v>
      </c>
      <c r="C11" s="19" t="s">
        <v>47</v>
      </c>
      <c r="D11" s="43">
        <v>30578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30578</v>
      </c>
      <c r="O11" s="44">
        <f t="shared" si="2"/>
        <v>80.047120418848166</v>
      </c>
      <c r="P11" s="9"/>
    </row>
    <row r="12" spans="1:133">
      <c r="A12" s="12"/>
      <c r="B12" s="23">
        <v>329</v>
      </c>
      <c r="C12" s="19" t="s">
        <v>57</v>
      </c>
      <c r="D12" s="43">
        <v>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822</v>
      </c>
      <c r="O12" s="44">
        <f t="shared" si="2"/>
        <v>2.1518324607329844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SUM(D14:D16)</f>
        <v>21460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21460</v>
      </c>
      <c r="O13" s="42">
        <f t="shared" si="2"/>
        <v>56.178010471204189</v>
      </c>
      <c r="P13" s="10"/>
    </row>
    <row r="14" spans="1:133">
      <c r="A14" s="12"/>
      <c r="B14" s="23">
        <v>335.12</v>
      </c>
      <c r="C14" s="19" t="s">
        <v>49</v>
      </c>
      <c r="D14" s="43">
        <v>7775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7775</v>
      </c>
      <c r="O14" s="44">
        <f t="shared" si="2"/>
        <v>20.353403141361255</v>
      </c>
      <c r="P14" s="9"/>
    </row>
    <row r="15" spans="1:133">
      <c r="A15" s="12"/>
      <c r="B15" s="23">
        <v>335.14</v>
      </c>
      <c r="C15" s="19" t="s">
        <v>50</v>
      </c>
      <c r="D15" s="43">
        <v>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997</v>
      </c>
      <c r="O15" s="44">
        <f t="shared" si="2"/>
        <v>2.6099476439790577</v>
      </c>
      <c r="P15" s="9"/>
    </row>
    <row r="16" spans="1:133">
      <c r="A16" s="12"/>
      <c r="B16" s="23">
        <v>335.18</v>
      </c>
      <c r="C16" s="19" t="s">
        <v>51</v>
      </c>
      <c r="D16" s="43">
        <v>12688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12688</v>
      </c>
      <c r="O16" s="44">
        <f t="shared" si="2"/>
        <v>33.214659685863872</v>
      </c>
      <c r="P16" s="9"/>
    </row>
    <row r="17" spans="1:119" ht="15.75">
      <c r="A17" s="27" t="s">
        <v>3</v>
      </c>
      <c r="B17" s="28"/>
      <c r="C17" s="29"/>
      <c r="D17" s="30">
        <f t="shared" ref="D17:M17" si="5">SUM(D18:D19)</f>
        <v>102287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102287</v>
      </c>
      <c r="O17" s="42">
        <f t="shared" si="2"/>
        <v>267.76701570680626</v>
      </c>
      <c r="P17" s="10"/>
    </row>
    <row r="18" spans="1:119">
      <c r="A18" s="12"/>
      <c r="B18" s="23">
        <v>361.1</v>
      </c>
      <c r="C18" s="19" t="s">
        <v>26</v>
      </c>
      <c r="D18" s="43">
        <v>2287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2287</v>
      </c>
      <c r="O18" s="44">
        <f t="shared" si="2"/>
        <v>5.9869109947643979</v>
      </c>
      <c r="P18" s="9"/>
    </row>
    <row r="19" spans="1:119" ht="15.75" thickBot="1">
      <c r="A19" s="12"/>
      <c r="B19" s="23">
        <v>366</v>
      </c>
      <c r="C19" s="19" t="s">
        <v>65</v>
      </c>
      <c r="D19" s="43">
        <v>100000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100000</v>
      </c>
      <c r="O19" s="44">
        <f t="shared" si="2"/>
        <v>261.78010471204186</v>
      </c>
      <c r="P19" s="9"/>
    </row>
    <row r="20" spans="1:119" ht="16.5" thickBot="1">
      <c r="A20" s="13" t="s">
        <v>24</v>
      </c>
      <c r="B20" s="21"/>
      <c r="C20" s="20"/>
      <c r="D20" s="14">
        <f>SUM(D5,D10,D13,D17)</f>
        <v>383834</v>
      </c>
      <c r="E20" s="14">
        <f t="shared" ref="E20:M20" si="6">SUM(E5,E10,E13,E17)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383834</v>
      </c>
      <c r="O20" s="36">
        <f t="shared" si="2"/>
        <v>1004.8010471204188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78</v>
      </c>
      <c r="M22" s="45"/>
      <c r="N22" s="45"/>
      <c r="O22" s="40">
        <v>382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213782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213782</v>
      </c>
      <c r="O5" s="31">
        <f t="shared" ref="O5:O21" si="2">(N5/O$23)</f>
        <v>574.68279569892468</v>
      </c>
      <c r="P5" s="6"/>
    </row>
    <row r="6" spans="1:133">
      <c r="A6" s="12"/>
      <c r="B6" s="23">
        <v>311</v>
      </c>
      <c r="C6" s="19" t="s">
        <v>2</v>
      </c>
      <c r="D6" s="43">
        <v>176149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176149</v>
      </c>
      <c r="O6" s="44">
        <f t="shared" si="2"/>
        <v>473.51881720430106</v>
      </c>
      <c r="P6" s="9"/>
    </row>
    <row r="7" spans="1:133">
      <c r="A7" s="12"/>
      <c r="B7" s="23">
        <v>312.10000000000002</v>
      </c>
      <c r="C7" s="19" t="s">
        <v>60</v>
      </c>
      <c r="D7" s="43">
        <v>8190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8190</v>
      </c>
      <c r="O7" s="44">
        <f t="shared" si="2"/>
        <v>22.016129032258064</v>
      </c>
      <c r="P7" s="9"/>
    </row>
    <row r="8" spans="1:133">
      <c r="A8" s="12"/>
      <c r="B8" s="23">
        <v>312.60000000000002</v>
      </c>
      <c r="C8" s="19" t="s">
        <v>11</v>
      </c>
      <c r="D8" s="43">
        <v>15053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15053</v>
      </c>
      <c r="O8" s="44">
        <f t="shared" si="2"/>
        <v>40.465053763440864</v>
      </c>
      <c r="P8" s="9"/>
    </row>
    <row r="9" spans="1:133">
      <c r="A9" s="12"/>
      <c r="B9" s="23">
        <v>315</v>
      </c>
      <c r="C9" s="19" t="s">
        <v>45</v>
      </c>
      <c r="D9" s="43">
        <v>14390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14390</v>
      </c>
      <c r="O9" s="44">
        <f t="shared" si="2"/>
        <v>38.682795698924728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32581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32581</v>
      </c>
      <c r="O10" s="42">
        <f t="shared" si="2"/>
        <v>87.583333333333329</v>
      </c>
      <c r="P10" s="10"/>
    </row>
    <row r="11" spans="1:133">
      <c r="A11" s="12"/>
      <c r="B11" s="23">
        <v>323.10000000000002</v>
      </c>
      <c r="C11" s="19" t="s">
        <v>47</v>
      </c>
      <c r="D11" s="43">
        <v>31751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31751</v>
      </c>
      <c r="O11" s="44">
        <f t="shared" si="2"/>
        <v>85.352150537634415</v>
      </c>
      <c r="P11" s="9"/>
    </row>
    <row r="12" spans="1:133">
      <c r="A12" s="12"/>
      <c r="B12" s="23">
        <v>329</v>
      </c>
      <c r="C12" s="19" t="s">
        <v>57</v>
      </c>
      <c r="D12" s="43">
        <v>830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830</v>
      </c>
      <c r="O12" s="44">
        <f t="shared" si="2"/>
        <v>2.2311827956989245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SUM(D14:D16)</f>
        <v>21966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21966</v>
      </c>
      <c r="O13" s="42">
        <f t="shared" si="2"/>
        <v>59.048387096774192</v>
      </c>
      <c r="P13" s="10"/>
    </row>
    <row r="14" spans="1:133">
      <c r="A14" s="12"/>
      <c r="B14" s="23">
        <v>335.12</v>
      </c>
      <c r="C14" s="19" t="s">
        <v>49</v>
      </c>
      <c r="D14" s="43">
        <v>7185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7185</v>
      </c>
      <c r="O14" s="44">
        <f t="shared" si="2"/>
        <v>19.31451612903226</v>
      </c>
      <c r="P14" s="9"/>
    </row>
    <row r="15" spans="1:133">
      <c r="A15" s="12"/>
      <c r="B15" s="23">
        <v>335.14</v>
      </c>
      <c r="C15" s="19" t="s">
        <v>50</v>
      </c>
      <c r="D15" s="43">
        <v>1025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</v>
      </c>
      <c r="O15" s="44">
        <f t="shared" si="2"/>
        <v>2.7553763440860215</v>
      </c>
      <c r="P15" s="9"/>
    </row>
    <row r="16" spans="1:133">
      <c r="A16" s="12"/>
      <c r="B16" s="23">
        <v>335.18</v>
      </c>
      <c r="C16" s="19" t="s">
        <v>51</v>
      </c>
      <c r="D16" s="43">
        <v>13756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13756</v>
      </c>
      <c r="O16" s="44">
        <f t="shared" si="2"/>
        <v>36.978494623655912</v>
      </c>
      <c r="P16" s="9"/>
    </row>
    <row r="17" spans="1:119" ht="15.75">
      <c r="A17" s="27" t="s">
        <v>3</v>
      </c>
      <c r="B17" s="28"/>
      <c r="C17" s="29"/>
      <c r="D17" s="30">
        <f t="shared" ref="D17:M17" si="5">SUM(D18:D18)</f>
        <v>3606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3606</v>
      </c>
      <c r="O17" s="42">
        <f t="shared" si="2"/>
        <v>9.693548387096774</v>
      </c>
      <c r="P17" s="10"/>
    </row>
    <row r="18" spans="1:119">
      <c r="A18" s="12"/>
      <c r="B18" s="23">
        <v>361.1</v>
      </c>
      <c r="C18" s="19" t="s">
        <v>26</v>
      </c>
      <c r="D18" s="43">
        <v>3606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3606</v>
      </c>
      <c r="O18" s="44">
        <f t="shared" si="2"/>
        <v>9.693548387096774</v>
      </c>
      <c r="P18" s="9"/>
    </row>
    <row r="19" spans="1:119" ht="15.75">
      <c r="A19" s="27" t="s">
        <v>74</v>
      </c>
      <c r="B19" s="28"/>
      <c r="C19" s="29"/>
      <c r="D19" s="30">
        <f t="shared" ref="D19:M19" si="6">SUM(D20:D20)</f>
        <v>10000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10000</v>
      </c>
      <c r="O19" s="42">
        <f t="shared" si="2"/>
        <v>26.881720430107528</v>
      </c>
      <c r="P19" s="9"/>
    </row>
    <row r="20" spans="1:119" ht="15.75" thickBot="1">
      <c r="A20" s="12"/>
      <c r="B20" s="23">
        <v>389.8</v>
      </c>
      <c r="C20" s="19" t="s">
        <v>75</v>
      </c>
      <c r="D20" s="43">
        <v>10000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</v>
      </c>
      <c r="O20" s="44">
        <f t="shared" si="2"/>
        <v>26.881720430107528</v>
      </c>
      <c r="P20" s="9"/>
    </row>
    <row r="21" spans="1:119" ht="16.5" thickBot="1">
      <c r="A21" s="13" t="s">
        <v>24</v>
      </c>
      <c r="B21" s="21"/>
      <c r="C21" s="20"/>
      <c r="D21" s="14">
        <f>SUM(D5,D10,D13,D17,D19)</f>
        <v>281935</v>
      </c>
      <c r="E21" s="14">
        <f t="shared" ref="E21:M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281935</v>
      </c>
      <c r="O21" s="36">
        <f t="shared" si="2"/>
        <v>757.88978494623655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76</v>
      </c>
      <c r="M23" s="45"/>
      <c r="N23" s="45"/>
      <c r="O23" s="40">
        <v>372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187120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187120</v>
      </c>
      <c r="O5" s="31">
        <f t="shared" ref="O5:O21" si="2">(N5/O$23)</f>
        <v>525.61797752808991</v>
      </c>
      <c r="P5" s="6"/>
    </row>
    <row r="6" spans="1:133">
      <c r="A6" s="12"/>
      <c r="B6" s="23">
        <v>311</v>
      </c>
      <c r="C6" s="19" t="s">
        <v>2</v>
      </c>
      <c r="D6" s="43">
        <v>148714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148714</v>
      </c>
      <c r="O6" s="44">
        <f t="shared" si="2"/>
        <v>417.73595505617976</v>
      </c>
      <c r="P6" s="9"/>
    </row>
    <row r="7" spans="1:133">
      <c r="A7" s="12"/>
      <c r="B7" s="23">
        <v>312.10000000000002</v>
      </c>
      <c r="C7" s="19" t="s">
        <v>60</v>
      </c>
      <c r="D7" s="43">
        <v>7516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7516</v>
      </c>
      <c r="O7" s="44">
        <f t="shared" si="2"/>
        <v>21.112359550561798</v>
      </c>
      <c r="P7" s="9"/>
    </row>
    <row r="8" spans="1:133">
      <c r="A8" s="12"/>
      <c r="B8" s="23">
        <v>312.60000000000002</v>
      </c>
      <c r="C8" s="19" t="s">
        <v>11</v>
      </c>
      <c r="D8" s="43">
        <v>14076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14076</v>
      </c>
      <c r="O8" s="44">
        <f t="shared" si="2"/>
        <v>39.539325842696627</v>
      </c>
      <c r="P8" s="9"/>
    </row>
    <row r="9" spans="1:133">
      <c r="A9" s="12"/>
      <c r="B9" s="23">
        <v>315</v>
      </c>
      <c r="C9" s="19" t="s">
        <v>45</v>
      </c>
      <c r="D9" s="43">
        <v>16814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16814</v>
      </c>
      <c r="O9" s="44">
        <f t="shared" si="2"/>
        <v>47.230337078651687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31993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31993</v>
      </c>
      <c r="O10" s="42">
        <f t="shared" si="2"/>
        <v>89.867977528089881</v>
      </c>
      <c r="P10" s="10"/>
    </row>
    <row r="11" spans="1:133">
      <c r="A11" s="12"/>
      <c r="B11" s="23">
        <v>323.10000000000002</v>
      </c>
      <c r="C11" s="19" t="s">
        <v>47</v>
      </c>
      <c r="D11" s="43">
        <v>31249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31249</v>
      </c>
      <c r="O11" s="44">
        <f t="shared" si="2"/>
        <v>87.778089887640448</v>
      </c>
      <c r="P11" s="9"/>
    </row>
    <row r="12" spans="1:133">
      <c r="A12" s="12"/>
      <c r="B12" s="23">
        <v>329</v>
      </c>
      <c r="C12" s="19" t="s">
        <v>57</v>
      </c>
      <c r="D12" s="43">
        <v>744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</v>
      </c>
      <c r="O12" s="44">
        <f t="shared" si="2"/>
        <v>2.0898876404494384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31206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31206</v>
      </c>
      <c r="O13" s="42">
        <f t="shared" si="2"/>
        <v>87.657303370786522</v>
      </c>
      <c r="P13" s="10"/>
    </row>
    <row r="14" spans="1:133">
      <c r="A14" s="12"/>
      <c r="B14" s="23">
        <v>335.12</v>
      </c>
      <c r="C14" s="19" t="s">
        <v>49</v>
      </c>
      <c r="D14" s="43">
        <v>7735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7735</v>
      </c>
      <c r="O14" s="44">
        <f t="shared" si="2"/>
        <v>21.727528089887642</v>
      </c>
      <c r="P14" s="9"/>
    </row>
    <row r="15" spans="1:133">
      <c r="A15" s="12"/>
      <c r="B15" s="23">
        <v>335.14</v>
      </c>
      <c r="C15" s="19" t="s">
        <v>50</v>
      </c>
      <c r="D15" s="43">
        <v>986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986</v>
      </c>
      <c r="O15" s="44">
        <f t="shared" si="2"/>
        <v>2.7696629213483148</v>
      </c>
      <c r="P15" s="9"/>
    </row>
    <row r="16" spans="1:133">
      <c r="A16" s="12"/>
      <c r="B16" s="23">
        <v>335.18</v>
      </c>
      <c r="C16" s="19" t="s">
        <v>51</v>
      </c>
      <c r="D16" s="43">
        <v>13460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13460</v>
      </c>
      <c r="O16" s="44">
        <f t="shared" si="2"/>
        <v>37.80898876404494</v>
      </c>
      <c r="P16" s="9"/>
    </row>
    <row r="17" spans="1:119">
      <c r="A17" s="12"/>
      <c r="B17" s="23">
        <v>337.2</v>
      </c>
      <c r="C17" s="19" t="s">
        <v>71</v>
      </c>
      <c r="D17" s="43">
        <v>9025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9025</v>
      </c>
      <c r="O17" s="44">
        <f t="shared" si="2"/>
        <v>25.351123595505619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1504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1504</v>
      </c>
      <c r="O18" s="42">
        <f t="shared" si="2"/>
        <v>4.2247191011235952</v>
      </c>
      <c r="P18" s="10"/>
    </row>
    <row r="19" spans="1:119">
      <c r="A19" s="12"/>
      <c r="B19" s="23">
        <v>361.1</v>
      </c>
      <c r="C19" s="19" t="s">
        <v>26</v>
      </c>
      <c r="D19" s="43">
        <v>1400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1400</v>
      </c>
      <c r="O19" s="44">
        <f t="shared" si="2"/>
        <v>3.9325842696629212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104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</v>
      </c>
      <c r="O20" s="44">
        <f t="shared" si="2"/>
        <v>0.29213483146067415</v>
      </c>
      <c r="P20" s="9"/>
    </row>
    <row r="21" spans="1:119" ht="16.5" thickBot="1">
      <c r="A21" s="13" t="s">
        <v>24</v>
      </c>
      <c r="B21" s="21"/>
      <c r="C21" s="20"/>
      <c r="D21" s="14">
        <f>SUM(D5,D10,D13,D18)</f>
        <v>251823</v>
      </c>
      <c r="E21" s="14">
        <f t="shared" ref="E21:M21" si="6">SUM(E5,E10,E13,E18)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251823</v>
      </c>
      <c r="O21" s="36">
        <f t="shared" si="2"/>
        <v>707.36797752808991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72</v>
      </c>
      <c r="M23" s="45"/>
      <c r="N23" s="45"/>
      <c r="O23" s="40">
        <v>356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173724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173724</v>
      </c>
      <c r="O5" s="31">
        <f t="shared" ref="O5:O22" si="2">(N5/O$24)</f>
        <v>462.031914893617</v>
      </c>
      <c r="P5" s="6"/>
    </row>
    <row r="6" spans="1:133">
      <c r="A6" s="12"/>
      <c r="B6" s="23">
        <v>311</v>
      </c>
      <c r="C6" s="19" t="s">
        <v>2</v>
      </c>
      <c r="D6" s="43">
        <v>133762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133762</v>
      </c>
      <c r="O6" s="44">
        <f t="shared" si="2"/>
        <v>355.75</v>
      </c>
      <c r="P6" s="9"/>
    </row>
    <row r="7" spans="1:133">
      <c r="A7" s="12"/>
      <c r="B7" s="23">
        <v>312.10000000000002</v>
      </c>
      <c r="C7" s="19" t="s">
        <v>60</v>
      </c>
      <c r="D7" s="43">
        <v>7701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7701</v>
      </c>
      <c r="O7" s="44">
        <f t="shared" si="2"/>
        <v>20.481382978723403</v>
      </c>
      <c r="P7" s="9"/>
    </row>
    <row r="8" spans="1:133">
      <c r="A8" s="12"/>
      <c r="B8" s="23">
        <v>312.60000000000002</v>
      </c>
      <c r="C8" s="19" t="s">
        <v>11</v>
      </c>
      <c r="D8" s="43">
        <v>12818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12818</v>
      </c>
      <c r="O8" s="44">
        <f t="shared" si="2"/>
        <v>34.090425531914896</v>
      </c>
      <c r="P8" s="9"/>
    </row>
    <row r="9" spans="1:133">
      <c r="A9" s="12"/>
      <c r="B9" s="23">
        <v>315</v>
      </c>
      <c r="C9" s="19" t="s">
        <v>45</v>
      </c>
      <c r="D9" s="43">
        <v>19443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19443</v>
      </c>
      <c r="O9" s="44">
        <f t="shared" si="2"/>
        <v>51.710106382978722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SUM(D11:D13)</f>
        <v>31168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31168</v>
      </c>
      <c r="O10" s="42">
        <f t="shared" si="2"/>
        <v>82.893617021276597</v>
      </c>
      <c r="P10" s="10"/>
    </row>
    <row r="11" spans="1:133">
      <c r="A11" s="12"/>
      <c r="B11" s="23">
        <v>322</v>
      </c>
      <c r="C11" s="19" t="s">
        <v>0</v>
      </c>
      <c r="D11" s="43">
        <v>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</v>
      </c>
      <c r="O11" s="44">
        <f t="shared" si="2"/>
        <v>0.69148936170212771</v>
      </c>
      <c r="P11" s="9"/>
    </row>
    <row r="12" spans="1:133">
      <c r="A12" s="12"/>
      <c r="B12" s="23">
        <v>323.10000000000002</v>
      </c>
      <c r="C12" s="19" t="s">
        <v>47</v>
      </c>
      <c r="D12" s="43">
        <v>30334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30334</v>
      </c>
      <c r="O12" s="44">
        <f t="shared" si="2"/>
        <v>80.675531914893611</v>
      </c>
      <c r="P12" s="9"/>
    </row>
    <row r="13" spans="1:133">
      <c r="A13" s="12"/>
      <c r="B13" s="23">
        <v>329</v>
      </c>
      <c r="C13" s="19" t="s">
        <v>57</v>
      </c>
      <c r="D13" s="43">
        <v>574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</v>
      </c>
      <c r="O13" s="44">
        <f t="shared" si="2"/>
        <v>1.5265957446808511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53204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53204</v>
      </c>
      <c r="O14" s="42">
        <f t="shared" si="2"/>
        <v>141.5</v>
      </c>
      <c r="P14" s="10"/>
    </row>
    <row r="15" spans="1:133">
      <c r="A15" s="12"/>
      <c r="B15" s="23">
        <v>335.12</v>
      </c>
      <c r="C15" s="19" t="s">
        <v>49</v>
      </c>
      <c r="D15" s="43">
        <v>7645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7645</v>
      </c>
      <c r="O15" s="44">
        <f t="shared" si="2"/>
        <v>20.332446808510639</v>
      </c>
      <c r="P15" s="9"/>
    </row>
    <row r="16" spans="1:133">
      <c r="A16" s="12"/>
      <c r="B16" s="23">
        <v>335.14</v>
      </c>
      <c r="C16" s="19" t="s">
        <v>50</v>
      </c>
      <c r="D16" s="43">
        <v>1162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1162</v>
      </c>
      <c r="O16" s="44">
        <f t="shared" si="2"/>
        <v>3.0904255319148937</v>
      </c>
      <c r="P16" s="9"/>
    </row>
    <row r="17" spans="1:119">
      <c r="A17" s="12"/>
      <c r="B17" s="23">
        <v>335.18</v>
      </c>
      <c r="C17" s="19" t="s">
        <v>51</v>
      </c>
      <c r="D17" s="43">
        <v>12397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12397</v>
      </c>
      <c r="O17" s="44">
        <f t="shared" si="2"/>
        <v>32.970744680851062</v>
      </c>
      <c r="P17" s="9"/>
    </row>
    <row r="18" spans="1:119">
      <c r="A18" s="12"/>
      <c r="B18" s="23">
        <v>337.3</v>
      </c>
      <c r="C18" s="19" t="s">
        <v>68</v>
      </c>
      <c r="D18" s="43">
        <v>32000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32000</v>
      </c>
      <c r="O18" s="44">
        <f t="shared" si="2"/>
        <v>85.106382978723403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1740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1740</v>
      </c>
      <c r="O19" s="42">
        <f t="shared" si="2"/>
        <v>4.6276595744680851</v>
      </c>
      <c r="P19" s="10"/>
    </row>
    <row r="20" spans="1:119">
      <c r="A20" s="12"/>
      <c r="B20" s="23">
        <v>361.1</v>
      </c>
      <c r="C20" s="19" t="s">
        <v>26</v>
      </c>
      <c r="D20" s="43">
        <v>1240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1240</v>
      </c>
      <c r="O20" s="44">
        <f t="shared" si="2"/>
        <v>3.2978723404255321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</v>
      </c>
      <c r="O21" s="44">
        <f t="shared" si="2"/>
        <v>1.3297872340425532</v>
      </c>
      <c r="P21" s="9"/>
    </row>
    <row r="22" spans="1:119" ht="16.5" thickBot="1">
      <c r="A22" s="13" t="s">
        <v>24</v>
      </c>
      <c r="B22" s="21"/>
      <c r="C22" s="20"/>
      <c r="D22" s="14">
        <f>SUM(D5,D10,D14,D19)</f>
        <v>259836</v>
      </c>
      <c r="E22" s="14">
        <f t="shared" ref="E22:M22" si="6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259836</v>
      </c>
      <c r="O22" s="36">
        <f t="shared" si="2"/>
        <v>691.05319148936167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69</v>
      </c>
      <c r="M24" s="45"/>
      <c r="N24" s="45"/>
      <c r="O24" s="40">
        <v>376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157822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157822</v>
      </c>
      <c r="O5" s="31">
        <f t="shared" ref="O5:O23" si="2">(N5/O$25)</f>
        <v>427.70189701897021</v>
      </c>
      <c r="P5" s="6"/>
    </row>
    <row r="6" spans="1:133">
      <c r="A6" s="12"/>
      <c r="B6" s="23">
        <v>311</v>
      </c>
      <c r="C6" s="19" t="s">
        <v>2</v>
      </c>
      <c r="D6" s="43">
        <v>121559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121559</v>
      </c>
      <c r="O6" s="44">
        <f t="shared" si="2"/>
        <v>329.42818428184285</v>
      </c>
      <c r="P6" s="9"/>
    </row>
    <row r="7" spans="1:133">
      <c r="A7" s="12"/>
      <c r="B7" s="23">
        <v>312.10000000000002</v>
      </c>
      <c r="C7" s="19" t="s">
        <v>60</v>
      </c>
      <c r="D7" s="43">
        <v>6166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6166</v>
      </c>
      <c r="O7" s="44">
        <f t="shared" si="2"/>
        <v>16.710027100271002</v>
      </c>
      <c r="P7" s="9"/>
    </row>
    <row r="8" spans="1:133">
      <c r="A8" s="12"/>
      <c r="B8" s="23">
        <v>312.60000000000002</v>
      </c>
      <c r="C8" s="19" t="s">
        <v>11</v>
      </c>
      <c r="D8" s="43">
        <v>11934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11934</v>
      </c>
      <c r="O8" s="44">
        <f t="shared" si="2"/>
        <v>32.341463414634148</v>
      </c>
      <c r="P8" s="9"/>
    </row>
    <row r="9" spans="1:133">
      <c r="A9" s="12"/>
      <c r="B9" s="23">
        <v>315</v>
      </c>
      <c r="C9" s="19" t="s">
        <v>45</v>
      </c>
      <c r="D9" s="43">
        <v>18163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18163</v>
      </c>
      <c r="O9" s="44">
        <f t="shared" si="2"/>
        <v>49.222222222222221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47870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47870</v>
      </c>
      <c r="O10" s="42">
        <f t="shared" si="2"/>
        <v>129.72899728997291</v>
      </c>
      <c r="P10" s="10"/>
    </row>
    <row r="11" spans="1:133">
      <c r="A11" s="12"/>
      <c r="B11" s="23">
        <v>322</v>
      </c>
      <c r="C11" s="19" t="s">
        <v>0</v>
      </c>
      <c r="D11" s="43">
        <v>10659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10659</v>
      </c>
      <c r="O11" s="44">
        <f t="shared" si="2"/>
        <v>28.886178861788618</v>
      </c>
      <c r="P11" s="9"/>
    </row>
    <row r="12" spans="1:133">
      <c r="A12" s="12"/>
      <c r="B12" s="23">
        <v>323.10000000000002</v>
      </c>
      <c r="C12" s="19" t="s">
        <v>47</v>
      </c>
      <c r="D12" s="43">
        <v>29349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29349</v>
      </c>
      <c r="O12" s="44">
        <f t="shared" si="2"/>
        <v>79.536585365853654</v>
      </c>
      <c r="P12" s="9"/>
    </row>
    <row r="13" spans="1:133">
      <c r="A13" s="12"/>
      <c r="B13" s="23">
        <v>324.70999999999998</v>
      </c>
      <c r="C13" s="19" t="s">
        <v>48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19.512195121951219</v>
      </c>
      <c r="P13" s="9"/>
    </row>
    <row r="14" spans="1:133">
      <c r="A14" s="12"/>
      <c r="B14" s="23">
        <v>329</v>
      </c>
      <c r="C14" s="19" t="s">
        <v>57</v>
      </c>
      <c r="D14" s="43">
        <v>662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662</v>
      </c>
      <c r="O14" s="44">
        <f t="shared" si="2"/>
        <v>1.7940379403794038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20483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20483</v>
      </c>
      <c r="O15" s="42">
        <f t="shared" si="2"/>
        <v>55.509485094850952</v>
      </c>
      <c r="P15" s="10"/>
    </row>
    <row r="16" spans="1:133">
      <c r="A16" s="12"/>
      <c r="B16" s="23">
        <v>335.12</v>
      </c>
      <c r="C16" s="19" t="s">
        <v>49</v>
      </c>
      <c r="D16" s="43">
        <v>7582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7582</v>
      </c>
      <c r="O16" s="44">
        <f t="shared" si="2"/>
        <v>20.547425474254741</v>
      </c>
      <c r="P16" s="9"/>
    </row>
    <row r="17" spans="1:119">
      <c r="A17" s="12"/>
      <c r="B17" s="23">
        <v>335.14</v>
      </c>
      <c r="C17" s="19" t="s">
        <v>50</v>
      </c>
      <c r="D17" s="43">
        <v>1255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1255</v>
      </c>
      <c r="O17" s="44">
        <f t="shared" si="2"/>
        <v>3.4010840108401084</v>
      </c>
      <c r="P17" s="9"/>
    </row>
    <row r="18" spans="1:119">
      <c r="A18" s="12"/>
      <c r="B18" s="23">
        <v>335.18</v>
      </c>
      <c r="C18" s="19" t="s">
        <v>51</v>
      </c>
      <c r="D18" s="43">
        <v>11646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11646</v>
      </c>
      <c r="O18" s="44">
        <f t="shared" si="2"/>
        <v>31.560975609756099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SUM(D20:D22)</f>
        <v>51029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51029</v>
      </c>
      <c r="O19" s="42">
        <f t="shared" si="2"/>
        <v>138.28997289972901</v>
      </c>
      <c r="P19" s="10"/>
    </row>
    <row r="20" spans="1:119">
      <c r="A20" s="12"/>
      <c r="B20" s="23">
        <v>361.1</v>
      </c>
      <c r="C20" s="19" t="s">
        <v>26</v>
      </c>
      <c r="D20" s="43">
        <v>953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953</v>
      </c>
      <c r="O20" s="44">
        <f t="shared" si="2"/>
        <v>2.5826558265582658</v>
      </c>
      <c r="P20" s="9"/>
    </row>
    <row r="21" spans="1:119">
      <c r="A21" s="12"/>
      <c r="B21" s="23">
        <v>366</v>
      </c>
      <c r="C21" s="19" t="s">
        <v>65</v>
      </c>
      <c r="D21" s="43">
        <v>50000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50000</v>
      </c>
      <c r="O21" s="44">
        <f t="shared" si="2"/>
        <v>135.50135501355012</v>
      </c>
      <c r="P21" s="9"/>
    </row>
    <row r="22" spans="1:119" ht="15.75" thickBot="1">
      <c r="A22" s="12"/>
      <c r="B22" s="23">
        <v>369.9</v>
      </c>
      <c r="C22" s="19" t="s">
        <v>28</v>
      </c>
      <c r="D22" s="43">
        <v>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</v>
      </c>
      <c r="O22" s="44">
        <f t="shared" si="2"/>
        <v>0.20596205962059622</v>
      </c>
      <c r="P22" s="9"/>
    </row>
    <row r="23" spans="1:119" ht="16.5" thickBot="1">
      <c r="A23" s="13" t="s">
        <v>24</v>
      </c>
      <c r="B23" s="21"/>
      <c r="C23" s="20"/>
      <c r="D23" s="14">
        <f>SUM(D5,D10,D15,D19)</f>
        <v>277204</v>
      </c>
      <c r="E23" s="14">
        <f t="shared" ref="E23:M23" si="6">SUM(E5,E10,E15,E19)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277204</v>
      </c>
      <c r="O23" s="36">
        <f t="shared" si="2"/>
        <v>751.23035230352309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66</v>
      </c>
      <c r="M25" s="45"/>
      <c r="N25" s="45"/>
      <c r="O25" s="40">
        <v>369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142861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142861</v>
      </c>
      <c r="O5" s="31">
        <f t="shared" ref="O5:O23" si="2">(N5/O$25)</f>
        <v>401.29494382022472</v>
      </c>
      <c r="P5" s="6"/>
    </row>
    <row r="6" spans="1:133">
      <c r="A6" s="12"/>
      <c r="B6" s="23">
        <v>311</v>
      </c>
      <c r="C6" s="19" t="s">
        <v>2</v>
      </c>
      <c r="D6" s="43">
        <v>109113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109113</v>
      </c>
      <c r="O6" s="44">
        <f t="shared" si="2"/>
        <v>306.49719101123594</v>
      </c>
      <c r="P6" s="9"/>
    </row>
    <row r="7" spans="1:133">
      <c r="A7" s="12"/>
      <c r="B7" s="23">
        <v>312.10000000000002</v>
      </c>
      <c r="C7" s="19" t="s">
        <v>60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16.235955056179776</v>
      </c>
      <c r="P7" s="9"/>
    </row>
    <row r="8" spans="1:133">
      <c r="A8" s="12"/>
      <c r="B8" s="23">
        <v>312.60000000000002</v>
      </c>
      <c r="C8" s="19" t="s">
        <v>11</v>
      </c>
      <c r="D8" s="43">
        <v>11420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11420</v>
      </c>
      <c r="O8" s="44">
        <f t="shared" si="2"/>
        <v>32.078651685393261</v>
      </c>
      <c r="P8" s="9"/>
    </row>
    <row r="9" spans="1:133">
      <c r="A9" s="12"/>
      <c r="B9" s="23">
        <v>315</v>
      </c>
      <c r="C9" s="19" t="s">
        <v>45</v>
      </c>
      <c r="D9" s="43">
        <v>16548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16548</v>
      </c>
      <c r="O9" s="44">
        <f t="shared" si="2"/>
        <v>46.483146067415731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149184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149184</v>
      </c>
      <c r="O10" s="42">
        <f t="shared" si="2"/>
        <v>419.0561797752809</v>
      </c>
      <c r="P10" s="10"/>
    </row>
    <row r="11" spans="1:133">
      <c r="A11" s="12"/>
      <c r="B11" s="23">
        <v>322</v>
      </c>
      <c r="C11" s="19" t="s">
        <v>0</v>
      </c>
      <c r="D11" s="43">
        <v>56089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56089</v>
      </c>
      <c r="O11" s="44">
        <f t="shared" si="2"/>
        <v>157.55337078651687</v>
      </c>
      <c r="P11" s="9"/>
    </row>
    <row r="12" spans="1:133">
      <c r="A12" s="12"/>
      <c r="B12" s="23">
        <v>323.10000000000002</v>
      </c>
      <c r="C12" s="19" t="s">
        <v>47</v>
      </c>
      <c r="D12" s="43">
        <v>30597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30597</v>
      </c>
      <c r="O12" s="44">
        <f t="shared" si="2"/>
        <v>85.946629213483149</v>
      </c>
      <c r="P12" s="9"/>
    </row>
    <row r="13" spans="1:133">
      <c r="A13" s="12"/>
      <c r="B13" s="23">
        <v>324.20999999999998</v>
      </c>
      <c r="C13" s="19" t="s">
        <v>61</v>
      </c>
      <c r="D13" s="43">
        <v>61200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61200</v>
      </c>
      <c r="O13" s="44">
        <f t="shared" si="2"/>
        <v>171.91011235955057</v>
      </c>
      <c r="P13" s="9"/>
    </row>
    <row r="14" spans="1:133">
      <c r="A14" s="12"/>
      <c r="B14" s="23">
        <v>329</v>
      </c>
      <c r="C14" s="19" t="s">
        <v>57</v>
      </c>
      <c r="D14" s="43">
        <v>1298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1298</v>
      </c>
      <c r="O14" s="44">
        <f t="shared" si="2"/>
        <v>3.6460674157303372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SUM(D16:D19)</f>
        <v>34524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34524</v>
      </c>
      <c r="O15" s="42">
        <f t="shared" si="2"/>
        <v>96.977528089887642</v>
      </c>
      <c r="P15" s="10"/>
    </row>
    <row r="16" spans="1:133">
      <c r="A16" s="12"/>
      <c r="B16" s="23">
        <v>335.12</v>
      </c>
      <c r="C16" s="19" t="s">
        <v>49</v>
      </c>
      <c r="D16" s="43">
        <v>7566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7566</v>
      </c>
      <c r="O16" s="44">
        <f t="shared" si="2"/>
        <v>21.252808988764045</v>
      </c>
      <c r="P16" s="9"/>
    </row>
    <row r="17" spans="1:119">
      <c r="A17" s="12"/>
      <c r="B17" s="23">
        <v>335.14</v>
      </c>
      <c r="C17" s="19" t="s">
        <v>50</v>
      </c>
      <c r="D17" s="43">
        <v>1398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1398</v>
      </c>
      <c r="O17" s="44">
        <f t="shared" si="2"/>
        <v>3.9269662921348316</v>
      </c>
      <c r="P17" s="9"/>
    </row>
    <row r="18" spans="1:119">
      <c r="A18" s="12"/>
      <c r="B18" s="23">
        <v>335.18</v>
      </c>
      <c r="C18" s="19" t="s">
        <v>51</v>
      </c>
      <c r="D18" s="43">
        <v>10560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10560</v>
      </c>
      <c r="O18" s="44">
        <f t="shared" si="2"/>
        <v>29.662921348314608</v>
      </c>
      <c r="P18" s="9"/>
    </row>
    <row r="19" spans="1:119">
      <c r="A19" s="12"/>
      <c r="B19" s="23">
        <v>337.4</v>
      </c>
      <c r="C19" s="19" t="s">
        <v>62</v>
      </c>
      <c r="D19" s="43">
        <v>15000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42.134831460674157</v>
      </c>
      <c r="P19" s="9"/>
    </row>
    <row r="20" spans="1:119" ht="15.75">
      <c r="A20" s="27" t="s">
        <v>3</v>
      </c>
      <c r="B20" s="28"/>
      <c r="C20" s="29"/>
      <c r="D20" s="30">
        <f t="shared" ref="D20:M20" si="5">SUM(D21:D22)</f>
        <v>1384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1384</v>
      </c>
      <c r="O20" s="42">
        <f t="shared" si="2"/>
        <v>3.8876404494382024</v>
      </c>
      <c r="P20" s="10"/>
    </row>
    <row r="21" spans="1:119">
      <c r="A21" s="12"/>
      <c r="B21" s="23">
        <v>361.1</v>
      </c>
      <c r="C21" s="19" t="s">
        <v>26</v>
      </c>
      <c r="D21" s="43">
        <v>1295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1295</v>
      </c>
      <c r="O21" s="44">
        <f t="shared" si="2"/>
        <v>3.6376404494382024</v>
      </c>
      <c r="P21" s="9"/>
    </row>
    <row r="22" spans="1:119" ht="15.75" thickBot="1">
      <c r="A22" s="12"/>
      <c r="B22" s="23">
        <v>369.9</v>
      </c>
      <c r="C22" s="19" t="s">
        <v>28</v>
      </c>
      <c r="D22" s="43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</v>
      </c>
      <c r="O22" s="44">
        <f t="shared" si="2"/>
        <v>0.25</v>
      </c>
      <c r="P22" s="9"/>
    </row>
    <row r="23" spans="1:119" ht="16.5" thickBot="1">
      <c r="A23" s="13" t="s">
        <v>24</v>
      </c>
      <c r="B23" s="21"/>
      <c r="C23" s="20"/>
      <c r="D23" s="14">
        <f>SUM(D5,D10,D15,D20)</f>
        <v>327953</v>
      </c>
      <c r="E23" s="14">
        <f t="shared" ref="E23:M23" si="6">SUM(E5,E10,E15,E20)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327953</v>
      </c>
      <c r="O23" s="36">
        <f t="shared" si="2"/>
        <v>921.21629213483141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63</v>
      </c>
      <c r="M25" s="45"/>
      <c r="N25" s="45"/>
      <c r="O25" s="40">
        <v>356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130652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130652</v>
      </c>
      <c r="O5" s="31">
        <f t="shared" ref="O5:O22" si="2">(N5/O$24)</f>
        <v>386.54437869822488</v>
      </c>
      <c r="P5" s="6"/>
    </row>
    <row r="6" spans="1:133">
      <c r="A6" s="12"/>
      <c r="B6" s="23">
        <v>311</v>
      </c>
      <c r="C6" s="19" t="s">
        <v>2</v>
      </c>
      <c r="D6" s="43">
        <v>100213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100213</v>
      </c>
      <c r="O6" s="44">
        <f t="shared" si="2"/>
        <v>296.4881656804734</v>
      </c>
      <c r="P6" s="9"/>
    </row>
    <row r="7" spans="1:133">
      <c r="A7" s="12"/>
      <c r="B7" s="23">
        <v>312.60000000000002</v>
      </c>
      <c r="C7" s="19" t="s">
        <v>11</v>
      </c>
      <c r="D7" s="43">
        <v>10322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10322</v>
      </c>
      <c r="O7" s="44">
        <f t="shared" si="2"/>
        <v>30.53846153846154</v>
      </c>
      <c r="P7" s="9"/>
    </row>
    <row r="8" spans="1:133">
      <c r="A8" s="12"/>
      <c r="B8" s="23">
        <v>315</v>
      </c>
      <c r="C8" s="19" t="s">
        <v>45</v>
      </c>
      <c r="D8" s="43">
        <v>19522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19522</v>
      </c>
      <c r="O8" s="44">
        <f t="shared" si="2"/>
        <v>57.757396449704139</v>
      </c>
      <c r="P8" s="9"/>
    </row>
    <row r="9" spans="1:133">
      <c r="A9" s="12"/>
      <c r="B9" s="23">
        <v>316</v>
      </c>
      <c r="C9" s="19" t="s">
        <v>46</v>
      </c>
      <c r="D9" s="43">
        <v>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595</v>
      </c>
      <c r="O9" s="44">
        <f t="shared" si="2"/>
        <v>1.7603550295857988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100975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100975</v>
      </c>
      <c r="O10" s="42">
        <f t="shared" si="2"/>
        <v>298.74260355029588</v>
      </c>
      <c r="P10" s="10"/>
    </row>
    <row r="11" spans="1:133">
      <c r="A11" s="12"/>
      <c r="B11" s="23">
        <v>322</v>
      </c>
      <c r="C11" s="19" t="s">
        <v>0</v>
      </c>
      <c r="D11" s="43">
        <v>39655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39655</v>
      </c>
      <c r="O11" s="44">
        <f t="shared" si="2"/>
        <v>117.3224852071006</v>
      </c>
      <c r="P11" s="9"/>
    </row>
    <row r="12" spans="1:133">
      <c r="A12" s="12"/>
      <c r="B12" s="23">
        <v>323.10000000000002</v>
      </c>
      <c r="C12" s="19" t="s">
        <v>47</v>
      </c>
      <c r="D12" s="43">
        <v>28795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28795</v>
      </c>
      <c r="O12" s="44">
        <f t="shared" si="2"/>
        <v>85.192307692307693</v>
      </c>
      <c r="P12" s="9"/>
    </row>
    <row r="13" spans="1:133">
      <c r="A13" s="12"/>
      <c r="B13" s="23">
        <v>324.70999999999998</v>
      </c>
      <c r="C13" s="19" t="s">
        <v>48</v>
      </c>
      <c r="D13" s="43">
        <v>32400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32400</v>
      </c>
      <c r="O13" s="44">
        <f t="shared" si="2"/>
        <v>95.857988165680467</v>
      </c>
      <c r="P13" s="9"/>
    </row>
    <row r="14" spans="1:133">
      <c r="A14" s="12"/>
      <c r="B14" s="23">
        <v>329</v>
      </c>
      <c r="C14" s="19" t="s">
        <v>57</v>
      </c>
      <c r="D14" s="43">
        <v>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</v>
      </c>
      <c r="O14" s="44">
        <f t="shared" si="2"/>
        <v>0.36982248520710059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18867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18867</v>
      </c>
      <c r="O15" s="42">
        <f t="shared" si="2"/>
        <v>55.819526627218934</v>
      </c>
      <c r="P15" s="10"/>
    </row>
    <row r="16" spans="1:133">
      <c r="A16" s="12"/>
      <c r="B16" s="23">
        <v>335.12</v>
      </c>
      <c r="C16" s="19" t="s">
        <v>49</v>
      </c>
      <c r="D16" s="43">
        <v>8112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8112</v>
      </c>
      <c r="O16" s="44">
        <f t="shared" si="2"/>
        <v>24</v>
      </c>
      <c r="P16" s="9"/>
    </row>
    <row r="17" spans="1:119">
      <c r="A17" s="12"/>
      <c r="B17" s="23">
        <v>335.14</v>
      </c>
      <c r="C17" s="19" t="s">
        <v>50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1.6627218934911243</v>
      </c>
      <c r="P17" s="9"/>
    </row>
    <row r="18" spans="1:119">
      <c r="A18" s="12"/>
      <c r="B18" s="23">
        <v>335.18</v>
      </c>
      <c r="C18" s="19" t="s">
        <v>51</v>
      </c>
      <c r="D18" s="43">
        <v>10193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10193</v>
      </c>
      <c r="O18" s="44">
        <f t="shared" si="2"/>
        <v>30.15680473372781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24676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24676</v>
      </c>
      <c r="O19" s="42">
        <f t="shared" si="2"/>
        <v>73.005917159763314</v>
      </c>
      <c r="P19" s="10"/>
    </row>
    <row r="20" spans="1:119">
      <c r="A20" s="12"/>
      <c r="B20" s="23">
        <v>361.1</v>
      </c>
      <c r="C20" s="19" t="s">
        <v>26</v>
      </c>
      <c r="D20" s="43">
        <v>3990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3990</v>
      </c>
      <c r="O20" s="44">
        <f t="shared" si="2"/>
        <v>11.804733727810651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20686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20686</v>
      </c>
      <c r="O21" s="44">
        <f t="shared" si="2"/>
        <v>61.201183431952664</v>
      </c>
      <c r="P21" s="9"/>
    </row>
    <row r="22" spans="1:119" ht="16.5" thickBot="1">
      <c r="A22" s="13" t="s">
        <v>24</v>
      </c>
      <c r="B22" s="21"/>
      <c r="C22" s="20"/>
      <c r="D22" s="14">
        <f>SUM(D5,D10,D15,D19)</f>
        <v>275170</v>
      </c>
      <c r="E22" s="14">
        <f t="shared" ref="E22:M22" si="6">SUM(E5,E10,E15,E19)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275170</v>
      </c>
      <c r="O22" s="36">
        <f t="shared" si="2"/>
        <v>814.11242603550295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58</v>
      </c>
      <c r="M24" s="45"/>
      <c r="N24" s="45"/>
      <c r="O24" s="40">
        <v>338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2023-06-30T14:27:17Z</cp:lastPrinted>
  <dcterms:created xsi:type="dcterms:W3CDTF">2000-08-31T21:26:31Z</dcterms:created>
  <dcterms:modified xsi:type="dcterms:W3CDTF">2023-06-30T14:27:27Z</dcterms:modified>
</cp:coreProperties>
</file>