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'2008'!$A$1:$O$27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'2013'!$A$1:$O$28</definedName>
    <definedName name="_xlnm.Print_Area" localSheetId="8">'2014'!$A$1:$O$28</definedName>
    <definedName name="_xlnm.Print_Area" localSheetId="7">'2015'!$A$1:$O$28</definedName>
    <definedName name="_xlnm.Print_Area" localSheetId="6">'2016'!$A$1:$O$29</definedName>
    <definedName name="_xlnm.Print_Area" localSheetId="5">'2017'!$A$1:$O$30</definedName>
    <definedName name="_xlnm.Print_Area" localSheetId="4">'2018'!$A$1:$O$29</definedName>
    <definedName name="_xlnm.Print_Area" localSheetId="3">'2019'!$A$1:$O$28</definedName>
    <definedName name="_xlnm.Print_Area" localSheetId="2">'2020'!$A$1:$O$28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7" l="1"/>
  <c r="F25" i="47"/>
  <c r="G25" i="47"/>
  <c r="H25" i="47"/>
  <c r="I25" i="47"/>
  <c r="J25" i="47"/>
  <c r="K25" i="47"/>
  <c r="L25" i="47"/>
  <c r="M25" i="47"/>
  <c r="N25" i="47"/>
  <c r="D25" i="47"/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8" i="48"/>
  <c r="P18" i="48" s="1"/>
  <c r="O9" i="48"/>
  <c r="P9" i="48" s="1"/>
  <c r="O12" i="48"/>
  <c r="P12" i="48" s="1"/>
  <c r="O5" i="48"/>
  <c r="P5" i="48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F24" i="46"/>
  <c r="N23" i="46"/>
  <c r="O23" i="46"/>
  <c r="M22" i="46"/>
  <c r="L22" i="46"/>
  <c r="N22" i="46" s="1"/>
  <c r="O22" i="46" s="1"/>
  <c r="K22" i="46"/>
  <c r="J22" i="46"/>
  <c r="I22" i="46"/>
  <c r="H22" i="46"/>
  <c r="G22" i="46"/>
  <c r="F22" i="46"/>
  <c r="E22" i="46"/>
  <c r="D22" i="46"/>
  <c r="N21" i="46"/>
  <c r="O21" i="46"/>
  <c r="M20" i="46"/>
  <c r="L20" i="46"/>
  <c r="N20" i="46" s="1"/>
  <c r="O20" i="46" s="1"/>
  <c r="K20" i="46"/>
  <c r="J20" i="46"/>
  <c r="I20" i="46"/>
  <c r="H20" i="46"/>
  <c r="G20" i="46"/>
  <c r="F20" i="46"/>
  <c r="E20" i="46"/>
  <c r="D20" i="46"/>
  <c r="N19" i="46"/>
  <c r="O19" i="46"/>
  <c r="M18" i="46"/>
  <c r="L18" i="46"/>
  <c r="N18" i="46" s="1"/>
  <c r="O18" i="46" s="1"/>
  <c r="K18" i="46"/>
  <c r="J18" i="46"/>
  <c r="I18" i="46"/>
  <c r="I24" i="46" s="1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 s="1"/>
  <c r="N13" i="46"/>
  <c r="O13" i="46" s="1"/>
  <c r="M12" i="46"/>
  <c r="L12" i="46"/>
  <c r="K12" i="46"/>
  <c r="J12" i="46"/>
  <c r="I12" i="46"/>
  <c r="H12" i="46"/>
  <c r="N12" i="46" s="1"/>
  <c r="O12" i="46" s="1"/>
  <c r="G12" i="46"/>
  <c r="F12" i="46"/>
  <c r="E12" i="46"/>
  <c r="D12" i="46"/>
  <c r="N11" i="46"/>
  <c r="O11" i="46" s="1"/>
  <c r="N10" i="46"/>
  <c r="O10" i="46" s="1"/>
  <c r="M9" i="46"/>
  <c r="L9" i="46"/>
  <c r="K9" i="46"/>
  <c r="J9" i="46"/>
  <c r="N9" i="46" s="1"/>
  <c r="O9" i="46" s="1"/>
  <c r="I9" i="46"/>
  <c r="H9" i="46"/>
  <c r="H24" i="46" s="1"/>
  <c r="G9" i="46"/>
  <c r="F9" i="46"/>
  <c r="E9" i="46"/>
  <c r="D9" i="46"/>
  <c r="N8" i="46"/>
  <c r="O8" i="46" s="1"/>
  <c r="N7" i="46"/>
  <c r="O7" i="46"/>
  <c r="N6" i="46"/>
  <c r="O6" i="46"/>
  <c r="M5" i="46"/>
  <c r="M24" i="46" s="1"/>
  <c r="L5" i="46"/>
  <c r="L24" i="46" s="1"/>
  <c r="K5" i="46"/>
  <c r="K24" i="46" s="1"/>
  <c r="J5" i="46"/>
  <c r="J24" i="46" s="1"/>
  <c r="I5" i="46"/>
  <c r="H5" i="46"/>
  <c r="G5" i="46"/>
  <c r="G24" i="46" s="1"/>
  <c r="F5" i="46"/>
  <c r="E5" i="46"/>
  <c r="E24" i="46" s="1"/>
  <c r="D5" i="46"/>
  <c r="N5" i="46" s="1"/>
  <c r="O5" i="46" s="1"/>
  <c r="F24" i="45"/>
  <c r="N23" i="45"/>
  <c r="O23" i="45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M18" i="45"/>
  <c r="L18" i="45"/>
  <c r="N18" i="45" s="1"/>
  <c r="O18" i="45" s="1"/>
  <c r="K18" i="45"/>
  <c r="J18" i="45"/>
  <c r="I18" i="45"/>
  <c r="I24" i="45" s="1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M9" i="45"/>
  <c r="L9" i="45"/>
  <c r="K9" i="45"/>
  <c r="J9" i="45"/>
  <c r="N9" i="45" s="1"/>
  <c r="O9" i="45" s="1"/>
  <c r="I9" i="45"/>
  <c r="H9" i="45"/>
  <c r="H24" i="45" s="1"/>
  <c r="G9" i="45"/>
  <c r="F9" i="45"/>
  <c r="E9" i="45"/>
  <c r="D9" i="45"/>
  <c r="N8" i="45"/>
  <c r="O8" i="45" s="1"/>
  <c r="N7" i="45"/>
  <c r="O7" i="45"/>
  <c r="N6" i="45"/>
  <c r="O6" i="45"/>
  <c r="M5" i="45"/>
  <c r="M24" i="45" s="1"/>
  <c r="L5" i="45"/>
  <c r="L24" i="45" s="1"/>
  <c r="K5" i="45"/>
  <c r="K24" i="45" s="1"/>
  <c r="J5" i="45"/>
  <c r="J24" i="45" s="1"/>
  <c r="I5" i="45"/>
  <c r="H5" i="45"/>
  <c r="G5" i="45"/>
  <c r="G24" i="45" s="1"/>
  <c r="F5" i="45"/>
  <c r="E5" i="45"/>
  <c r="E24" i="45" s="1"/>
  <c r="D5" i="45"/>
  <c r="D24" i="45" s="1"/>
  <c r="F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H25" i="44" s="1"/>
  <c r="G12" i="44"/>
  <c r="F12" i="44"/>
  <c r="E12" i="44"/>
  <c r="D12" i="44"/>
  <c r="N11" i="44"/>
  <c r="O11" i="44" s="1"/>
  <c r="N10" i="44"/>
  <c r="O10" i="44"/>
  <c r="M9" i="44"/>
  <c r="L9" i="44"/>
  <c r="N9" i="44" s="1"/>
  <c r="O9" i="44" s="1"/>
  <c r="K9" i="44"/>
  <c r="J9" i="44"/>
  <c r="I9" i="44"/>
  <c r="I25" i="44" s="1"/>
  <c r="H9" i="44"/>
  <c r="G9" i="44"/>
  <c r="F9" i="44"/>
  <c r="E9" i="44"/>
  <c r="D9" i="44"/>
  <c r="N8" i="44"/>
  <c r="O8" i="44"/>
  <c r="N7" i="44"/>
  <c r="O7" i="44"/>
  <c r="N6" i="44"/>
  <c r="O6" i="44"/>
  <c r="M5" i="44"/>
  <c r="M25" i="44" s="1"/>
  <c r="L5" i="44"/>
  <c r="L25" i="44" s="1"/>
  <c r="K5" i="44"/>
  <c r="K25" i="44" s="1"/>
  <c r="J5" i="44"/>
  <c r="J25" i="44" s="1"/>
  <c r="I5" i="44"/>
  <c r="H5" i="44"/>
  <c r="G5" i="44"/>
  <c r="G25" i="44" s="1"/>
  <c r="F5" i="44"/>
  <c r="E5" i="44"/>
  <c r="E25" i="44" s="1"/>
  <c r="D5" i="44"/>
  <c r="D25" i="44" s="1"/>
  <c r="N25" i="44" s="1"/>
  <c r="O25" i="44" s="1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M26" i="43" s="1"/>
  <c r="L19" i="43"/>
  <c r="K19" i="43"/>
  <c r="J19" i="43"/>
  <c r="I19" i="43"/>
  <c r="H19" i="43"/>
  <c r="G19" i="43"/>
  <c r="G26" i="43" s="1"/>
  <c r="F19" i="43"/>
  <c r="E19" i="43"/>
  <c r="D19" i="43"/>
  <c r="D26" i="43" s="1"/>
  <c r="N26" i="43" s="1"/>
  <c r="O26" i="43" s="1"/>
  <c r="N18" i="43"/>
  <c r="O18" i="43"/>
  <c r="N17" i="43"/>
  <c r="O17" i="43" s="1"/>
  <c r="N16" i="43"/>
  <c r="O16" i="43" s="1"/>
  <c r="N15" i="43"/>
  <c r="O15" i="43" s="1"/>
  <c r="N14" i="43"/>
  <c r="O14" i="43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/>
  <c r="N8" i="43"/>
  <c r="O8" i="43"/>
  <c r="N7" i="43"/>
  <c r="O7" i="43" s="1"/>
  <c r="N6" i="43"/>
  <c r="O6" i="43" s="1"/>
  <c r="M5" i="43"/>
  <c r="L5" i="43"/>
  <c r="L26" i="43" s="1"/>
  <c r="K5" i="43"/>
  <c r="K26" i="43" s="1"/>
  <c r="J5" i="43"/>
  <c r="J26" i="43" s="1"/>
  <c r="I5" i="43"/>
  <c r="I26" i="43" s="1"/>
  <c r="H5" i="43"/>
  <c r="H26" i="43" s="1"/>
  <c r="G5" i="43"/>
  <c r="F5" i="43"/>
  <c r="F26" i="43" s="1"/>
  <c r="E5" i="43"/>
  <c r="E26" i="43" s="1"/>
  <c r="D5" i="43"/>
  <c r="L25" i="42"/>
  <c r="N24" i="42"/>
  <c r="O24" i="42" s="1"/>
  <c r="N23" i="42"/>
  <c r="O23" i="42" s="1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 s="1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 s="1"/>
  <c r="N16" i="42"/>
  <c r="O16" i="42" s="1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/>
  <c r="N10" i="42"/>
  <c r="O10" i="42" s="1"/>
  <c r="M9" i="42"/>
  <c r="L9" i="42"/>
  <c r="K9" i="42"/>
  <c r="J9" i="42"/>
  <c r="I9" i="42"/>
  <c r="I25" i="42" s="1"/>
  <c r="H9" i="42"/>
  <c r="G9" i="42"/>
  <c r="F9" i="42"/>
  <c r="N9" i="42" s="1"/>
  <c r="O9" i="42" s="1"/>
  <c r="E9" i="42"/>
  <c r="D9" i="42"/>
  <c r="N8" i="42"/>
  <c r="O8" i="42" s="1"/>
  <c r="N7" i="42"/>
  <c r="O7" i="42" s="1"/>
  <c r="N6" i="42"/>
  <c r="O6" i="42" s="1"/>
  <c r="M5" i="42"/>
  <c r="M25" i="42" s="1"/>
  <c r="L5" i="42"/>
  <c r="K5" i="42"/>
  <c r="K25" i="42" s="1"/>
  <c r="J5" i="42"/>
  <c r="J25" i="42" s="1"/>
  <c r="I5" i="42"/>
  <c r="H5" i="42"/>
  <c r="H25" i="42" s="1"/>
  <c r="G5" i="42"/>
  <c r="G25" i="42" s="1"/>
  <c r="F5" i="42"/>
  <c r="F25" i="42" s="1"/>
  <c r="E5" i="42"/>
  <c r="E25" i="42" s="1"/>
  <c r="D5" i="42"/>
  <c r="D25" i="42" s="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H24" i="41" s="1"/>
  <c r="G18" i="41"/>
  <c r="F18" i="41"/>
  <c r="E18" i="41"/>
  <c r="D18" i="41"/>
  <c r="N17" i="41"/>
  <c r="O17" i="41" s="1"/>
  <c r="N16" i="41"/>
  <c r="O16" i="41" s="1"/>
  <c r="N15" i="41"/>
  <c r="O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N9" i="41" s="1"/>
  <c r="O9" i="41" s="1"/>
  <c r="E9" i="41"/>
  <c r="D9" i="41"/>
  <c r="N8" i="41"/>
  <c r="O8" i="41" s="1"/>
  <c r="N7" i="41"/>
  <c r="O7" i="41" s="1"/>
  <c r="N6" i="41"/>
  <c r="O6" i="41" s="1"/>
  <c r="M5" i="41"/>
  <c r="M24" i="41" s="1"/>
  <c r="L5" i="41"/>
  <c r="L24" i="41" s="1"/>
  <c r="K5" i="41"/>
  <c r="K24" i="41" s="1"/>
  <c r="J5" i="41"/>
  <c r="N5" i="41" s="1"/>
  <c r="O5" i="41" s="1"/>
  <c r="I5" i="41"/>
  <c r="I24" i="41" s="1"/>
  <c r="H5" i="41"/>
  <c r="G5" i="41"/>
  <c r="G24" i="41" s="1"/>
  <c r="F5" i="41"/>
  <c r="F24" i="41" s="1"/>
  <c r="E5" i="41"/>
  <c r="E24" i="41" s="1"/>
  <c r="D5" i="41"/>
  <c r="D24" i="41" s="1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H24" i="40" s="1"/>
  <c r="G18" i="40"/>
  <c r="F18" i="40"/>
  <c r="E18" i="40"/>
  <c r="D18" i="40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M9" i="40"/>
  <c r="L9" i="40"/>
  <c r="K9" i="40"/>
  <c r="J9" i="40"/>
  <c r="I9" i="40"/>
  <c r="H9" i="40"/>
  <c r="G9" i="40"/>
  <c r="F9" i="40"/>
  <c r="N9" i="40" s="1"/>
  <c r="O9" i="40" s="1"/>
  <c r="E9" i="40"/>
  <c r="D9" i="40"/>
  <c r="N8" i="40"/>
  <c r="O8" i="40" s="1"/>
  <c r="N7" i="40"/>
  <c r="O7" i="40" s="1"/>
  <c r="N6" i="40"/>
  <c r="O6" i="40" s="1"/>
  <c r="M5" i="40"/>
  <c r="M24" i="40" s="1"/>
  <c r="L5" i="40"/>
  <c r="L24" i="40" s="1"/>
  <c r="K5" i="40"/>
  <c r="K24" i="40" s="1"/>
  <c r="J5" i="40"/>
  <c r="N5" i="40" s="1"/>
  <c r="O5" i="40" s="1"/>
  <c r="I5" i="40"/>
  <c r="I24" i="40" s="1"/>
  <c r="H5" i="40"/>
  <c r="G5" i="40"/>
  <c r="G24" i="40" s="1"/>
  <c r="F5" i="40"/>
  <c r="F24" i="40" s="1"/>
  <c r="E5" i="40"/>
  <c r="E24" i="40" s="1"/>
  <c r="D5" i="40"/>
  <c r="D24" i="40" s="1"/>
  <c r="N23" i="39"/>
  <c r="O23" i="39" s="1"/>
  <c r="M22" i="39"/>
  <c r="L22" i="39"/>
  <c r="K22" i="39"/>
  <c r="J22" i="39"/>
  <c r="N22" i="39" s="1"/>
  <c r="O22" i="39" s="1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M18" i="39"/>
  <c r="L18" i="39"/>
  <c r="N18" i="39" s="1"/>
  <c r="O18" i="39" s="1"/>
  <c r="K18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 s="1"/>
  <c r="N14" i="39"/>
  <c r="O14" i="39" s="1"/>
  <c r="N13" i="39"/>
  <c r="O13" i="39" s="1"/>
  <c r="M12" i="39"/>
  <c r="L12" i="39"/>
  <c r="K12" i="39"/>
  <c r="K24" i="39" s="1"/>
  <c r="J12" i="39"/>
  <c r="I12" i="39"/>
  <c r="N12" i="39" s="1"/>
  <c r="O12" i="39" s="1"/>
  <c r="H12" i="39"/>
  <c r="G12" i="39"/>
  <c r="F12" i="39"/>
  <c r="E12" i="39"/>
  <c r="D12" i="39"/>
  <c r="N11" i="39"/>
  <c r="O11" i="39"/>
  <c r="N10" i="39"/>
  <c r="O10" i="39" s="1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 s="1"/>
  <c r="N7" i="39"/>
  <c r="O7" i="39"/>
  <c r="N6" i="39"/>
  <c r="O6" i="39" s="1"/>
  <c r="M5" i="39"/>
  <c r="M24" i="39" s="1"/>
  <c r="L5" i="39"/>
  <c r="L24" i="39" s="1"/>
  <c r="K5" i="39"/>
  <c r="J5" i="39"/>
  <c r="J24" i="39" s="1"/>
  <c r="I5" i="39"/>
  <c r="N5" i="39" s="1"/>
  <c r="O5" i="39" s="1"/>
  <c r="H5" i="39"/>
  <c r="H24" i="39"/>
  <c r="G5" i="39"/>
  <c r="F5" i="39"/>
  <c r="F24" i="39" s="1"/>
  <c r="E5" i="39"/>
  <c r="E24" i="39" s="1"/>
  <c r="D5" i="39"/>
  <c r="D24" i="39" s="1"/>
  <c r="D5" i="38"/>
  <c r="N22" i="38"/>
  <c r="O22" i="38" s="1"/>
  <c r="M21" i="38"/>
  <c r="L21" i="38"/>
  <c r="K21" i="38"/>
  <c r="J21" i="38"/>
  <c r="I21" i="38"/>
  <c r="H21" i="38"/>
  <c r="G21" i="38"/>
  <c r="F21" i="38"/>
  <c r="F23" i="38" s="1"/>
  <c r="E21" i="38"/>
  <c r="D21" i="38"/>
  <c r="N21" i="38" s="1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/>
  <c r="N10" i="38"/>
  <c r="O10" i="38" s="1"/>
  <c r="M9" i="38"/>
  <c r="L9" i="38"/>
  <c r="K9" i="38"/>
  <c r="J9" i="38"/>
  <c r="J23" i="38" s="1"/>
  <c r="I9" i="38"/>
  <c r="H9" i="38"/>
  <c r="G9" i="38"/>
  <c r="F9" i="38"/>
  <c r="E9" i="38"/>
  <c r="D9" i="38"/>
  <c r="N9" i="38" s="1"/>
  <c r="O9" i="38" s="1"/>
  <c r="N8" i="38"/>
  <c r="O8" i="38" s="1"/>
  <c r="N7" i="38"/>
  <c r="O7" i="38"/>
  <c r="N6" i="38"/>
  <c r="O6" i="38" s="1"/>
  <c r="M5" i="38"/>
  <c r="M23" i="38" s="1"/>
  <c r="L5" i="38"/>
  <c r="L23" i="38"/>
  <c r="K5" i="38"/>
  <c r="J5" i="38"/>
  <c r="I5" i="38"/>
  <c r="I23" i="38" s="1"/>
  <c r="H5" i="38"/>
  <c r="G5" i="38"/>
  <c r="G23" i="38" s="1"/>
  <c r="F5" i="38"/>
  <c r="E5" i="38"/>
  <c r="N5" i="38" s="1"/>
  <c r="O5" i="38" s="1"/>
  <c r="N23" i="37"/>
  <c r="O23" i="37"/>
  <c r="M22" i="37"/>
  <c r="L22" i="37"/>
  <c r="K22" i="37"/>
  <c r="J22" i="37"/>
  <c r="I22" i="37"/>
  <c r="H22" i="37"/>
  <c r="G22" i="37"/>
  <c r="G24" i="37" s="1"/>
  <c r="F22" i="37"/>
  <c r="N22" i="37"/>
  <c r="O22" i="37" s="1"/>
  <c r="E22" i="37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/>
  <c r="M18" i="37"/>
  <c r="L18" i="37"/>
  <c r="K18" i="37"/>
  <c r="K24" i="37" s="1"/>
  <c r="J18" i="37"/>
  <c r="I18" i="37"/>
  <c r="H18" i="37"/>
  <c r="N18" i="37" s="1"/>
  <c r="O18" i="37" s="1"/>
  <c r="G18" i="37"/>
  <c r="F18" i="37"/>
  <c r="E18" i="37"/>
  <c r="D18" i="37"/>
  <c r="N17" i="37"/>
  <c r="O17" i="37" s="1"/>
  <c r="N16" i="37"/>
  <c r="O16" i="37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 s="1"/>
  <c r="M9" i="37"/>
  <c r="L9" i="37"/>
  <c r="L24" i="37" s="1"/>
  <c r="K9" i="37"/>
  <c r="J9" i="37"/>
  <c r="J24" i="37" s="1"/>
  <c r="I9" i="37"/>
  <c r="H9" i="37"/>
  <c r="G9" i="37"/>
  <c r="F9" i="37"/>
  <c r="E9" i="37"/>
  <c r="D9" i="37"/>
  <c r="D24" i="37" s="1"/>
  <c r="N8" i="37"/>
  <c r="O8" i="37" s="1"/>
  <c r="N7" i="37"/>
  <c r="O7" i="37" s="1"/>
  <c r="N6" i="37"/>
  <c r="O6" i="37"/>
  <c r="M5" i="37"/>
  <c r="L5" i="37"/>
  <c r="K5" i="37"/>
  <c r="J5" i="37"/>
  <c r="I5" i="37"/>
  <c r="I24" i="37" s="1"/>
  <c r="H5" i="37"/>
  <c r="H24" i="37"/>
  <c r="G5" i="37"/>
  <c r="F5" i="37"/>
  <c r="F24" i="37" s="1"/>
  <c r="E5" i="37"/>
  <c r="D5" i="37"/>
  <c r="N23" i="36"/>
  <c r="O23" i="36"/>
  <c r="M22" i="36"/>
  <c r="L22" i="36"/>
  <c r="N22" i="36" s="1"/>
  <c r="O22" i="36" s="1"/>
  <c r="K22" i="36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L18" i="36"/>
  <c r="K18" i="36"/>
  <c r="J18" i="36"/>
  <c r="I18" i="36"/>
  <c r="H18" i="36"/>
  <c r="G18" i="36"/>
  <c r="F18" i="36"/>
  <c r="F24" i="36" s="1"/>
  <c r="E18" i="36"/>
  <c r="N18" i="36" s="1"/>
  <c r="O18" i="36" s="1"/>
  <c r="D18" i="36"/>
  <c r="N17" i="36"/>
  <c r="O17" i="36" s="1"/>
  <c r="N16" i="36"/>
  <c r="O16" i="36"/>
  <c r="N15" i="36"/>
  <c r="O15" i="36" s="1"/>
  <c r="N14" i="36"/>
  <c r="O14" i="36"/>
  <c r="N13" i="36"/>
  <c r="O13" i="36"/>
  <c r="M12" i="36"/>
  <c r="L12" i="36"/>
  <c r="L24" i="36" s="1"/>
  <c r="K12" i="36"/>
  <c r="J12" i="36"/>
  <c r="I12" i="36"/>
  <c r="H12" i="36"/>
  <c r="G12" i="36"/>
  <c r="F12" i="36"/>
  <c r="E12" i="36"/>
  <c r="D12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E24" i="36" s="1"/>
  <c r="D9" i="36"/>
  <c r="N9" i="36" s="1"/>
  <c r="O9" i="36" s="1"/>
  <c r="N8" i="36"/>
  <c r="O8" i="36" s="1"/>
  <c r="N7" i="36"/>
  <c r="O7" i="36" s="1"/>
  <c r="N6" i="36"/>
  <c r="O6" i="36" s="1"/>
  <c r="M5" i="36"/>
  <c r="M24" i="36" s="1"/>
  <c r="L5" i="36"/>
  <c r="K5" i="36"/>
  <c r="K24" i="36"/>
  <c r="J5" i="36"/>
  <c r="I5" i="36"/>
  <c r="I24" i="36" s="1"/>
  <c r="H5" i="36"/>
  <c r="G5" i="36"/>
  <c r="G24" i="36"/>
  <c r="F5" i="36"/>
  <c r="E5" i="36"/>
  <c r="D5" i="36"/>
  <c r="N23" i="35"/>
  <c r="O23" i="35"/>
  <c r="M22" i="35"/>
  <c r="L22" i="35"/>
  <c r="K22" i="35"/>
  <c r="K24" i="35" s="1"/>
  <c r="J22" i="35"/>
  <c r="I22" i="35"/>
  <c r="H22" i="35"/>
  <c r="G22" i="35"/>
  <c r="F22" i="35"/>
  <c r="E22" i="35"/>
  <c r="D22" i="35"/>
  <c r="N22" i="35" s="1"/>
  <c r="O22" i="35" s="1"/>
  <c r="N21" i="35"/>
  <c r="O21" i="35" s="1"/>
  <c r="M20" i="35"/>
  <c r="L20" i="35"/>
  <c r="K20" i="35"/>
  <c r="J20" i="35"/>
  <c r="N20" i="35" s="1"/>
  <c r="O20" i="35" s="1"/>
  <c r="I20" i="35"/>
  <c r="H20" i="35"/>
  <c r="G20" i="35"/>
  <c r="F20" i="35"/>
  <c r="E20" i="35"/>
  <c r="D20" i="35"/>
  <c r="N19" i="35"/>
  <c r="O19" i="35" s="1"/>
  <c r="M18" i="35"/>
  <c r="L18" i="35"/>
  <c r="K18" i="35"/>
  <c r="J18" i="35"/>
  <c r="I18" i="35"/>
  <c r="H18" i="35"/>
  <c r="G18" i="35"/>
  <c r="F18" i="35"/>
  <c r="F24" i="35" s="1"/>
  <c r="E18" i="35"/>
  <c r="D18" i="35"/>
  <c r="N18" i="35"/>
  <c r="O18" i="35" s="1"/>
  <c r="N17" i="35"/>
  <c r="O17" i="35"/>
  <c r="N16" i="35"/>
  <c r="O16" i="35" s="1"/>
  <c r="N15" i="35"/>
  <c r="O15" i="35"/>
  <c r="N14" i="35"/>
  <c r="O14" i="35"/>
  <c r="N13" i="35"/>
  <c r="O13" i="35" s="1"/>
  <c r="M12" i="35"/>
  <c r="M24" i="35" s="1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M9" i="35"/>
  <c r="L9" i="35"/>
  <c r="K9" i="35"/>
  <c r="J9" i="35"/>
  <c r="I9" i="35"/>
  <c r="H9" i="35"/>
  <c r="G9" i="35"/>
  <c r="G24" i="35" s="1"/>
  <c r="F9" i="35"/>
  <c r="E9" i="35"/>
  <c r="N9" i="35" s="1"/>
  <c r="O9" i="35" s="1"/>
  <c r="D9" i="35"/>
  <c r="N8" i="35"/>
  <c r="O8" i="35"/>
  <c r="N7" i="35"/>
  <c r="O7" i="35" s="1"/>
  <c r="N6" i="35"/>
  <c r="O6" i="35"/>
  <c r="M5" i="35"/>
  <c r="L5" i="35"/>
  <c r="L24" i="35"/>
  <c r="K5" i="35"/>
  <c r="J5" i="35"/>
  <c r="J24" i="35" s="1"/>
  <c r="I5" i="35"/>
  <c r="H5" i="35"/>
  <c r="H24" i="35" s="1"/>
  <c r="G5" i="35"/>
  <c r="F5" i="35"/>
  <c r="E5" i="35"/>
  <c r="D5" i="35"/>
  <c r="D24" i="35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K18" i="34"/>
  <c r="J18" i="34"/>
  <c r="I18" i="34"/>
  <c r="I24" i="34" s="1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F24" i="34" s="1"/>
  <c r="E12" i="34"/>
  <c r="D12" i="34"/>
  <c r="D24" i="34" s="1"/>
  <c r="N11" i="34"/>
  <c r="O11" i="34" s="1"/>
  <c r="N10" i="34"/>
  <c r="O10" i="34"/>
  <c r="M9" i="34"/>
  <c r="L9" i="34"/>
  <c r="K9" i="34"/>
  <c r="K24" i="34" s="1"/>
  <c r="J9" i="34"/>
  <c r="J24" i="34" s="1"/>
  <c r="I9" i="34"/>
  <c r="H9" i="34"/>
  <c r="H24" i="34" s="1"/>
  <c r="G9" i="34"/>
  <c r="F9" i="34"/>
  <c r="E9" i="34"/>
  <c r="N9" i="34" s="1"/>
  <c r="O9" i="34" s="1"/>
  <c r="D9" i="34"/>
  <c r="N8" i="34"/>
  <c r="O8" i="34" s="1"/>
  <c r="N7" i="34"/>
  <c r="O7" i="34"/>
  <c r="N6" i="34"/>
  <c r="O6" i="34"/>
  <c r="M5" i="34"/>
  <c r="L5" i="34"/>
  <c r="L24" i="34"/>
  <c r="K5" i="34"/>
  <c r="J5" i="34"/>
  <c r="I5" i="34"/>
  <c r="H5" i="34"/>
  <c r="G5" i="34"/>
  <c r="G24" i="34"/>
  <c r="F5" i="34"/>
  <c r="E5" i="34"/>
  <c r="E24" i="34" s="1"/>
  <c r="D5" i="34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9" i="33"/>
  <c r="F19" i="33"/>
  <c r="G19" i="33"/>
  <c r="G24" i="33"/>
  <c r="H19" i="33"/>
  <c r="N19" i="33" s="1"/>
  <c r="O19" i="33" s="1"/>
  <c r="I19" i="33"/>
  <c r="J19" i="33"/>
  <c r="K19" i="33"/>
  <c r="L19" i="33"/>
  <c r="M19" i="33"/>
  <c r="E17" i="33"/>
  <c r="F17" i="33"/>
  <c r="G17" i="33"/>
  <c r="H17" i="33"/>
  <c r="I17" i="33"/>
  <c r="N17" i="33" s="1"/>
  <c r="O17" i="33" s="1"/>
  <c r="J17" i="33"/>
  <c r="K17" i="33"/>
  <c r="L17" i="33"/>
  <c r="M17" i="33"/>
  <c r="E12" i="33"/>
  <c r="F12" i="33"/>
  <c r="G12" i="33"/>
  <c r="H12" i="33"/>
  <c r="I12" i="33"/>
  <c r="J12" i="33"/>
  <c r="J24" i="33" s="1"/>
  <c r="K12" i="33"/>
  <c r="L12" i="33"/>
  <c r="M12" i="33"/>
  <c r="M24" i="33" s="1"/>
  <c r="E9" i="33"/>
  <c r="F9" i="33"/>
  <c r="N9" i="33" s="1"/>
  <c r="O9" i="33" s="1"/>
  <c r="G9" i="33"/>
  <c r="H9" i="33"/>
  <c r="I9" i="33"/>
  <c r="J9" i="33"/>
  <c r="K9" i="33"/>
  <c r="K24" i="33" s="1"/>
  <c r="L9" i="33"/>
  <c r="L24" i="33" s="1"/>
  <c r="M9" i="33"/>
  <c r="E5" i="33"/>
  <c r="E24" i="33" s="1"/>
  <c r="F5" i="33"/>
  <c r="F24" i="33" s="1"/>
  <c r="G5" i="33"/>
  <c r="H5" i="33"/>
  <c r="H24" i="33" s="1"/>
  <c r="I5" i="33"/>
  <c r="J5" i="33"/>
  <c r="K5" i="33"/>
  <c r="L5" i="33"/>
  <c r="M5" i="33"/>
  <c r="D19" i="33"/>
  <c r="D17" i="33"/>
  <c r="D24" i="33"/>
  <c r="D12" i="33"/>
  <c r="N12" i="33" s="1"/>
  <c r="O12" i="33" s="1"/>
  <c r="D9" i="33"/>
  <c r="D5" i="33"/>
  <c r="N5" i="33" s="1"/>
  <c r="O5" i="33" s="1"/>
  <c r="N23" i="33"/>
  <c r="O23" i="33" s="1"/>
  <c r="N22" i="33"/>
  <c r="O22" i="33"/>
  <c r="N20" i="33"/>
  <c r="O20" i="33"/>
  <c r="N18" i="33"/>
  <c r="O18" i="33"/>
  <c r="N11" i="33"/>
  <c r="O11" i="33" s="1"/>
  <c r="N7" i="33"/>
  <c r="O7" i="33"/>
  <c r="N8" i="33"/>
  <c r="O8" i="33" s="1"/>
  <c r="N6" i="33"/>
  <c r="O6" i="33"/>
  <c r="N13" i="33"/>
  <c r="O13" i="33"/>
  <c r="N14" i="33"/>
  <c r="O14" i="33" s="1"/>
  <c r="N15" i="33"/>
  <c r="O15" i="33"/>
  <c r="N16" i="33"/>
  <c r="O16" i="33" s="1"/>
  <c r="N10" i="33"/>
  <c r="O10" i="33"/>
  <c r="M24" i="34"/>
  <c r="I24" i="35"/>
  <c r="H24" i="36"/>
  <c r="E24" i="37"/>
  <c r="N20" i="37"/>
  <c r="O20" i="37" s="1"/>
  <c r="K23" i="38"/>
  <c r="H23" i="38"/>
  <c r="J24" i="36"/>
  <c r="N12" i="36"/>
  <c r="O12" i="36" s="1"/>
  <c r="M24" i="37"/>
  <c r="G24" i="39"/>
  <c r="O20" i="47" l="1"/>
  <c r="P20" i="47" s="1"/>
  <c r="O18" i="47"/>
  <c r="P18" i="47" s="1"/>
  <c r="O12" i="47"/>
  <c r="P12" i="47" s="1"/>
  <c r="O9" i="47"/>
  <c r="P9" i="47" s="1"/>
  <c r="O5" i="47"/>
  <c r="P5" i="47" s="1"/>
  <c r="O25" i="48"/>
  <c r="P25" i="48" s="1"/>
  <c r="N24" i="45"/>
  <c r="O24" i="45" s="1"/>
  <c r="N24" i="37"/>
  <c r="O24" i="37" s="1"/>
  <c r="N25" i="42"/>
  <c r="O25" i="42" s="1"/>
  <c r="N24" i="34"/>
  <c r="O24" i="34" s="1"/>
  <c r="D23" i="38"/>
  <c r="N23" i="38" s="1"/>
  <c r="O23" i="38" s="1"/>
  <c r="N5" i="45"/>
  <c r="O5" i="45" s="1"/>
  <c r="N19" i="43"/>
  <c r="O19" i="43" s="1"/>
  <c r="N5" i="35"/>
  <c r="O5" i="35" s="1"/>
  <c r="N5" i="44"/>
  <c r="O5" i="44" s="1"/>
  <c r="N18" i="41"/>
  <c r="O18" i="41" s="1"/>
  <c r="D24" i="36"/>
  <c r="N24" i="36" s="1"/>
  <c r="O24" i="36" s="1"/>
  <c r="N12" i="34"/>
  <c r="O12" i="34" s="1"/>
  <c r="E23" i="38"/>
  <c r="I24" i="39"/>
  <c r="N24" i="39" s="1"/>
  <c r="O24" i="39" s="1"/>
  <c r="J24" i="40"/>
  <c r="N24" i="40" s="1"/>
  <c r="O24" i="40" s="1"/>
  <c r="N5" i="43"/>
  <c r="O5" i="43" s="1"/>
  <c r="N18" i="40"/>
  <c r="O18" i="40" s="1"/>
  <c r="N5" i="34"/>
  <c r="O5" i="34" s="1"/>
  <c r="O22" i="47"/>
  <c r="P22" i="47" s="1"/>
  <c r="N12" i="35"/>
  <c r="O12" i="35" s="1"/>
  <c r="J24" i="41"/>
  <c r="N24" i="41" s="1"/>
  <c r="O24" i="41" s="1"/>
  <c r="E24" i="35"/>
  <c r="N24" i="35" s="1"/>
  <c r="O24" i="35" s="1"/>
  <c r="N5" i="42"/>
  <c r="O5" i="42" s="1"/>
  <c r="N5" i="36"/>
  <c r="O5" i="36" s="1"/>
  <c r="D24" i="46"/>
  <c r="N24" i="46" s="1"/>
  <c r="O24" i="46" s="1"/>
  <c r="I24" i="33"/>
  <c r="N24" i="33" s="1"/>
  <c r="O24" i="33" s="1"/>
  <c r="N5" i="37"/>
  <c r="O5" i="37" s="1"/>
  <c r="N9" i="37"/>
  <c r="O9" i="37" s="1"/>
  <c r="O25" i="47" l="1"/>
  <c r="P25" i="47" s="1"/>
</calcChain>
</file>

<file path=xl/sharedStrings.xml><?xml version="1.0" encoding="utf-8"?>
<sst xmlns="http://schemas.openxmlformats.org/spreadsheetml/2006/main" count="647" uniqueCount="85">
  <si>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</si>
  <si>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</si>
  <si>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</si>
  <si>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</si>
  <si>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</si>
  <si>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</si>
  <si>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</si>
  <si>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</si>
  <si>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</si>
  <si>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</si>
  <si>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</si>
  <si>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</si>
  <si>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</si>
  <si>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</si>
  <si>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</si>
  <si>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</si>
  <si>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</si>
  <si>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</si>
  <si>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</si>
  <si>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</si>
  <si>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</si>
  <si>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</si>
  <si>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</si>
  <si>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</si>
  <si>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</si>
  <si>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</si>
  <si>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</si>
  <si>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</si>
  <si>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</si>
  <si>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</si>
  <si>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</si>
  <si>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</si>
  <si>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</si>
  <si>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Special Recreation Facilities</t>
  </si>
  <si>
    <t>Inter-Fund Group Transfers Out</t>
  </si>
  <si>
    <t>Extraordinary Items (Loss)</t>
  </si>
  <si>
    <t>Other Uses and Non-Operating</t>
  </si>
  <si>
    <t>2009 Municipal Population:</t>
  </si>
  <si>
    <t>Bonifay Expenditures Reported by Account Code and Fund Type</t>
  </si>
  <si>
    <t>Local Fiscal Year Ended September 30, 2010</t>
  </si>
  <si>
    <t>Water-Sewer Combination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</si>
  <si>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</si>
  <si>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</si>
  <si>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</si>
  <si>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</si>
  <si>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</si>
  <si>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</si>
  <si>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</si>
  <si>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</si>
  <si>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</si>
  <si>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</si>
  <si>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</si>
  <si>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</si>
  <si>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</si>
  <si>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</si>
  <si>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</si>
  <si>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</si>
  <si>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</si>
  <si>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</si>
  <si>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</si>
  <si>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</si>
  <si>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</si>
  <si>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</si>
  <si>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</si>
  <si>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Special Items (Loss)</t>
  </si>
  <si>
    <t>2016 Municipal Population:</t>
  </si>
  <si>
    <t>Local Fiscal Year Ended September 30, 2017</t>
  </si>
  <si>
    <t>Other General Government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</si>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</sst>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964678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964678</v>
      </c>
      <c r="P5" s="30">
        <f t="shared" ref="P5:P25" si="1">(O5/P$27)</f>
        <v>349.01519536903038</v>
      </c>
      <c r="Q5" s="6"/>
    </row>
    <row r="6" spans="1:134">
      <c r="A6" s="12"/>
      <c r="B6" s="42">
        <v>511</v>
      </c>
      <c r="C6" s="19" t="s">
        <v>19</v>
      </c>
      <c r="D6" s="43">
        <v>20275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20275</v>
      </c>
      <c r="P6" s="44">
        <f t="shared" si="1"/>
        <v>7.3353835021707674</v>
      </c>
      <c r="Q6" s="9"/>
    </row>
    <row r="7" spans="1:134">
      <c r="A7" s="12"/>
      <c r="B7" s="42">
        <v>513</v>
      </c>
      <c r="C7" s="19" t="s">
        <v>20</v>
      </c>
      <c r="D7" s="43">
        <v>907256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2">SUM(D7:N7)</f>
        <v>907256</v>
      </c>
      <c r="P7" s="44">
        <f t="shared" si="1"/>
        <v>328.24023154848044</v>
      </c>
      <c r="Q7" s="9"/>
    </row>
    <row r="8" spans="1:134">
      <c r="A8" s="12"/>
      <c r="B8" s="42">
        <v>514</v>
      </c>
      <c r="C8" s="19" t="s">
        <v>21</v>
      </c>
      <c r="D8" s="43">
        <v>37147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37147</v>
      </c>
      <c r="P8" s="44">
        <f t="shared" si="1"/>
        <v>13.439580318379161</v>
      </c>
      <c r="Q8" s="9"/>
    </row>
    <row r="9" spans="1:134" ht="15.75">
      <c r="A9" s="26" t="s">
        <v>22</v>
      </c>
      <c r="B9" s="27"/>
      <c r="C9" s="28"/>
      <c r="D9" s="29">
        <f t="shared" ref="D9:N9" si="3">SUM(D10:D11)</f>
        <v>1281891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>SUM(D9:N9)</f>
        <v>1281891</v>
      </c>
      <c r="P9" s="41">
        <f t="shared" si="1"/>
        <v>463.78111432706226</v>
      </c>
      <c r="Q9" s="10"/>
    </row>
    <row r="10" spans="1:134">
      <c r="A10" s="12"/>
      <c r="B10" s="42">
        <v>521</v>
      </c>
      <c r="C10" s="19" t="s">
        <v>23</v>
      </c>
      <c r="D10" s="43">
        <v>719087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719087</v>
      </c>
      <c r="P10" s="44">
        <f t="shared" si="1"/>
        <v>260.16172214182342</v>
      </c>
      <c r="Q10" s="9"/>
    </row>
    <row r="11" spans="1:134">
      <c r="A11" s="12"/>
      <c r="B11" s="42">
        <v>522</v>
      </c>
      <c r="C11" s="19" t="s">
        <v>24</v>
      </c>
      <c r="D11" s="43">
        <v>562804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4">SUM(D11:N11)</f>
        <v>562804</v>
      </c>
      <c r="P11" s="44">
        <f t="shared" si="1"/>
        <v>203.61939218523878</v>
      </c>
      <c r="Q11" s="9"/>
    </row>
    <row r="12" spans="1:134" ht="15.75">
      <c r="A12" s="26" t="s">
        <v>25</v>
      </c>
      <c r="B12" s="27"/>
      <c r="C12" s="28"/>
      <c r="D12" s="29">
        <f t="shared" ref="D12:N12" si="5">SUM(D13:D17)</f>
        <v>90234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3112745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40">
        <f>SUM(D12:N12)</f>
        <v>3202979</v>
      </c>
      <c r="P12" s="41">
        <f t="shared" si="1"/>
        <v>1158.8201881331404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739873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21" si="6">SUM(D13:N13)</f>
        <v>739873</v>
      </c>
      <c r="P13" s="44">
        <f t="shared" si="1"/>
        <v>267.68198263386398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521086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6"/>
        <v>521086</v>
      </c>
      <c r="P14" s="44">
        <f t="shared" si="1"/>
        <v>188.5260492040521</v>
      </c>
      <c r="Q14" s="9"/>
    </row>
    <row r="15" spans="1:134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1798487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1798487</v>
      </c>
      <c r="P15" s="44">
        <f t="shared" si="1"/>
        <v>650.68270622286536</v>
      </c>
      <c r="Q15" s="9"/>
    </row>
    <row r="16" spans="1:134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53299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6"/>
        <v>53299</v>
      </c>
      <c r="P16" s="44">
        <f t="shared" si="1"/>
        <v>19.283285094066571</v>
      </c>
      <c r="Q16" s="9"/>
    </row>
    <row r="17" spans="1:120">
      <c r="A17" s="12"/>
      <c r="B17" s="42">
        <v>539</v>
      </c>
      <c r="C17" s="19" t="s">
        <v>29</v>
      </c>
      <c r="D17" s="43">
        <v>90234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90234</v>
      </c>
      <c r="P17" s="44">
        <f t="shared" si="1"/>
        <v>32.646164978292333</v>
      </c>
      <c r="Q17" s="9"/>
    </row>
    <row r="18" spans="1:120" ht="15.75">
      <c r="A18" s="26" t="s">
        <v>30</v>
      </c>
      <c r="B18" s="27"/>
      <c r="C18" s="28"/>
      <c r="D18" s="29">
        <f t="shared" ref="D18:N18" si="7">SUM(D19:D19)</f>
        <v>1175774</v>
      </c>
      <c r="E18" s="29">
        <f t="shared" si="7"/>
        <v>43349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6"/>
        <v>1219123</v>
      </c>
      <c r="P18" s="41">
        <f t="shared" si="1"/>
        <v>441.07199710564402</v>
      </c>
      <c r="Q18" s="10"/>
    </row>
    <row r="19" spans="1:120">
      <c r="A19" s="12"/>
      <c r="B19" s="42">
        <v>541</v>
      </c>
      <c r="C19" s="19" t="s">
        <v>31</v>
      </c>
      <c r="D19" s="43">
        <v>1175774</v>
      </c>
      <c r="E19" s="43">
        <v>43349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1219123</v>
      </c>
      <c r="P19" s="44">
        <f t="shared" si="1"/>
        <v>441.07199710564402</v>
      </c>
      <c r="Q19" s="9"/>
    </row>
    <row r="20" spans="1:120" ht="15.75">
      <c r="A20" s="26" t="s">
        <v>32</v>
      </c>
      <c r="B20" s="27"/>
      <c r="C20" s="28"/>
      <c r="D20" s="29">
        <f t="shared" ref="D20:N20" si="8">SUM(D21:D21)</f>
        <v>201712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>SUM(D20:N20)</f>
        <v>201712</v>
      </c>
      <c r="P20" s="41">
        <f t="shared" si="1"/>
        <v>72.978292329956588</v>
      </c>
      <c r="Q20" s="9"/>
    </row>
    <row r="21" spans="1:120">
      <c r="A21" s="12"/>
      <c r="B21" s="42">
        <v>575</v>
      </c>
      <c r="C21" s="19" t="s">
        <v>33</v>
      </c>
      <c r="D21" s="43">
        <v>201712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201712</v>
      </c>
      <c r="P21" s="44">
        <f t="shared" si="1"/>
        <v>72.978292329956588</v>
      </c>
      <c r="Q21" s="9"/>
    </row>
    <row r="22" spans="1:120" ht="15.75">
      <c r="A22" s="26" t="s">
        <v>36</v>
      </c>
      <c r="B22" s="27"/>
      <c r="C22" s="28"/>
      <c r="D22" s="29">
        <f t="shared" ref="D22:N22" si="9">SUM(D23:D24)</f>
        <v>0</v>
      </c>
      <c r="E22" s="29">
        <f t="shared" si="9"/>
        <v>0</v>
      </c>
      <c r="F22" s="29">
        <f t="shared" si="9"/>
        <v>0</v>
      </c>
      <c r="G22" s="29">
        <f t="shared" si="9"/>
        <v>0</v>
      </c>
      <c r="H22" s="29">
        <f t="shared" si="9"/>
        <v>0</v>
      </c>
      <c r="I22" s="29">
        <f t="shared" si="9"/>
        <v>981460</v>
      </c>
      <c r="J22" s="29">
        <f t="shared" si="9"/>
        <v>0</v>
      </c>
      <c r="K22" s="29">
        <f t="shared" si="9"/>
        <v>0</v>
      </c>
      <c r="L22" s="29">
        <f t="shared" si="9"/>
        <v>0</v>
      </c>
      <c r="M22" s="29">
        <f t="shared" si="9"/>
        <v>0</v>
      </c>
      <c r="N22" s="29">
        <f t="shared" si="9"/>
        <v>0</v>
      </c>
      <c r="O22" s="29">
        <f>SUM(D22:N22)</f>
        <v>981460</v>
      </c>
      <c r="P22" s="41">
        <f t="shared" si="1"/>
        <v>355.08683068017365</v>
      </c>
      <c r="Q22" s="9"/>
    </row>
    <row r="23" spans="1:120">
      <c r="A23" s="12"/>
      <c r="B23" s="42">
        <v>581</v>
      </c>
      <c r="C23" s="19" t="s">
        <v>80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945947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945947</v>
      </c>
      <c r="P23" s="44">
        <f t="shared" si="1"/>
        <v>342.23842257597687</v>
      </c>
      <c r="Q23" s="9"/>
    </row>
    <row r="24" spans="1:120" ht="15.75" thickBot="1">
      <c r="A24" s="12"/>
      <c r="B24" s="42">
        <v>590</v>
      </c>
      <c r="C24" s="19" t="s">
        <v>81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35513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" si="10">SUM(D24:N24)</f>
        <v>35513</v>
      </c>
      <c r="P24" s="44">
        <f t="shared" si="1"/>
        <v>12.848408104196816</v>
      </c>
      <c r="Q24" s="9"/>
    </row>
    <row r="25" spans="1:120" ht="16.5" thickBot="1">
      <c r="A25" s="13" t="s">
        <v>10</v>
      </c>
      <c r="B25" s="21"/>
      <c r="C25" s="20"/>
      <c r="D25" s="14">
        <f>SUM(D5,D9,D12,D18,D20,D22)</f>
        <v>3714289</v>
      </c>
      <c r="E25" s="14">
        <f t="shared" ref="E25:N25" si="11">SUM(E5,E9,E12,E18,E20,E22)</f>
        <v>43349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4094205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>SUM(D25:N25)</f>
        <v>7851843</v>
      </c>
      <c r="P25" s="35">
        <f t="shared" si="1"/>
        <v>2840.7536179450071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84</v>
      </c>
      <c r="N27" s="90"/>
      <c r="O27" s="90"/>
      <c r="P27" s="39">
        <v>2764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202760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202760</v>
      </c>
      <c r="O5" s="30">
        <f t="shared" ref="O5:O24" si="2">(N5/O$26)</f>
        <v>75.235621521335801</v>
      </c>
      <c r="P5" s="6"/>
    </row>
    <row r="6" spans="1:133">
      <c r="A6" s="12"/>
      <c r="B6" s="42">
        <v>511</v>
      </c>
      <c r="C6" s="19" t="s">
        <v>19</v>
      </c>
      <c r="D6" s="43">
        <v>17153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17153</v>
      </c>
      <c r="O6" s="44">
        <f t="shared" si="2"/>
        <v>6.3647495361781079</v>
      </c>
      <c r="P6" s="9"/>
    </row>
    <row r="7" spans="1:133">
      <c r="A7" s="12"/>
      <c r="B7" s="42">
        <v>513</v>
      </c>
      <c r="C7" s="19" t="s">
        <v>20</v>
      </c>
      <c r="D7" s="43">
        <v>168316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168316</v>
      </c>
      <c r="O7" s="44">
        <f t="shared" si="2"/>
        <v>62.45491651205937</v>
      </c>
      <c r="P7" s="9"/>
    </row>
    <row r="8" spans="1:133">
      <c r="A8" s="12"/>
      <c r="B8" s="42">
        <v>514</v>
      </c>
      <c r="C8" s="19" t="s">
        <v>21</v>
      </c>
      <c r="D8" s="43">
        <v>17291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17291</v>
      </c>
      <c r="O8" s="44">
        <f t="shared" si="2"/>
        <v>6.4159554730983306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489971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489971</v>
      </c>
      <c r="O9" s="41">
        <f t="shared" si="2"/>
        <v>181.80742115027829</v>
      </c>
      <c r="P9" s="10"/>
    </row>
    <row r="10" spans="1:133">
      <c r="A10" s="12"/>
      <c r="B10" s="42">
        <v>521</v>
      </c>
      <c r="C10" s="19" t="s">
        <v>23</v>
      </c>
      <c r="D10" s="43">
        <v>409973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409973</v>
      </c>
      <c r="O10" s="44">
        <f t="shared" si="2"/>
        <v>152.12356215213359</v>
      </c>
      <c r="P10" s="9"/>
    </row>
    <row r="11" spans="1:133">
      <c r="A11" s="12"/>
      <c r="B11" s="42">
        <v>522</v>
      </c>
      <c r="C11" s="19" t="s">
        <v>24</v>
      </c>
      <c r="D11" s="43">
        <v>79998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79998</v>
      </c>
      <c r="O11" s="44">
        <f t="shared" si="2"/>
        <v>29.683858998144711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85924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2123363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2209287</v>
      </c>
      <c r="O12" s="41">
        <f t="shared" si="2"/>
        <v>819.77254174397035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527729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527729</v>
      </c>
      <c r="O13" s="44">
        <f t="shared" si="2"/>
        <v>195.8178107606679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450759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450759</v>
      </c>
      <c r="O14" s="44">
        <f t="shared" si="2"/>
        <v>167.25751391465678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1082457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1082457</v>
      </c>
      <c r="O15" s="44">
        <f t="shared" si="2"/>
        <v>401.65380333951765</v>
      </c>
      <c r="P15" s="9"/>
    </row>
    <row r="16" spans="1:133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62418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62418</v>
      </c>
      <c r="O16" s="44">
        <f t="shared" si="2"/>
        <v>23.160667903525045</v>
      </c>
      <c r="P16" s="9"/>
    </row>
    <row r="17" spans="1:119">
      <c r="A17" s="12"/>
      <c r="B17" s="42">
        <v>539</v>
      </c>
      <c r="C17" s="19" t="s">
        <v>29</v>
      </c>
      <c r="D17" s="43">
        <v>85924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85924</v>
      </c>
      <c r="O17" s="44">
        <f t="shared" si="2"/>
        <v>31.882745825602967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267717</v>
      </c>
      <c r="E18" s="29">
        <f t="shared" si="5"/>
        <v>77312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345029</v>
      </c>
      <c r="O18" s="41">
        <f t="shared" si="2"/>
        <v>128.02560296846011</v>
      </c>
      <c r="P18" s="10"/>
    </row>
    <row r="19" spans="1:119">
      <c r="A19" s="12"/>
      <c r="B19" s="42">
        <v>541</v>
      </c>
      <c r="C19" s="19" t="s">
        <v>31</v>
      </c>
      <c r="D19" s="43">
        <v>267717</v>
      </c>
      <c r="E19" s="43">
        <v>77312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345029</v>
      </c>
      <c r="O19" s="44">
        <f t="shared" si="2"/>
        <v>128.02560296846011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82347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82347</v>
      </c>
      <c r="O20" s="41">
        <f t="shared" si="2"/>
        <v>30.555473098330243</v>
      </c>
      <c r="P20" s="9"/>
    </row>
    <row r="21" spans="1:119">
      <c r="A21" s="12"/>
      <c r="B21" s="42">
        <v>575</v>
      </c>
      <c r="C21" s="19" t="s">
        <v>33</v>
      </c>
      <c r="D21" s="43">
        <v>82347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82347</v>
      </c>
      <c r="O21" s="44">
        <f t="shared" si="2"/>
        <v>30.555473098330243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2770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278552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281322</v>
      </c>
      <c r="O22" s="41">
        <f t="shared" si="2"/>
        <v>104.38664192949908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2770</v>
      </c>
      <c r="E23" s="43">
        <v>0</v>
      </c>
      <c r="F23" s="43">
        <v>0</v>
      </c>
      <c r="G23" s="43">
        <v>0</v>
      </c>
      <c r="H23" s="43">
        <v>0</v>
      </c>
      <c r="I23" s="43">
        <v>278552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281322</v>
      </c>
      <c r="O23" s="44">
        <f t="shared" si="2"/>
        <v>104.38664192949908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1131489</v>
      </c>
      <c r="E24" s="14">
        <f t="shared" ref="E24:M24" si="8">SUM(E5,E9,E12,E18,E20,E22)</f>
        <v>77312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2401915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3610716</v>
      </c>
      <c r="O24" s="35">
        <f t="shared" si="2"/>
        <v>1339.7833024118738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48</v>
      </c>
      <c r="M26" s="90"/>
      <c r="N26" s="90"/>
      <c r="O26" s="39">
        <v>2695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231177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231177</v>
      </c>
      <c r="O5" s="30">
        <f t="shared" ref="O5:O24" si="2">(N5/O$26)</f>
        <v>85.462846580406648</v>
      </c>
      <c r="P5" s="6"/>
    </row>
    <row r="6" spans="1:133">
      <c r="A6" s="12"/>
      <c r="B6" s="42">
        <v>511</v>
      </c>
      <c r="C6" s="19" t="s">
        <v>19</v>
      </c>
      <c r="D6" s="43">
        <v>19222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19222</v>
      </c>
      <c r="O6" s="44">
        <f t="shared" si="2"/>
        <v>7.1060998151571164</v>
      </c>
      <c r="P6" s="9"/>
    </row>
    <row r="7" spans="1:133">
      <c r="A7" s="12"/>
      <c r="B7" s="42">
        <v>513</v>
      </c>
      <c r="C7" s="19" t="s">
        <v>20</v>
      </c>
      <c r="D7" s="43">
        <v>183187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183187</v>
      </c>
      <c r="O7" s="44">
        <f t="shared" si="2"/>
        <v>67.721626617375236</v>
      </c>
      <c r="P7" s="9"/>
    </row>
    <row r="8" spans="1:133">
      <c r="A8" s="12"/>
      <c r="B8" s="42">
        <v>514</v>
      </c>
      <c r="C8" s="19" t="s">
        <v>21</v>
      </c>
      <c r="D8" s="43">
        <v>28768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28768</v>
      </c>
      <c r="O8" s="44">
        <f t="shared" si="2"/>
        <v>10.635120147874307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480123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480123</v>
      </c>
      <c r="O9" s="41">
        <f t="shared" si="2"/>
        <v>177.49463955637708</v>
      </c>
      <c r="P9" s="10"/>
    </row>
    <row r="10" spans="1:133">
      <c r="A10" s="12"/>
      <c r="B10" s="42">
        <v>521</v>
      </c>
      <c r="C10" s="19" t="s">
        <v>23</v>
      </c>
      <c r="D10" s="43">
        <v>407485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407485</v>
      </c>
      <c r="O10" s="44">
        <f t="shared" si="2"/>
        <v>150.64140480591496</v>
      </c>
      <c r="P10" s="9"/>
    </row>
    <row r="11" spans="1:133">
      <c r="A11" s="12"/>
      <c r="B11" s="42">
        <v>522</v>
      </c>
      <c r="C11" s="19" t="s">
        <v>24</v>
      </c>
      <c r="D11" s="43">
        <v>72638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72638</v>
      </c>
      <c r="O11" s="44">
        <f t="shared" si="2"/>
        <v>26.853234750462107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81728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2045988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2127716</v>
      </c>
      <c r="O12" s="41">
        <f t="shared" si="2"/>
        <v>786.5863216266174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487725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487725</v>
      </c>
      <c r="O13" s="44">
        <f t="shared" si="2"/>
        <v>180.30499075785582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467651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467651</v>
      </c>
      <c r="O14" s="44">
        <f t="shared" si="2"/>
        <v>172.88391866913125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1026762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1026762</v>
      </c>
      <c r="O15" s="44">
        <f t="shared" si="2"/>
        <v>379.57929759704251</v>
      </c>
      <c r="P15" s="9"/>
    </row>
    <row r="16" spans="1:133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63850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63850</v>
      </c>
      <c r="O16" s="44">
        <f t="shared" si="2"/>
        <v>23.604436229205177</v>
      </c>
      <c r="P16" s="9"/>
    </row>
    <row r="17" spans="1:119">
      <c r="A17" s="12"/>
      <c r="B17" s="42">
        <v>539</v>
      </c>
      <c r="C17" s="19" t="s">
        <v>29</v>
      </c>
      <c r="D17" s="43">
        <v>81728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81728</v>
      </c>
      <c r="O17" s="44">
        <f t="shared" si="2"/>
        <v>30.213678373382624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291385</v>
      </c>
      <c r="E18" s="29">
        <f t="shared" si="5"/>
        <v>160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291545</v>
      </c>
      <c r="O18" s="41">
        <f t="shared" si="2"/>
        <v>107.78003696857671</v>
      </c>
      <c r="P18" s="10"/>
    </row>
    <row r="19" spans="1:119">
      <c r="A19" s="12"/>
      <c r="B19" s="42">
        <v>541</v>
      </c>
      <c r="C19" s="19" t="s">
        <v>31</v>
      </c>
      <c r="D19" s="43">
        <v>291385</v>
      </c>
      <c r="E19" s="43">
        <v>160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291545</v>
      </c>
      <c r="O19" s="44">
        <f t="shared" si="2"/>
        <v>107.78003696857671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78468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78468</v>
      </c>
      <c r="O20" s="41">
        <f t="shared" si="2"/>
        <v>29.008502772643254</v>
      </c>
      <c r="P20" s="9"/>
    </row>
    <row r="21" spans="1:119">
      <c r="A21" s="12"/>
      <c r="B21" s="42">
        <v>575</v>
      </c>
      <c r="C21" s="19" t="s">
        <v>33</v>
      </c>
      <c r="D21" s="43">
        <v>78468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78468</v>
      </c>
      <c r="O21" s="44">
        <f t="shared" si="2"/>
        <v>29.008502772643254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10962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277147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288109</v>
      </c>
      <c r="O22" s="41">
        <f t="shared" si="2"/>
        <v>106.5097966728281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10962</v>
      </c>
      <c r="F23" s="43">
        <v>0</v>
      </c>
      <c r="G23" s="43">
        <v>0</v>
      </c>
      <c r="H23" s="43">
        <v>0</v>
      </c>
      <c r="I23" s="43">
        <v>277147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288109</v>
      </c>
      <c r="O23" s="44">
        <f t="shared" si="2"/>
        <v>106.5097966728281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1162881</v>
      </c>
      <c r="E24" s="14">
        <f t="shared" ref="E24:M24" si="8">SUM(E5,E9,E12,E18,E20,E22)</f>
        <v>11122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2323135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3497138</v>
      </c>
      <c r="O24" s="35">
        <f t="shared" si="2"/>
        <v>1292.8421441774492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2705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464033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464033</v>
      </c>
      <c r="O5" s="30">
        <f t="shared" ref="O5:O24" si="2">(N5/O$26)</f>
        <v>168.00615496017377</v>
      </c>
      <c r="P5" s="6"/>
    </row>
    <row r="6" spans="1:133">
      <c r="A6" s="12"/>
      <c r="B6" s="42">
        <v>511</v>
      </c>
      <c r="C6" s="19" t="s">
        <v>19</v>
      </c>
      <c r="D6" s="43">
        <v>19235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19235</v>
      </c>
      <c r="O6" s="44">
        <f t="shared" si="2"/>
        <v>6.9641564083997105</v>
      </c>
      <c r="P6" s="9"/>
    </row>
    <row r="7" spans="1:133">
      <c r="A7" s="12"/>
      <c r="B7" s="42">
        <v>513</v>
      </c>
      <c r="C7" s="19" t="s">
        <v>20</v>
      </c>
      <c r="D7" s="43">
        <v>395868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395868</v>
      </c>
      <c r="O7" s="44">
        <f t="shared" si="2"/>
        <v>143.32657494569153</v>
      </c>
      <c r="P7" s="9"/>
    </row>
    <row r="8" spans="1:133">
      <c r="A8" s="12"/>
      <c r="B8" s="42">
        <v>514</v>
      </c>
      <c r="C8" s="19" t="s">
        <v>21</v>
      </c>
      <c r="D8" s="43">
        <v>48930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48930</v>
      </c>
      <c r="O8" s="44">
        <f t="shared" si="2"/>
        <v>17.715423606082549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511439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511439</v>
      </c>
      <c r="O9" s="41">
        <f t="shared" si="2"/>
        <v>185.16980448950036</v>
      </c>
      <c r="P9" s="10"/>
    </row>
    <row r="10" spans="1:133">
      <c r="A10" s="12"/>
      <c r="B10" s="42">
        <v>521</v>
      </c>
      <c r="C10" s="19" t="s">
        <v>23</v>
      </c>
      <c r="D10" s="43">
        <v>420040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420040</v>
      </c>
      <c r="O10" s="44">
        <f t="shared" si="2"/>
        <v>152.07820419985518</v>
      </c>
      <c r="P10" s="9"/>
    </row>
    <row r="11" spans="1:133">
      <c r="A11" s="12"/>
      <c r="B11" s="42">
        <v>522</v>
      </c>
      <c r="C11" s="19" t="s">
        <v>24</v>
      </c>
      <c r="D11" s="43">
        <v>91399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91399</v>
      </c>
      <c r="O11" s="44">
        <f t="shared" si="2"/>
        <v>33.091600289645186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84462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2054446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2138908</v>
      </c>
      <c r="O12" s="41">
        <f t="shared" si="2"/>
        <v>774.40550325850836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489935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489935</v>
      </c>
      <c r="O13" s="44">
        <f t="shared" si="2"/>
        <v>177.38414192614047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541930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541930</v>
      </c>
      <c r="O14" s="44">
        <f t="shared" si="2"/>
        <v>196.20926864590876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958832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958832</v>
      </c>
      <c r="O15" s="44">
        <f t="shared" si="2"/>
        <v>347.15133960897901</v>
      </c>
      <c r="P15" s="9"/>
    </row>
    <row r="16" spans="1:133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63749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63749</v>
      </c>
      <c r="O16" s="44">
        <f t="shared" si="2"/>
        <v>23.080738595220854</v>
      </c>
      <c r="P16" s="9"/>
    </row>
    <row r="17" spans="1:119">
      <c r="A17" s="12"/>
      <c r="B17" s="42">
        <v>539</v>
      </c>
      <c r="C17" s="19" t="s">
        <v>29</v>
      </c>
      <c r="D17" s="43">
        <v>84462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84462</v>
      </c>
      <c r="O17" s="44">
        <f t="shared" si="2"/>
        <v>30.580014482259234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293244</v>
      </c>
      <c r="E18" s="29">
        <f t="shared" si="5"/>
        <v>19501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312745</v>
      </c>
      <c r="O18" s="41">
        <f t="shared" si="2"/>
        <v>113.23135409123823</v>
      </c>
      <c r="P18" s="10"/>
    </row>
    <row r="19" spans="1:119">
      <c r="A19" s="12"/>
      <c r="B19" s="42">
        <v>541</v>
      </c>
      <c r="C19" s="19" t="s">
        <v>31</v>
      </c>
      <c r="D19" s="43">
        <v>293244</v>
      </c>
      <c r="E19" s="43">
        <v>19501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312745</v>
      </c>
      <c r="O19" s="44">
        <f t="shared" si="2"/>
        <v>113.23135409123823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75918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75918</v>
      </c>
      <c r="O20" s="41">
        <f t="shared" si="2"/>
        <v>27.486603910209993</v>
      </c>
      <c r="P20" s="9"/>
    </row>
    <row r="21" spans="1:119">
      <c r="A21" s="12"/>
      <c r="B21" s="42">
        <v>575</v>
      </c>
      <c r="C21" s="19" t="s">
        <v>33</v>
      </c>
      <c r="D21" s="43">
        <v>75918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75918</v>
      </c>
      <c r="O21" s="44">
        <f t="shared" si="2"/>
        <v>27.486603910209993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2270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242342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244612</v>
      </c>
      <c r="O22" s="41">
        <f t="shared" si="2"/>
        <v>88.563359884141931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2270</v>
      </c>
      <c r="F23" s="43">
        <v>0</v>
      </c>
      <c r="G23" s="43">
        <v>0</v>
      </c>
      <c r="H23" s="43">
        <v>0</v>
      </c>
      <c r="I23" s="43">
        <v>242342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244612</v>
      </c>
      <c r="O23" s="44">
        <f t="shared" si="2"/>
        <v>88.563359884141931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1429096</v>
      </c>
      <c r="E24" s="14">
        <f t="shared" ref="E24:M24" si="8">SUM(E5,E9,E12,E18,E20,E22)</f>
        <v>21771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2296788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3747655</v>
      </c>
      <c r="O24" s="35">
        <f t="shared" si="2"/>
        <v>1356.8627805937726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44</v>
      </c>
      <c r="M26" s="90"/>
      <c r="N26" s="90"/>
      <c r="O26" s="39">
        <v>2762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253409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253409</v>
      </c>
      <c r="O5" s="30">
        <f t="shared" ref="O5:O24" si="2">(N5/O$26)</f>
        <v>90.730039384174717</v>
      </c>
      <c r="P5" s="6"/>
    </row>
    <row r="6" spans="1:133">
      <c r="A6" s="12"/>
      <c r="B6" s="42">
        <v>511</v>
      </c>
      <c r="C6" s="19" t="s">
        <v>19</v>
      </c>
      <c r="D6" s="43">
        <v>21554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21554</v>
      </c>
      <c r="O6" s="44">
        <f t="shared" si="2"/>
        <v>7.7171500179018979</v>
      </c>
      <c r="P6" s="9"/>
    </row>
    <row r="7" spans="1:133">
      <c r="A7" s="12"/>
      <c r="B7" s="42">
        <v>513</v>
      </c>
      <c r="C7" s="19" t="s">
        <v>20</v>
      </c>
      <c r="D7" s="43">
        <v>191307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191307</v>
      </c>
      <c r="O7" s="44">
        <f t="shared" si="2"/>
        <v>68.495166487647694</v>
      </c>
      <c r="P7" s="9"/>
    </row>
    <row r="8" spans="1:133">
      <c r="A8" s="12"/>
      <c r="B8" s="42">
        <v>514</v>
      </c>
      <c r="C8" s="19" t="s">
        <v>21</v>
      </c>
      <c r="D8" s="43">
        <v>40548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40548</v>
      </c>
      <c r="O8" s="44">
        <f t="shared" si="2"/>
        <v>14.517722878625134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468730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468730</v>
      </c>
      <c r="O9" s="41">
        <f t="shared" si="2"/>
        <v>167.82312925170069</v>
      </c>
      <c r="P9" s="10"/>
    </row>
    <row r="10" spans="1:133">
      <c r="A10" s="12"/>
      <c r="B10" s="42">
        <v>521</v>
      </c>
      <c r="C10" s="19" t="s">
        <v>23</v>
      </c>
      <c r="D10" s="43">
        <v>397822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397822</v>
      </c>
      <c r="O10" s="44">
        <f t="shared" si="2"/>
        <v>142.43537414965985</v>
      </c>
      <c r="P10" s="9"/>
    </row>
    <row r="11" spans="1:133">
      <c r="A11" s="12"/>
      <c r="B11" s="42">
        <v>522</v>
      </c>
      <c r="C11" s="19" t="s">
        <v>24</v>
      </c>
      <c r="D11" s="43">
        <v>70908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70908</v>
      </c>
      <c r="O11" s="44">
        <f t="shared" si="2"/>
        <v>25.387755102040817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75846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1957296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2033142</v>
      </c>
      <c r="O12" s="41">
        <f t="shared" si="2"/>
        <v>727.94199785177227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470418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470418</v>
      </c>
      <c r="O13" s="44">
        <f t="shared" si="2"/>
        <v>168.42749731471537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552105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552105</v>
      </c>
      <c r="O14" s="44">
        <f t="shared" si="2"/>
        <v>197.67454350161117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870299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870299</v>
      </c>
      <c r="O15" s="44">
        <f t="shared" si="2"/>
        <v>311.60007160759039</v>
      </c>
      <c r="P15" s="9"/>
    </row>
    <row r="16" spans="1:133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64474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64474</v>
      </c>
      <c r="O16" s="44">
        <f t="shared" si="2"/>
        <v>23.084138918725383</v>
      </c>
      <c r="P16" s="9"/>
    </row>
    <row r="17" spans="1:119">
      <c r="A17" s="12"/>
      <c r="B17" s="42">
        <v>539</v>
      </c>
      <c r="C17" s="19" t="s">
        <v>29</v>
      </c>
      <c r="D17" s="43">
        <v>75846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75846</v>
      </c>
      <c r="O17" s="44">
        <f t="shared" si="2"/>
        <v>27.155746509129969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341245</v>
      </c>
      <c r="E18" s="29">
        <f t="shared" si="5"/>
        <v>225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341470</v>
      </c>
      <c r="O18" s="41">
        <f t="shared" si="2"/>
        <v>122.25921947726459</v>
      </c>
      <c r="P18" s="10"/>
    </row>
    <row r="19" spans="1:119">
      <c r="A19" s="12"/>
      <c r="B19" s="42">
        <v>541</v>
      </c>
      <c r="C19" s="19" t="s">
        <v>31</v>
      </c>
      <c r="D19" s="43">
        <v>341245</v>
      </c>
      <c r="E19" s="43">
        <v>225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341470</v>
      </c>
      <c r="O19" s="44">
        <f t="shared" si="2"/>
        <v>122.25921947726459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74487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74487</v>
      </c>
      <c r="O20" s="41">
        <f t="shared" si="2"/>
        <v>26.669172932330827</v>
      </c>
      <c r="P20" s="9"/>
    </row>
    <row r="21" spans="1:119">
      <c r="A21" s="12"/>
      <c r="B21" s="42">
        <v>575</v>
      </c>
      <c r="C21" s="19" t="s">
        <v>33</v>
      </c>
      <c r="D21" s="43">
        <v>74487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74487</v>
      </c>
      <c r="O21" s="44">
        <f t="shared" si="2"/>
        <v>26.669172932330827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14445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14445</v>
      </c>
      <c r="O22" s="41">
        <f t="shared" si="2"/>
        <v>5.1718582169709988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14445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14445</v>
      </c>
      <c r="O23" s="44">
        <f t="shared" si="2"/>
        <v>5.1718582169709988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1213717</v>
      </c>
      <c r="E24" s="14">
        <f t="shared" ref="E24:M24" si="8">SUM(E5,E9,E12,E18,E20,E22)</f>
        <v>225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1971741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3185683</v>
      </c>
      <c r="O24" s="35">
        <f t="shared" si="2"/>
        <v>1140.5954171142141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2793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239687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239687</v>
      </c>
      <c r="O5" s="30">
        <f t="shared" ref="O5:O24" si="2">(N5/O$26)</f>
        <v>86.560852293246654</v>
      </c>
      <c r="P5" s="6"/>
    </row>
    <row r="6" spans="1:133">
      <c r="A6" s="12"/>
      <c r="B6" s="42">
        <v>511</v>
      </c>
      <c r="C6" s="19" t="s">
        <v>19</v>
      </c>
      <c r="D6" s="43">
        <v>24722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24722</v>
      </c>
      <c r="O6" s="44">
        <f t="shared" si="2"/>
        <v>8.9281328999638863</v>
      </c>
      <c r="P6" s="9"/>
    </row>
    <row r="7" spans="1:133">
      <c r="A7" s="12"/>
      <c r="B7" s="42">
        <v>513</v>
      </c>
      <c r="C7" s="19" t="s">
        <v>20</v>
      </c>
      <c r="D7" s="43">
        <v>198380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198380</v>
      </c>
      <c r="O7" s="44">
        <f t="shared" si="2"/>
        <v>71.643192488262912</v>
      </c>
      <c r="P7" s="9"/>
    </row>
    <row r="8" spans="1:133">
      <c r="A8" s="12"/>
      <c r="B8" s="42">
        <v>514</v>
      </c>
      <c r="C8" s="19" t="s">
        <v>21</v>
      </c>
      <c r="D8" s="43">
        <v>16585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16585</v>
      </c>
      <c r="O8" s="44">
        <f t="shared" si="2"/>
        <v>5.9895269050198632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555159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555159</v>
      </c>
      <c r="O9" s="41">
        <f t="shared" si="2"/>
        <v>200.4907908992416</v>
      </c>
      <c r="P9" s="10"/>
    </row>
    <row r="10" spans="1:133">
      <c r="A10" s="12"/>
      <c r="B10" s="42">
        <v>521</v>
      </c>
      <c r="C10" s="19" t="s">
        <v>23</v>
      </c>
      <c r="D10" s="43">
        <v>470721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470721</v>
      </c>
      <c r="O10" s="44">
        <f t="shared" si="2"/>
        <v>169.99674972914408</v>
      </c>
      <c r="P10" s="9"/>
    </row>
    <row r="11" spans="1:133">
      <c r="A11" s="12"/>
      <c r="B11" s="42">
        <v>522</v>
      </c>
      <c r="C11" s="19" t="s">
        <v>24</v>
      </c>
      <c r="D11" s="43">
        <v>84438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84438</v>
      </c>
      <c r="O11" s="44">
        <f t="shared" si="2"/>
        <v>30.494041170097507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78880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1994265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2073145</v>
      </c>
      <c r="O12" s="41">
        <f t="shared" si="2"/>
        <v>748.69808595160703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492094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492094</v>
      </c>
      <c r="O13" s="44">
        <f t="shared" si="2"/>
        <v>177.71542072950524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607859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607859</v>
      </c>
      <c r="O14" s="44">
        <f t="shared" si="2"/>
        <v>219.52293246659443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894312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894312</v>
      </c>
      <c r="O15" s="44">
        <f t="shared" si="2"/>
        <v>322.97291440953416</v>
      </c>
      <c r="P15" s="9"/>
    </row>
    <row r="16" spans="1:133">
      <c r="A16" s="12"/>
      <c r="B16" s="42">
        <v>539</v>
      </c>
      <c r="C16" s="19" t="s">
        <v>29</v>
      </c>
      <c r="D16" s="43">
        <v>78880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78880</v>
      </c>
      <c r="O16" s="44">
        <f t="shared" si="2"/>
        <v>28.486818345973276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328909</v>
      </c>
      <c r="E17" s="29">
        <f t="shared" si="5"/>
        <v>25456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354365</v>
      </c>
      <c r="O17" s="41">
        <f t="shared" si="2"/>
        <v>127.97580353918381</v>
      </c>
      <c r="P17" s="10"/>
    </row>
    <row r="18" spans="1:119">
      <c r="A18" s="12"/>
      <c r="B18" s="42">
        <v>541</v>
      </c>
      <c r="C18" s="19" t="s">
        <v>31</v>
      </c>
      <c r="D18" s="43">
        <v>328909</v>
      </c>
      <c r="E18" s="43">
        <v>25456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354365</v>
      </c>
      <c r="O18" s="44">
        <f t="shared" si="2"/>
        <v>127.97580353918381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272184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272184</v>
      </c>
      <c r="O19" s="41">
        <f t="shared" si="2"/>
        <v>98.296858071505966</v>
      </c>
      <c r="P19" s="9"/>
    </row>
    <row r="20" spans="1:119">
      <c r="A20" s="12"/>
      <c r="B20" s="42">
        <v>575</v>
      </c>
      <c r="C20" s="19" t="s">
        <v>33</v>
      </c>
      <c r="D20" s="43">
        <v>272184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272184</v>
      </c>
      <c r="O20" s="44">
        <f t="shared" si="2"/>
        <v>98.296858071505966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SUM(D22:D23)</f>
        <v>0</v>
      </c>
      <c r="E21" s="29">
        <f t="shared" si="7"/>
        <v>59557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745862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805419</v>
      </c>
      <c r="O21" s="41">
        <f t="shared" si="2"/>
        <v>290.8699891657638</v>
      </c>
      <c r="P21" s="9"/>
    </row>
    <row r="22" spans="1:119">
      <c r="A22" s="12"/>
      <c r="B22" s="42">
        <v>581</v>
      </c>
      <c r="C22" s="19" t="s">
        <v>34</v>
      </c>
      <c r="D22" s="43">
        <v>0</v>
      </c>
      <c r="E22" s="43">
        <v>59557</v>
      </c>
      <c r="F22" s="43">
        <v>0</v>
      </c>
      <c r="G22" s="43">
        <v>0</v>
      </c>
      <c r="H22" s="43">
        <v>0</v>
      </c>
      <c r="I22" s="43">
        <v>248592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308149</v>
      </c>
      <c r="O22" s="44">
        <f t="shared" si="2"/>
        <v>111.28530155290719</v>
      </c>
      <c r="P22" s="9"/>
    </row>
    <row r="23" spans="1:119" ht="15.75" thickBot="1">
      <c r="A23" s="12"/>
      <c r="B23" s="42">
        <v>592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497270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497270</v>
      </c>
      <c r="O23" s="44">
        <f t="shared" si="2"/>
        <v>179.58468761285664</v>
      </c>
      <c r="P23" s="9"/>
    </row>
    <row r="24" spans="1:119" ht="16.5" thickBot="1">
      <c r="A24" s="13" t="s">
        <v>10</v>
      </c>
      <c r="B24" s="21"/>
      <c r="C24" s="20"/>
      <c r="D24" s="14">
        <f>SUM(D5,D9,D12,D17,D19,D21)</f>
        <v>1474819</v>
      </c>
      <c r="E24" s="14">
        <f t="shared" ref="E24:M24" si="8">SUM(E5,E9,E12,E17,E19,E21)</f>
        <v>85013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2740127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4299959</v>
      </c>
      <c r="O24" s="35">
        <f t="shared" si="2"/>
        <v>1552.892379920549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2769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205694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205694</v>
      </c>
      <c r="O5" s="30">
        <f t="shared" ref="O5:O23" si="2">(N5/O$25)</f>
        <v>73.672636103151859</v>
      </c>
      <c r="P5" s="6"/>
    </row>
    <row r="6" spans="1:133">
      <c r="A6" s="12"/>
      <c r="B6" s="42">
        <v>511</v>
      </c>
      <c r="C6" s="19" t="s">
        <v>19</v>
      </c>
      <c r="D6" s="43">
        <v>29028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29028</v>
      </c>
      <c r="O6" s="44">
        <f t="shared" si="2"/>
        <v>10.396848137535816</v>
      </c>
      <c r="P6" s="9"/>
    </row>
    <row r="7" spans="1:133">
      <c r="A7" s="12"/>
      <c r="B7" s="42">
        <v>513</v>
      </c>
      <c r="C7" s="19" t="s">
        <v>20</v>
      </c>
      <c r="D7" s="43">
        <v>162696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162696</v>
      </c>
      <c r="O7" s="44">
        <f t="shared" si="2"/>
        <v>58.272206303724928</v>
      </c>
      <c r="P7" s="9"/>
    </row>
    <row r="8" spans="1:133">
      <c r="A8" s="12"/>
      <c r="B8" s="42">
        <v>514</v>
      </c>
      <c r="C8" s="19" t="s">
        <v>21</v>
      </c>
      <c r="D8" s="43">
        <v>13970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13970</v>
      </c>
      <c r="O8" s="44">
        <f t="shared" si="2"/>
        <v>5.0035816618911175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748515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748515</v>
      </c>
      <c r="O9" s="41">
        <f t="shared" si="2"/>
        <v>268.09276504297992</v>
      </c>
      <c r="P9" s="10"/>
    </row>
    <row r="10" spans="1:133">
      <c r="A10" s="12"/>
      <c r="B10" s="42">
        <v>521</v>
      </c>
      <c r="C10" s="19" t="s">
        <v>23</v>
      </c>
      <c r="D10" s="43">
        <v>375054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375054</v>
      </c>
      <c r="O10" s="44">
        <f t="shared" si="2"/>
        <v>134.33166189111748</v>
      </c>
      <c r="P10" s="9"/>
    </row>
    <row r="11" spans="1:133">
      <c r="A11" s="12"/>
      <c r="B11" s="42">
        <v>522</v>
      </c>
      <c r="C11" s="19" t="s">
        <v>24</v>
      </c>
      <c r="D11" s="43">
        <v>373461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373461</v>
      </c>
      <c r="O11" s="44">
        <f t="shared" si="2"/>
        <v>133.76110315186247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75503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1524134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1599637</v>
      </c>
      <c r="O12" s="41">
        <f t="shared" si="2"/>
        <v>572.93588825214897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402582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402582</v>
      </c>
      <c r="O13" s="44">
        <f t="shared" si="2"/>
        <v>144.19126074498567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402582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402582</v>
      </c>
      <c r="O14" s="44">
        <f t="shared" si="2"/>
        <v>144.19126074498567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718970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718970</v>
      </c>
      <c r="O15" s="44">
        <f t="shared" si="2"/>
        <v>257.51074498567334</v>
      </c>
      <c r="P15" s="9"/>
    </row>
    <row r="16" spans="1:133">
      <c r="A16" s="12"/>
      <c r="B16" s="42">
        <v>539</v>
      </c>
      <c r="C16" s="19" t="s">
        <v>29</v>
      </c>
      <c r="D16" s="43">
        <v>75503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75503</v>
      </c>
      <c r="O16" s="44">
        <f t="shared" si="2"/>
        <v>27.042621776504298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312959</v>
      </c>
      <c r="E17" s="29">
        <f t="shared" si="5"/>
        <v>168365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481324</v>
      </c>
      <c r="O17" s="41">
        <f t="shared" si="2"/>
        <v>172.39398280802291</v>
      </c>
      <c r="P17" s="10"/>
    </row>
    <row r="18" spans="1:119">
      <c r="A18" s="12"/>
      <c r="B18" s="42">
        <v>541</v>
      </c>
      <c r="C18" s="19" t="s">
        <v>31</v>
      </c>
      <c r="D18" s="43">
        <v>312959</v>
      </c>
      <c r="E18" s="43">
        <v>168365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481324</v>
      </c>
      <c r="O18" s="44">
        <f t="shared" si="2"/>
        <v>172.39398280802291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98446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98446</v>
      </c>
      <c r="O19" s="41">
        <f t="shared" si="2"/>
        <v>35.26002865329513</v>
      </c>
      <c r="P19" s="9"/>
    </row>
    <row r="20" spans="1:119">
      <c r="A20" s="12"/>
      <c r="B20" s="42">
        <v>575</v>
      </c>
      <c r="C20" s="19" t="s">
        <v>33</v>
      </c>
      <c r="D20" s="43">
        <v>98446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98446</v>
      </c>
      <c r="O20" s="44">
        <f t="shared" si="2"/>
        <v>35.26002865329513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SUM(D22:D22)</f>
        <v>0</v>
      </c>
      <c r="E21" s="29">
        <f t="shared" si="7"/>
        <v>96159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92734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188893</v>
      </c>
      <c r="O21" s="41">
        <f t="shared" si="2"/>
        <v>67.655085959885383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96159</v>
      </c>
      <c r="F22" s="43">
        <v>0</v>
      </c>
      <c r="G22" s="43">
        <v>0</v>
      </c>
      <c r="H22" s="43">
        <v>0</v>
      </c>
      <c r="I22" s="43">
        <v>92734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188893</v>
      </c>
      <c r="O22" s="44">
        <f t="shared" si="2"/>
        <v>67.655085959885383</v>
      </c>
      <c r="P22" s="9"/>
    </row>
    <row r="23" spans="1:119" ht="16.5" thickBot="1">
      <c r="A23" s="13" t="s">
        <v>10</v>
      </c>
      <c r="B23" s="21"/>
      <c r="C23" s="20"/>
      <c r="D23" s="14">
        <f>SUM(D5,D9,D12,D17,D19,D21)</f>
        <v>1441117</v>
      </c>
      <c r="E23" s="14">
        <f t="shared" ref="E23:M23" si="8">SUM(E5,E9,E12,E17,E19,E21)</f>
        <v>264524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1616868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3322509</v>
      </c>
      <c r="O23" s="35">
        <f t="shared" si="2"/>
        <v>1190.0103868194842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50</v>
      </c>
      <c r="M25" s="90"/>
      <c r="N25" s="90"/>
      <c r="O25" s="39">
        <v>2792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296363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296363</v>
      </c>
      <c r="O5" s="30">
        <f t="shared" ref="O5:O24" si="2">(N5/O$26)</f>
        <v>106.49047790154509</v>
      </c>
      <c r="P5" s="6"/>
    </row>
    <row r="6" spans="1:133">
      <c r="A6" s="12"/>
      <c r="B6" s="42">
        <v>511</v>
      </c>
      <c r="C6" s="19" t="s">
        <v>19</v>
      </c>
      <c r="D6" s="43">
        <v>30974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30974</v>
      </c>
      <c r="O6" s="44">
        <f t="shared" si="2"/>
        <v>11.129716133668703</v>
      </c>
      <c r="P6" s="9"/>
    </row>
    <row r="7" spans="1:133">
      <c r="A7" s="12"/>
      <c r="B7" s="42">
        <v>513</v>
      </c>
      <c r="C7" s="19" t="s">
        <v>20</v>
      </c>
      <c r="D7" s="43">
        <v>251424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251424</v>
      </c>
      <c r="O7" s="44">
        <f t="shared" si="2"/>
        <v>90.342795544376571</v>
      </c>
      <c r="P7" s="9"/>
    </row>
    <row r="8" spans="1:133">
      <c r="A8" s="12"/>
      <c r="B8" s="42">
        <v>514</v>
      </c>
      <c r="C8" s="19" t="s">
        <v>21</v>
      </c>
      <c r="D8" s="43">
        <v>13965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13965</v>
      </c>
      <c r="O8" s="44">
        <f t="shared" si="2"/>
        <v>5.0179662234998199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558370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558370</v>
      </c>
      <c r="O9" s="41">
        <f t="shared" si="2"/>
        <v>200.63600431189363</v>
      </c>
      <c r="P9" s="10"/>
    </row>
    <row r="10" spans="1:133">
      <c r="A10" s="12"/>
      <c r="B10" s="42">
        <v>521</v>
      </c>
      <c r="C10" s="19" t="s">
        <v>23</v>
      </c>
      <c r="D10" s="43">
        <v>375468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375468</v>
      </c>
      <c r="O10" s="44">
        <f t="shared" si="2"/>
        <v>134.91484010061086</v>
      </c>
      <c r="P10" s="9"/>
    </row>
    <row r="11" spans="1:133">
      <c r="A11" s="12"/>
      <c r="B11" s="42">
        <v>522</v>
      </c>
      <c r="C11" s="19" t="s">
        <v>24</v>
      </c>
      <c r="D11" s="43">
        <v>182902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182902</v>
      </c>
      <c r="O11" s="44">
        <f t="shared" si="2"/>
        <v>65.721164211282783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68445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1382589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1451034</v>
      </c>
      <c r="O12" s="41">
        <f t="shared" si="2"/>
        <v>521.39202299676606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290334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290334</v>
      </c>
      <c r="O13" s="44">
        <f t="shared" si="2"/>
        <v>104.32411067193677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379088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379088</v>
      </c>
      <c r="O14" s="44">
        <f t="shared" si="2"/>
        <v>136.21559468199786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712455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712455</v>
      </c>
      <c r="O15" s="44">
        <f t="shared" si="2"/>
        <v>256.00251527128995</v>
      </c>
      <c r="P15" s="9"/>
    </row>
    <row r="16" spans="1:133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712</v>
      </c>
      <c r="O16" s="44">
        <f t="shared" si="2"/>
        <v>0.25583902263744163</v>
      </c>
      <c r="P16" s="9"/>
    </row>
    <row r="17" spans="1:119">
      <c r="A17" s="12"/>
      <c r="B17" s="42">
        <v>539</v>
      </c>
      <c r="C17" s="19" t="s">
        <v>29</v>
      </c>
      <c r="D17" s="43">
        <v>68445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68445</v>
      </c>
      <c r="O17" s="44">
        <f t="shared" si="2"/>
        <v>24.593963348904062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367174</v>
      </c>
      <c r="E18" s="29">
        <f t="shared" si="5"/>
        <v>25578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392752</v>
      </c>
      <c r="O18" s="41">
        <f t="shared" si="2"/>
        <v>141.12540424002876</v>
      </c>
      <c r="P18" s="10"/>
    </row>
    <row r="19" spans="1:119">
      <c r="A19" s="12"/>
      <c r="B19" s="42">
        <v>541</v>
      </c>
      <c r="C19" s="19" t="s">
        <v>31</v>
      </c>
      <c r="D19" s="43">
        <v>367174</v>
      </c>
      <c r="E19" s="43">
        <v>25578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392752</v>
      </c>
      <c r="O19" s="44">
        <f t="shared" si="2"/>
        <v>141.12540424002876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265322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265322</v>
      </c>
      <c r="O20" s="41">
        <f t="shared" si="2"/>
        <v>95.336687028386635</v>
      </c>
      <c r="P20" s="9"/>
    </row>
    <row r="21" spans="1:119">
      <c r="A21" s="12"/>
      <c r="B21" s="42">
        <v>575</v>
      </c>
      <c r="C21" s="19" t="s">
        <v>33</v>
      </c>
      <c r="D21" s="43">
        <v>265322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265322</v>
      </c>
      <c r="O21" s="44">
        <f t="shared" si="2"/>
        <v>95.336687028386635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35208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209357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244565</v>
      </c>
      <c r="O22" s="41">
        <f t="shared" si="2"/>
        <v>87.878189004671214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35208</v>
      </c>
      <c r="F23" s="43">
        <v>0</v>
      </c>
      <c r="G23" s="43">
        <v>0</v>
      </c>
      <c r="H23" s="43">
        <v>0</v>
      </c>
      <c r="I23" s="43">
        <v>209357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244565</v>
      </c>
      <c r="O23" s="44">
        <f t="shared" si="2"/>
        <v>87.878189004671214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1555674</v>
      </c>
      <c r="E24" s="14">
        <f t="shared" ref="E24:M24" si="8">SUM(E5,E9,E12,E18,E20,E22)</f>
        <v>60786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1591946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3208406</v>
      </c>
      <c r="O24" s="35">
        <f t="shared" si="2"/>
        <v>1152.8587854832915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2783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584130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584130</v>
      </c>
      <c r="P5" s="30">
        <f>(O5/P$27)</f>
        <v>209.89220265900107</v>
      </c>
      <c r="Q5" s="6"/>
    </row>
    <row r="6" spans="1:134">
      <c r="A6" s="12"/>
      <c r="B6" s="42">
        <v>511</v>
      </c>
      <c r="C6" s="19" t="s">
        <v>19</v>
      </c>
      <c r="D6" s="43">
        <v>20304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20304</v>
      </c>
      <c r="P6" s="44">
        <f>(O6/P$27)</f>
        <v>7.2957240388070428</v>
      </c>
      <c r="Q6" s="9"/>
    </row>
    <row r="7" spans="1:134">
      <c r="A7" s="12"/>
      <c r="B7" s="42">
        <v>513</v>
      </c>
      <c r="C7" s="19" t="s">
        <v>20</v>
      </c>
      <c r="D7" s="43">
        <v>543362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543362</v>
      </c>
      <c r="P7" s="44">
        <f>(O7/P$27)</f>
        <v>195.24326266618758</v>
      </c>
      <c r="Q7" s="9"/>
    </row>
    <row r="8" spans="1:134">
      <c r="A8" s="12"/>
      <c r="B8" s="42">
        <v>514</v>
      </c>
      <c r="C8" s="19" t="s">
        <v>21</v>
      </c>
      <c r="D8" s="43">
        <v>20464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20464</v>
      </c>
      <c r="P8" s="44">
        <f>(O8/P$27)</f>
        <v>7.3532159540064681</v>
      </c>
      <c r="Q8" s="9"/>
    </row>
    <row r="9" spans="1:134" ht="15.75">
      <c r="A9" s="26" t="s">
        <v>22</v>
      </c>
      <c r="B9" s="27"/>
      <c r="C9" s="28"/>
      <c r="D9" s="29">
        <f>SUM(D10:D11)</f>
        <v>1210052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1210052</v>
      </c>
      <c r="P9" s="41">
        <f>(O9/P$27)</f>
        <v>434.80129356809198</v>
      </c>
      <c r="Q9" s="10"/>
    </row>
    <row r="10" spans="1:134">
      <c r="A10" s="12"/>
      <c r="B10" s="42">
        <v>521</v>
      </c>
      <c r="C10" s="19" t="s">
        <v>23</v>
      </c>
      <c r="D10" s="43">
        <v>783374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783374</v>
      </c>
      <c r="P10" s="44">
        <f>(O10/P$27)</f>
        <v>281.48544735896513</v>
      </c>
      <c r="Q10" s="9"/>
    </row>
    <row r="11" spans="1:134">
      <c r="A11" s="12"/>
      <c r="B11" s="42">
        <v>522</v>
      </c>
      <c r="C11" s="19" t="s">
        <v>24</v>
      </c>
      <c r="D11" s="43">
        <v>426678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426678</v>
      </c>
      <c r="P11" s="44">
        <f>(O11/P$27)</f>
        <v>153.31584620912685</v>
      </c>
      <c r="Q11" s="9"/>
    </row>
    <row r="12" spans="1:134" ht="15.75">
      <c r="A12" s="26" t="s">
        <v>25</v>
      </c>
      <c r="B12" s="27"/>
      <c r="C12" s="28"/>
      <c r="D12" s="29">
        <f>SUM(D13:D17)</f>
        <v>110389</v>
      </c>
      <c r="E12" s="29">
        <f>SUM(E13:E17)</f>
        <v>0</v>
      </c>
      <c r="F12" s="29">
        <f>SUM(F13:F17)</f>
        <v>0</v>
      </c>
      <c r="G12" s="29">
        <f>SUM(G13:G17)</f>
        <v>0</v>
      </c>
      <c r="H12" s="29">
        <f>SUM(H13:H17)</f>
        <v>0</v>
      </c>
      <c r="I12" s="29">
        <f>SUM(I13:I17)</f>
        <v>3120076</v>
      </c>
      <c r="J12" s="29">
        <f>SUM(J13:J17)</f>
        <v>0</v>
      </c>
      <c r="K12" s="29">
        <f>SUM(K13:K17)</f>
        <v>0</v>
      </c>
      <c r="L12" s="29">
        <f>SUM(L13:L17)</f>
        <v>0</v>
      </c>
      <c r="M12" s="29">
        <f>SUM(M13:M17)</f>
        <v>0</v>
      </c>
      <c r="N12" s="29">
        <f>SUM(N13:N17)</f>
        <v>0</v>
      </c>
      <c r="O12" s="40">
        <f>SUM(D12:N12)</f>
        <v>3230465</v>
      </c>
      <c r="P12" s="41">
        <f>(O12/P$27)</f>
        <v>1160.7851239669421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620517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620517</v>
      </c>
      <c r="P13" s="44">
        <f>(O13/P$27)</f>
        <v>222.96694214876032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630018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630018</v>
      </c>
      <c r="P14" s="44">
        <f>(O14/P$27)</f>
        <v>226.38088393819618</v>
      </c>
      <c r="Q14" s="9"/>
    </row>
    <row r="15" spans="1:134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1814693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1814693</v>
      </c>
      <c r="P15" s="44">
        <f>(O15/P$27)</f>
        <v>652.06360043118934</v>
      </c>
      <c r="Q15" s="9"/>
    </row>
    <row r="16" spans="1:134">
      <c r="A16" s="12"/>
      <c r="B16" s="42">
        <v>536</v>
      </c>
      <c r="C16" s="19" t="s">
        <v>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54848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54848</v>
      </c>
      <c r="P16" s="44">
        <f>(O16/P$27)</f>
        <v>19.708228530362916</v>
      </c>
      <c r="Q16" s="9"/>
    </row>
    <row r="17" spans="1:120">
      <c r="A17" s="12"/>
      <c r="B17" s="42">
        <v>539</v>
      </c>
      <c r="C17" s="19" t="s">
        <v>29</v>
      </c>
      <c r="D17" s="43">
        <v>110389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110389</v>
      </c>
      <c r="P17" s="44">
        <f>(O17/P$27)</f>
        <v>39.665468918433348</v>
      </c>
      <c r="Q17" s="9"/>
    </row>
    <row r="18" spans="1:120" ht="15.75">
      <c r="A18" s="26" t="s">
        <v>30</v>
      </c>
      <c r="B18" s="27"/>
      <c r="C18" s="28"/>
      <c r="D18" s="29">
        <f>SUM(D19:D19)</f>
        <v>886961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ref="O18:O19" si="3">SUM(D18:N18)</f>
        <v>886961</v>
      </c>
      <c r="P18" s="41">
        <f>(O18/P$27)</f>
        <v>318.70679123248294</v>
      </c>
      <c r="Q18" s="10"/>
    </row>
    <row r="19" spans="1:120">
      <c r="A19" s="12"/>
      <c r="B19" s="42">
        <v>541</v>
      </c>
      <c r="C19" s="19" t="s">
        <v>31</v>
      </c>
      <c r="D19" s="43">
        <v>886961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3"/>
        <v>886961</v>
      </c>
      <c r="P19" s="44">
        <f>(O19/P$27)</f>
        <v>318.70679123248294</v>
      </c>
      <c r="Q19" s="9"/>
    </row>
    <row r="20" spans="1:120" ht="15.75">
      <c r="A20" s="26" t="s">
        <v>32</v>
      </c>
      <c r="B20" s="27"/>
      <c r="C20" s="28"/>
      <c r="D20" s="29">
        <f>SUM(D21:D21)</f>
        <v>135053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135053</v>
      </c>
      <c r="P20" s="41">
        <f>(O20/P$27)</f>
        <v>48.527847646424725</v>
      </c>
      <c r="Q20" s="9"/>
    </row>
    <row r="21" spans="1:120">
      <c r="A21" s="12"/>
      <c r="B21" s="42">
        <v>575</v>
      </c>
      <c r="C21" s="19" t="s">
        <v>33</v>
      </c>
      <c r="D21" s="43">
        <v>135053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4">SUM(D21:N21)</f>
        <v>135053</v>
      </c>
      <c r="P21" s="44">
        <f>(O21/P$27)</f>
        <v>48.527847646424725</v>
      </c>
      <c r="Q21" s="9"/>
    </row>
    <row r="22" spans="1:120" ht="15.75">
      <c r="A22" s="26" t="s">
        <v>36</v>
      </c>
      <c r="B22" s="27"/>
      <c r="C22" s="28"/>
      <c r="D22" s="29">
        <f>SUM(D23:D24)</f>
        <v>0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933606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933606</v>
      </c>
      <c r="P22" s="41">
        <f>(O22/P$27)</f>
        <v>335.46748113546533</v>
      </c>
      <c r="Q22" s="9"/>
    </row>
    <row r="23" spans="1:120">
      <c r="A23" s="12"/>
      <c r="B23" s="42">
        <v>581</v>
      </c>
      <c r="C23" s="19" t="s">
        <v>80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927193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927193</v>
      </c>
      <c r="P23" s="44">
        <f>(O23/P$27)</f>
        <v>333.1631333093784</v>
      </c>
      <c r="Q23" s="9"/>
    </row>
    <row r="24" spans="1:120" ht="15.75" thickBot="1">
      <c r="A24" s="12"/>
      <c r="B24" s="42">
        <v>590</v>
      </c>
      <c r="C24" s="19" t="s">
        <v>81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6413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" si="5">SUM(D24:N24)</f>
        <v>6413</v>
      </c>
      <c r="P24" s="44">
        <f>(O24/P$27)</f>
        <v>2.3043478260869565</v>
      </c>
      <c r="Q24" s="9"/>
    </row>
    <row r="25" spans="1:120" ht="16.5" thickBot="1">
      <c r="A25" s="13" t="s">
        <v>10</v>
      </c>
      <c r="B25" s="21"/>
      <c r="C25" s="20"/>
      <c r="D25" s="14">
        <f>SUM(D5,D9,D12,D18,D20,D22)</f>
        <v>2926585</v>
      </c>
      <c r="E25" s="14">
        <f t="shared" ref="E25:N25" si="6">SUM(E5,E9,E12,E18,E20,E22)</f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4053682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>SUM(D25:N25)</f>
        <v>6980267</v>
      </c>
      <c r="P25" s="35">
        <f>(O25/P$27)</f>
        <v>2508.1807402084082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82</v>
      </c>
      <c r="N27" s="90"/>
      <c r="O27" s="90"/>
      <c r="P27" s="39">
        <v>2783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310952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310952</v>
      </c>
      <c r="O5" s="30">
        <f t="shared" ref="O5:O24" si="2">(N5/O$26)</f>
        <v>114.78479143595423</v>
      </c>
      <c r="P5" s="6"/>
    </row>
    <row r="6" spans="1:133">
      <c r="A6" s="12"/>
      <c r="B6" s="42">
        <v>511</v>
      </c>
      <c r="C6" s="19" t="s">
        <v>19</v>
      </c>
      <c r="D6" s="43">
        <v>21453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21453</v>
      </c>
      <c r="O6" s="44">
        <f t="shared" si="2"/>
        <v>7.9191583610188259</v>
      </c>
      <c r="P6" s="9"/>
    </row>
    <row r="7" spans="1:133">
      <c r="A7" s="12"/>
      <c r="B7" s="42">
        <v>513</v>
      </c>
      <c r="C7" s="19" t="s">
        <v>20</v>
      </c>
      <c r="D7" s="43">
        <v>270261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270261</v>
      </c>
      <c r="O7" s="44">
        <f t="shared" si="2"/>
        <v>99.7641196013289</v>
      </c>
      <c r="P7" s="9"/>
    </row>
    <row r="8" spans="1:133">
      <c r="A8" s="12"/>
      <c r="B8" s="42">
        <v>514</v>
      </c>
      <c r="C8" s="19" t="s">
        <v>21</v>
      </c>
      <c r="D8" s="43">
        <v>19238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19238</v>
      </c>
      <c r="O8" s="44">
        <f t="shared" si="2"/>
        <v>7.1015134736064969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796390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796390</v>
      </c>
      <c r="O9" s="41">
        <f t="shared" si="2"/>
        <v>293.97932816537468</v>
      </c>
      <c r="P9" s="10"/>
    </row>
    <row r="10" spans="1:133">
      <c r="A10" s="12"/>
      <c r="B10" s="42">
        <v>521</v>
      </c>
      <c r="C10" s="19" t="s">
        <v>23</v>
      </c>
      <c r="D10" s="43">
        <v>645441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645441</v>
      </c>
      <c r="O10" s="44">
        <f t="shared" si="2"/>
        <v>238.25802879291251</v>
      </c>
      <c r="P10" s="9"/>
    </row>
    <row r="11" spans="1:133">
      <c r="A11" s="12"/>
      <c r="B11" s="42">
        <v>522</v>
      </c>
      <c r="C11" s="19" t="s">
        <v>24</v>
      </c>
      <c r="D11" s="43">
        <v>150949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150949</v>
      </c>
      <c r="O11" s="44">
        <f t="shared" si="2"/>
        <v>55.721299372462163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104471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2770189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2874660</v>
      </c>
      <c r="O12" s="41">
        <f t="shared" si="2"/>
        <v>1061.1517165005537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595475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595475</v>
      </c>
      <c r="O13" s="44">
        <f t="shared" si="2"/>
        <v>219.81358434846808</v>
      </c>
      <c r="P13" s="9"/>
    </row>
    <row r="14" spans="1:133">
      <c r="A14" s="12"/>
      <c r="B14" s="42">
        <v>534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592006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592006</v>
      </c>
      <c r="O14" s="44">
        <f t="shared" si="2"/>
        <v>218.53303802141011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1526359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1526359</v>
      </c>
      <c r="O15" s="44">
        <f t="shared" si="2"/>
        <v>563.44001476559617</v>
      </c>
      <c r="P15" s="9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56349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56349</v>
      </c>
      <c r="O16" s="44">
        <f t="shared" si="2"/>
        <v>20.800664451827242</v>
      </c>
      <c r="P16" s="9"/>
    </row>
    <row r="17" spans="1:119">
      <c r="A17" s="12"/>
      <c r="B17" s="42">
        <v>539</v>
      </c>
      <c r="C17" s="19" t="s">
        <v>29</v>
      </c>
      <c r="D17" s="43">
        <v>104471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104471</v>
      </c>
      <c r="O17" s="44">
        <f t="shared" si="2"/>
        <v>38.564414913252122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594507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594507</v>
      </c>
      <c r="O18" s="41">
        <f t="shared" si="2"/>
        <v>219.45625692137321</v>
      </c>
      <c r="P18" s="10"/>
    </row>
    <row r="19" spans="1:119">
      <c r="A19" s="12"/>
      <c r="B19" s="42">
        <v>541</v>
      </c>
      <c r="C19" s="19" t="s">
        <v>54</v>
      </c>
      <c r="D19" s="43">
        <v>594507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594507</v>
      </c>
      <c r="O19" s="44">
        <f t="shared" si="2"/>
        <v>219.45625692137321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119986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119986</v>
      </c>
      <c r="O20" s="41">
        <f t="shared" si="2"/>
        <v>44.291620524178661</v>
      </c>
      <c r="P20" s="9"/>
    </row>
    <row r="21" spans="1:119">
      <c r="A21" s="12"/>
      <c r="B21" s="42">
        <v>575</v>
      </c>
      <c r="C21" s="19" t="s">
        <v>55</v>
      </c>
      <c r="D21" s="43">
        <v>119986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119986</v>
      </c>
      <c r="O21" s="44">
        <f t="shared" si="2"/>
        <v>44.291620524178661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741942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741942</v>
      </c>
      <c r="O22" s="41">
        <f t="shared" si="2"/>
        <v>273.88039867109637</v>
      </c>
      <c r="P22" s="9"/>
    </row>
    <row r="23" spans="1:119" ht="15.75" thickBot="1">
      <c r="A23" s="12"/>
      <c r="B23" s="42">
        <v>581</v>
      </c>
      <c r="C23" s="19" t="s">
        <v>57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741942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741942</v>
      </c>
      <c r="O23" s="44">
        <f t="shared" si="2"/>
        <v>273.88039867109637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1926306</v>
      </c>
      <c r="E24" s="14">
        <f t="shared" ref="E24:M24" si="8">SUM(E5,E9,E12,E18,E20,E22)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3512131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5438437</v>
      </c>
      <c r="O24" s="35">
        <f t="shared" si="2"/>
        <v>2007.5441122185309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2709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444818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444818</v>
      </c>
      <c r="O5" s="30">
        <f t="shared" ref="O5:O24" si="2">(N5/O$26)</f>
        <v>161.45843920145191</v>
      </c>
      <c r="P5" s="6"/>
    </row>
    <row r="6" spans="1:133">
      <c r="A6" s="12"/>
      <c r="B6" s="42">
        <v>511</v>
      </c>
      <c r="C6" s="19" t="s">
        <v>19</v>
      </c>
      <c r="D6" s="43">
        <v>21195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21195</v>
      </c>
      <c r="O6" s="44">
        <f t="shared" si="2"/>
        <v>7.6932849364791291</v>
      </c>
      <c r="P6" s="9"/>
    </row>
    <row r="7" spans="1:133">
      <c r="A7" s="12"/>
      <c r="B7" s="42">
        <v>513</v>
      </c>
      <c r="C7" s="19" t="s">
        <v>20</v>
      </c>
      <c r="D7" s="43">
        <v>406064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406064</v>
      </c>
      <c r="O7" s="44">
        <f t="shared" si="2"/>
        <v>147.39165154264973</v>
      </c>
      <c r="P7" s="9"/>
    </row>
    <row r="8" spans="1:133">
      <c r="A8" s="12"/>
      <c r="B8" s="42">
        <v>514</v>
      </c>
      <c r="C8" s="19" t="s">
        <v>21</v>
      </c>
      <c r="D8" s="43">
        <v>17559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17559</v>
      </c>
      <c r="O8" s="44">
        <f t="shared" si="2"/>
        <v>6.3735027223230487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1063431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1063431</v>
      </c>
      <c r="O9" s="41">
        <f t="shared" si="2"/>
        <v>386.00036297640651</v>
      </c>
      <c r="P9" s="10"/>
    </row>
    <row r="10" spans="1:133">
      <c r="A10" s="12"/>
      <c r="B10" s="42">
        <v>521</v>
      </c>
      <c r="C10" s="19" t="s">
        <v>23</v>
      </c>
      <c r="D10" s="43">
        <v>607682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607682</v>
      </c>
      <c r="O10" s="44">
        <f t="shared" si="2"/>
        <v>220.57422867513611</v>
      </c>
      <c r="P10" s="9"/>
    </row>
    <row r="11" spans="1:133">
      <c r="A11" s="12"/>
      <c r="B11" s="42">
        <v>522</v>
      </c>
      <c r="C11" s="19" t="s">
        <v>24</v>
      </c>
      <c r="D11" s="43">
        <v>455749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455749</v>
      </c>
      <c r="O11" s="44">
        <f t="shared" si="2"/>
        <v>165.42613430127042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97824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2687512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2785336</v>
      </c>
      <c r="O12" s="41">
        <f t="shared" si="2"/>
        <v>1011.0112522686026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544123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544123</v>
      </c>
      <c r="O13" s="44">
        <f t="shared" si="2"/>
        <v>197.5038112522686</v>
      </c>
      <c r="P13" s="9"/>
    </row>
    <row r="14" spans="1:133">
      <c r="A14" s="12"/>
      <c r="B14" s="42">
        <v>534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564360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564360</v>
      </c>
      <c r="O14" s="44">
        <f t="shared" si="2"/>
        <v>204.84936479128856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1521366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1521366</v>
      </c>
      <c r="O15" s="44">
        <f t="shared" si="2"/>
        <v>552.21996370235934</v>
      </c>
      <c r="P15" s="9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57663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57663</v>
      </c>
      <c r="O16" s="44">
        <f t="shared" si="2"/>
        <v>20.930308529945552</v>
      </c>
      <c r="P16" s="9"/>
    </row>
    <row r="17" spans="1:119">
      <c r="A17" s="12"/>
      <c r="B17" s="42">
        <v>539</v>
      </c>
      <c r="C17" s="19" t="s">
        <v>29</v>
      </c>
      <c r="D17" s="43">
        <v>97824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97824</v>
      </c>
      <c r="O17" s="44">
        <f t="shared" si="2"/>
        <v>35.50780399274047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482110</v>
      </c>
      <c r="E18" s="29">
        <f t="shared" si="5"/>
        <v>314249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796359</v>
      </c>
      <c r="O18" s="41">
        <f t="shared" si="2"/>
        <v>289.05952813067148</v>
      </c>
      <c r="P18" s="10"/>
    </row>
    <row r="19" spans="1:119">
      <c r="A19" s="12"/>
      <c r="B19" s="42">
        <v>541</v>
      </c>
      <c r="C19" s="19" t="s">
        <v>54</v>
      </c>
      <c r="D19" s="43">
        <v>482110</v>
      </c>
      <c r="E19" s="43">
        <v>314249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796359</v>
      </c>
      <c r="O19" s="44">
        <f t="shared" si="2"/>
        <v>289.05952813067148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127108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127108</v>
      </c>
      <c r="O20" s="41">
        <f t="shared" si="2"/>
        <v>46.137205081669691</v>
      </c>
      <c r="P20" s="9"/>
    </row>
    <row r="21" spans="1:119">
      <c r="A21" s="12"/>
      <c r="B21" s="42">
        <v>575</v>
      </c>
      <c r="C21" s="19" t="s">
        <v>55</v>
      </c>
      <c r="D21" s="43">
        <v>127108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127108</v>
      </c>
      <c r="O21" s="44">
        <f t="shared" si="2"/>
        <v>46.137205081669691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60000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807244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867244</v>
      </c>
      <c r="O22" s="41">
        <f t="shared" si="2"/>
        <v>314.78911070780401</v>
      </c>
      <c r="P22" s="9"/>
    </row>
    <row r="23" spans="1:119" ht="15.75" thickBot="1">
      <c r="A23" s="12"/>
      <c r="B23" s="42">
        <v>581</v>
      </c>
      <c r="C23" s="19" t="s">
        <v>57</v>
      </c>
      <c r="D23" s="43">
        <v>60000</v>
      </c>
      <c r="E23" s="43">
        <v>0</v>
      </c>
      <c r="F23" s="43">
        <v>0</v>
      </c>
      <c r="G23" s="43">
        <v>0</v>
      </c>
      <c r="H23" s="43">
        <v>0</v>
      </c>
      <c r="I23" s="43">
        <v>807244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867244</v>
      </c>
      <c r="O23" s="44">
        <f t="shared" si="2"/>
        <v>314.78911070780401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2275291</v>
      </c>
      <c r="E24" s="14">
        <f t="shared" ref="E24:M24" si="8">SUM(E5,E9,E12,E18,E20,E22)</f>
        <v>314249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3494756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6084296</v>
      </c>
      <c r="O24" s="35">
        <f t="shared" si="2"/>
        <v>2208.4558983666061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73</v>
      </c>
      <c r="M26" s="90"/>
      <c r="N26" s="90"/>
      <c r="O26" s="39">
        <v>2755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325479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325479</v>
      </c>
      <c r="O5" s="30">
        <f t="shared" ref="O5:O25" si="2">(N5/O$27)</f>
        <v>121.58348898020172</v>
      </c>
      <c r="P5" s="6"/>
    </row>
    <row r="6" spans="1:133">
      <c r="A6" s="12"/>
      <c r="B6" s="42">
        <v>511</v>
      </c>
      <c r="C6" s="19" t="s">
        <v>19</v>
      </c>
      <c r="D6" s="43">
        <v>22255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22255</v>
      </c>
      <c r="O6" s="44">
        <f t="shared" si="2"/>
        <v>8.3134105341800524</v>
      </c>
      <c r="P6" s="9"/>
    </row>
    <row r="7" spans="1:133">
      <c r="A7" s="12"/>
      <c r="B7" s="42">
        <v>513</v>
      </c>
      <c r="C7" s="19" t="s">
        <v>20</v>
      </c>
      <c r="D7" s="43">
        <v>288373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288373</v>
      </c>
      <c r="O7" s="44">
        <f t="shared" si="2"/>
        <v>107.72245050429585</v>
      </c>
      <c r="P7" s="9"/>
    </row>
    <row r="8" spans="1:133">
      <c r="A8" s="12"/>
      <c r="B8" s="42">
        <v>514</v>
      </c>
      <c r="C8" s="19" t="s">
        <v>21</v>
      </c>
      <c r="D8" s="43">
        <v>14851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14851</v>
      </c>
      <c r="O8" s="44">
        <f t="shared" si="2"/>
        <v>5.5476279417258123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604575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604575</v>
      </c>
      <c r="O9" s="41">
        <f t="shared" si="2"/>
        <v>225.84049308927905</v>
      </c>
      <c r="P9" s="10"/>
    </row>
    <row r="10" spans="1:133">
      <c r="A10" s="12"/>
      <c r="B10" s="42">
        <v>521</v>
      </c>
      <c r="C10" s="19" t="s">
        <v>23</v>
      </c>
      <c r="D10" s="43">
        <v>505204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505204</v>
      </c>
      <c r="O10" s="44">
        <f t="shared" si="2"/>
        <v>188.72020918939111</v>
      </c>
      <c r="P10" s="9"/>
    </row>
    <row r="11" spans="1:133">
      <c r="A11" s="12"/>
      <c r="B11" s="42">
        <v>522</v>
      </c>
      <c r="C11" s="19" t="s">
        <v>24</v>
      </c>
      <c r="D11" s="43">
        <v>99371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99371</v>
      </c>
      <c r="O11" s="44">
        <f t="shared" si="2"/>
        <v>37.120283899887937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113249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2474797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2588046</v>
      </c>
      <c r="O12" s="41">
        <f t="shared" si="2"/>
        <v>966.77101232723203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504607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504607</v>
      </c>
      <c r="O13" s="44">
        <f t="shared" si="2"/>
        <v>188.49719835636907</v>
      </c>
      <c r="P13" s="9"/>
    </row>
    <row r="14" spans="1:133">
      <c r="A14" s="12"/>
      <c r="B14" s="42">
        <v>534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532992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532992</v>
      </c>
      <c r="O14" s="44">
        <f t="shared" si="2"/>
        <v>199.10048561822936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1378164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1378164</v>
      </c>
      <c r="O15" s="44">
        <f t="shared" si="2"/>
        <v>514.81658573029506</v>
      </c>
      <c r="P15" s="9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59034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59034</v>
      </c>
      <c r="O16" s="44">
        <f t="shared" si="2"/>
        <v>22.052297347777362</v>
      </c>
      <c r="P16" s="9"/>
    </row>
    <row r="17" spans="1:119">
      <c r="A17" s="12"/>
      <c r="B17" s="42">
        <v>539</v>
      </c>
      <c r="C17" s="19" t="s">
        <v>29</v>
      </c>
      <c r="D17" s="43">
        <v>113249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113249</v>
      </c>
      <c r="O17" s="44">
        <f t="shared" si="2"/>
        <v>42.304445274561076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777527</v>
      </c>
      <c r="E18" s="29">
        <f t="shared" si="5"/>
        <v>15500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793027</v>
      </c>
      <c r="O18" s="41">
        <f t="shared" si="2"/>
        <v>296.23720582741873</v>
      </c>
      <c r="P18" s="10"/>
    </row>
    <row r="19" spans="1:119">
      <c r="A19" s="12"/>
      <c r="B19" s="42">
        <v>541</v>
      </c>
      <c r="C19" s="19" t="s">
        <v>54</v>
      </c>
      <c r="D19" s="43">
        <v>777527</v>
      </c>
      <c r="E19" s="43">
        <v>15500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793027</v>
      </c>
      <c r="O19" s="44">
        <f t="shared" si="2"/>
        <v>296.23720582741873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114970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114970</v>
      </c>
      <c r="O20" s="41">
        <f t="shared" si="2"/>
        <v>42.947329099738511</v>
      </c>
      <c r="P20" s="9"/>
    </row>
    <row r="21" spans="1:119">
      <c r="A21" s="12"/>
      <c r="B21" s="42">
        <v>575</v>
      </c>
      <c r="C21" s="19" t="s">
        <v>55</v>
      </c>
      <c r="D21" s="43">
        <v>114970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114970</v>
      </c>
      <c r="O21" s="44">
        <f t="shared" si="2"/>
        <v>42.947329099738511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SUM(D23:D24)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528540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528540</v>
      </c>
      <c r="O22" s="41">
        <f t="shared" si="2"/>
        <v>197.43742995890923</v>
      </c>
      <c r="P22" s="9"/>
    </row>
    <row r="23" spans="1:119">
      <c r="A23" s="12"/>
      <c r="B23" s="42">
        <v>581</v>
      </c>
      <c r="C23" s="19" t="s">
        <v>57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525890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525890</v>
      </c>
      <c r="O23" s="44">
        <f t="shared" si="2"/>
        <v>196.44751587598057</v>
      </c>
      <c r="P23" s="9"/>
    </row>
    <row r="24" spans="1:119" ht="15.75" thickBot="1">
      <c r="A24" s="12"/>
      <c r="B24" s="42">
        <v>590</v>
      </c>
      <c r="C24" s="19" t="s">
        <v>68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2650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2650</v>
      </c>
      <c r="O24" s="44">
        <f t="shared" si="2"/>
        <v>0.98991408292865146</v>
      </c>
      <c r="P24" s="9"/>
    </row>
    <row r="25" spans="1:119" ht="16.5" thickBot="1">
      <c r="A25" s="13" t="s">
        <v>10</v>
      </c>
      <c r="B25" s="21"/>
      <c r="C25" s="20"/>
      <c r="D25" s="14">
        <f>SUM(D5,D9,D12,D18,D20,D22)</f>
        <v>1935800</v>
      </c>
      <c r="E25" s="14">
        <f t="shared" ref="E25:M25" si="8">SUM(E5,E9,E12,E18,E20,E22)</f>
        <v>15500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3003337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4954637</v>
      </c>
      <c r="O25" s="35">
        <f t="shared" si="2"/>
        <v>1850.8169592827792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2677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218403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218403</v>
      </c>
      <c r="O5" s="30">
        <f t="shared" ref="O5:O26" si="2">(N5/O$28)</f>
        <v>81.524076147816345</v>
      </c>
      <c r="P5" s="6"/>
    </row>
    <row r="6" spans="1:133">
      <c r="A6" s="12"/>
      <c r="B6" s="42">
        <v>511</v>
      </c>
      <c r="C6" s="19" t="s">
        <v>19</v>
      </c>
      <c r="D6" s="43">
        <v>20659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20659</v>
      </c>
      <c r="O6" s="44">
        <f t="shared" si="2"/>
        <v>7.7114594998133628</v>
      </c>
      <c r="P6" s="9"/>
    </row>
    <row r="7" spans="1:133">
      <c r="A7" s="12"/>
      <c r="B7" s="42">
        <v>513</v>
      </c>
      <c r="C7" s="19" t="s">
        <v>20</v>
      </c>
      <c r="D7" s="43">
        <v>180279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180279</v>
      </c>
      <c r="O7" s="44">
        <f t="shared" si="2"/>
        <v>67.293393057110862</v>
      </c>
      <c r="P7" s="9"/>
    </row>
    <row r="8" spans="1:133">
      <c r="A8" s="12"/>
      <c r="B8" s="42">
        <v>514</v>
      </c>
      <c r="C8" s="19" t="s">
        <v>21</v>
      </c>
      <c r="D8" s="43">
        <v>17461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17461</v>
      </c>
      <c r="O8" s="44">
        <f t="shared" si="2"/>
        <v>6.5177304964539005</v>
      </c>
      <c r="P8" s="9"/>
    </row>
    <row r="9" spans="1:133">
      <c r="A9" s="12"/>
      <c r="B9" s="42">
        <v>519</v>
      </c>
      <c r="C9" s="19" t="s">
        <v>67</v>
      </c>
      <c r="D9" s="43">
        <v>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</v>
      </c>
      <c r="O9" s="44">
        <f t="shared" si="2"/>
        <v>1.4930944382232176E-3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646621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646621</v>
      </c>
      <c r="O10" s="41">
        <f t="shared" si="2"/>
        <v>241.3665546845838</v>
      </c>
      <c r="P10" s="10"/>
    </row>
    <row r="11" spans="1:133">
      <c r="A11" s="12"/>
      <c r="B11" s="42">
        <v>521</v>
      </c>
      <c r="C11" s="19" t="s">
        <v>23</v>
      </c>
      <c r="D11" s="43">
        <v>491220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491220</v>
      </c>
      <c r="O11" s="44">
        <f t="shared" si="2"/>
        <v>183.35946248600223</v>
      </c>
      <c r="P11" s="9"/>
    </row>
    <row r="12" spans="1:133">
      <c r="A12" s="12"/>
      <c r="B12" s="42">
        <v>522</v>
      </c>
      <c r="C12" s="19" t="s">
        <v>24</v>
      </c>
      <c r="D12" s="43">
        <v>155401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155401</v>
      </c>
      <c r="O12" s="44">
        <f t="shared" si="2"/>
        <v>58.00709219858156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SUM(D14:D18)</f>
        <v>99200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2696038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2795238</v>
      </c>
      <c r="O13" s="41">
        <f t="shared" si="2"/>
        <v>1043.3885778275476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522471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522471</v>
      </c>
      <c r="O14" s="44">
        <f t="shared" si="2"/>
        <v>195.02463605823067</v>
      </c>
      <c r="P14" s="9"/>
    </row>
    <row r="15" spans="1:133">
      <c r="A15" s="12"/>
      <c r="B15" s="42">
        <v>534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490110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490110</v>
      </c>
      <c r="O15" s="44">
        <f t="shared" si="2"/>
        <v>182.9451287793953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1622893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1622893</v>
      </c>
      <c r="O16" s="44">
        <f t="shared" si="2"/>
        <v>605.78312803284803</v>
      </c>
      <c r="P16" s="9"/>
    </row>
    <row r="17" spans="1:119">
      <c r="A17" s="12"/>
      <c r="B17" s="42">
        <v>536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60564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60564</v>
      </c>
      <c r="O17" s="44">
        <f t="shared" si="2"/>
        <v>22.606942889137738</v>
      </c>
      <c r="P17" s="9"/>
    </row>
    <row r="18" spans="1:119">
      <c r="A18" s="12"/>
      <c r="B18" s="42">
        <v>539</v>
      </c>
      <c r="C18" s="19" t="s">
        <v>29</v>
      </c>
      <c r="D18" s="43">
        <v>99200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99200</v>
      </c>
      <c r="O18" s="44">
        <f t="shared" si="2"/>
        <v>37.028742067935795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793420</v>
      </c>
      <c r="E19" s="29">
        <f t="shared" si="5"/>
        <v>90435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883855</v>
      </c>
      <c r="O19" s="41">
        <f t="shared" si="2"/>
        <v>329.9197461739455</v>
      </c>
      <c r="P19" s="10"/>
    </row>
    <row r="20" spans="1:119">
      <c r="A20" s="12"/>
      <c r="B20" s="42">
        <v>541</v>
      </c>
      <c r="C20" s="19" t="s">
        <v>54</v>
      </c>
      <c r="D20" s="43">
        <v>793420</v>
      </c>
      <c r="E20" s="43">
        <v>90435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883855</v>
      </c>
      <c r="O20" s="44">
        <f t="shared" si="2"/>
        <v>329.9197461739455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247433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247433</v>
      </c>
      <c r="O21" s="41">
        <f t="shared" si="2"/>
        <v>92.360209033221352</v>
      </c>
      <c r="P21" s="9"/>
    </row>
    <row r="22" spans="1:119">
      <c r="A22" s="12"/>
      <c r="B22" s="42">
        <v>575</v>
      </c>
      <c r="C22" s="19" t="s">
        <v>55</v>
      </c>
      <c r="D22" s="43">
        <v>247433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247433</v>
      </c>
      <c r="O22" s="44">
        <f t="shared" si="2"/>
        <v>92.360209033221352</v>
      </c>
      <c r="P22" s="9"/>
    </row>
    <row r="23" spans="1:119" ht="15.75">
      <c r="A23" s="26" t="s">
        <v>56</v>
      </c>
      <c r="B23" s="27"/>
      <c r="C23" s="28"/>
      <c r="D23" s="29">
        <f t="shared" ref="D23:M23" si="7">SUM(D24:D25)</f>
        <v>0</v>
      </c>
      <c r="E23" s="29">
        <f t="shared" si="7"/>
        <v>225014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981751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1206765</v>
      </c>
      <c r="O23" s="41">
        <f t="shared" si="2"/>
        <v>450.45352743561028</v>
      </c>
      <c r="P23" s="9"/>
    </row>
    <row r="24" spans="1:119">
      <c r="A24" s="12"/>
      <c r="B24" s="42">
        <v>581</v>
      </c>
      <c r="C24" s="19" t="s">
        <v>57</v>
      </c>
      <c r="D24" s="43">
        <v>0</v>
      </c>
      <c r="E24" s="43">
        <v>225014</v>
      </c>
      <c r="F24" s="43">
        <v>0</v>
      </c>
      <c r="G24" s="43">
        <v>0</v>
      </c>
      <c r="H24" s="43">
        <v>0</v>
      </c>
      <c r="I24" s="43">
        <v>977460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1202474</v>
      </c>
      <c r="O24" s="44">
        <f t="shared" si="2"/>
        <v>448.85181037700636</v>
      </c>
      <c r="P24" s="9"/>
    </row>
    <row r="25" spans="1:119" ht="15.75" thickBot="1">
      <c r="A25" s="12"/>
      <c r="B25" s="42">
        <v>590</v>
      </c>
      <c r="C25" s="19" t="s">
        <v>68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4291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4291</v>
      </c>
      <c r="O25" s="44">
        <f t="shared" si="2"/>
        <v>1.6017170586039566</v>
      </c>
      <c r="P25" s="9"/>
    </row>
    <row r="26" spans="1:119" ht="16.5" thickBot="1">
      <c r="A26" s="13" t="s">
        <v>10</v>
      </c>
      <c r="B26" s="21"/>
      <c r="C26" s="20"/>
      <c r="D26" s="14">
        <f>SUM(D5,D10,D13,D19,D21,D23)</f>
        <v>2005077</v>
      </c>
      <c r="E26" s="14">
        <f t="shared" ref="E26:M26" si="8">SUM(E5,E10,E13,E19,E21,E23)</f>
        <v>315449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3677789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5998315</v>
      </c>
      <c r="O26" s="35">
        <f t="shared" si="2"/>
        <v>2239.0126913027248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69</v>
      </c>
      <c r="M28" s="90"/>
      <c r="N28" s="90"/>
      <c r="O28" s="39">
        <v>2679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291998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291998</v>
      </c>
      <c r="O5" s="30">
        <f t="shared" ref="O5:O25" si="2">(N5/O$27)</f>
        <v>108.58981033841577</v>
      </c>
      <c r="P5" s="6"/>
    </row>
    <row r="6" spans="1:133">
      <c r="A6" s="12"/>
      <c r="B6" s="42">
        <v>511</v>
      </c>
      <c r="C6" s="19" t="s">
        <v>19</v>
      </c>
      <c r="D6" s="43">
        <v>18275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18275</v>
      </c>
      <c r="O6" s="44">
        <f t="shared" si="2"/>
        <v>6.7962067683153586</v>
      </c>
      <c r="P6" s="9"/>
    </row>
    <row r="7" spans="1:133">
      <c r="A7" s="12"/>
      <c r="B7" s="42">
        <v>513</v>
      </c>
      <c r="C7" s="19" t="s">
        <v>20</v>
      </c>
      <c r="D7" s="43">
        <v>202469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202469</v>
      </c>
      <c r="O7" s="44">
        <f t="shared" si="2"/>
        <v>75.295277054667167</v>
      </c>
      <c r="P7" s="9"/>
    </row>
    <row r="8" spans="1:133">
      <c r="A8" s="12"/>
      <c r="B8" s="42">
        <v>514</v>
      </c>
      <c r="C8" s="19" t="s">
        <v>21</v>
      </c>
      <c r="D8" s="43">
        <v>71254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71254</v>
      </c>
      <c r="O8" s="44">
        <f t="shared" si="2"/>
        <v>26.498326515433245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524552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524552</v>
      </c>
      <c r="O9" s="41">
        <f t="shared" si="2"/>
        <v>195.07326143547786</v>
      </c>
      <c r="P9" s="10"/>
    </row>
    <row r="10" spans="1:133">
      <c r="A10" s="12"/>
      <c r="B10" s="42">
        <v>521</v>
      </c>
      <c r="C10" s="19" t="s">
        <v>23</v>
      </c>
      <c r="D10" s="43">
        <v>425176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425176</v>
      </c>
      <c r="O10" s="44">
        <f t="shared" si="2"/>
        <v>158.11677203421345</v>
      </c>
      <c r="P10" s="9"/>
    </row>
    <row r="11" spans="1:133">
      <c r="A11" s="12"/>
      <c r="B11" s="42">
        <v>522</v>
      </c>
      <c r="C11" s="19" t="s">
        <v>24</v>
      </c>
      <c r="D11" s="43">
        <v>99376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99376</v>
      </c>
      <c r="O11" s="44">
        <f t="shared" si="2"/>
        <v>36.956489401264413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95005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2441072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2536077</v>
      </c>
      <c r="O12" s="41">
        <f t="shared" si="2"/>
        <v>943.13015991074747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469492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469492</v>
      </c>
      <c r="O13" s="44">
        <f t="shared" si="2"/>
        <v>174.59724804760134</v>
      </c>
      <c r="P13" s="9"/>
    </row>
    <row r="14" spans="1:133">
      <c r="A14" s="12"/>
      <c r="B14" s="42">
        <v>534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511096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511096</v>
      </c>
      <c r="O14" s="44">
        <f t="shared" si="2"/>
        <v>190.06917069542581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1398690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1398690</v>
      </c>
      <c r="O15" s="44">
        <f t="shared" si="2"/>
        <v>520.15247303830415</v>
      </c>
      <c r="P15" s="9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61794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61794</v>
      </c>
      <c r="O16" s="44">
        <f t="shared" si="2"/>
        <v>22.980290070658238</v>
      </c>
      <c r="P16" s="9"/>
    </row>
    <row r="17" spans="1:119">
      <c r="A17" s="12"/>
      <c r="B17" s="42">
        <v>539</v>
      </c>
      <c r="C17" s="19" t="s">
        <v>29</v>
      </c>
      <c r="D17" s="43">
        <v>95005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95005</v>
      </c>
      <c r="O17" s="44">
        <f t="shared" si="2"/>
        <v>35.3309780587579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389661</v>
      </c>
      <c r="E18" s="29">
        <f t="shared" si="5"/>
        <v>153734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543395</v>
      </c>
      <c r="O18" s="41">
        <f t="shared" si="2"/>
        <v>202.08069914466344</v>
      </c>
      <c r="P18" s="10"/>
    </row>
    <row r="19" spans="1:119">
      <c r="A19" s="12"/>
      <c r="B19" s="42">
        <v>541</v>
      </c>
      <c r="C19" s="19" t="s">
        <v>54</v>
      </c>
      <c r="D19" s="43">
        <v>389661</v>
      </c>
      <c r="E19" s="43">
        <v>153734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543395</v>
      </c>
      <c r="O19" s="44">
        <f t="shared" si="2"/>
        <v>202.08069914466344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141498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141498</v>
      </c>
      <c r="O20" s="41">
        <f t="shared" si="2"/>
        <v>52.621048716995162</v>
      </c>
      <c r="P20" s="9"/>
    </row>
    <row r="21" spans="1:119">
      <c r="A21" s="12"/>
      <c r="B21" s="42">
        <v>575</v>
      </c>
      <c r="C21" s="19" t="s">
        <v>55</v>
      </c>
      <c r="D21" s="43">
        <v>141498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141498</v>
      </c>
      <c r="O21" s="44">
        <f t="shared" si="2"/>
        <v>52.621048716995162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SUM(D23:D24)</f>
        <v>3000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11290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14290</v>
      </c>
      <c r="O22" s="41">
        <f t="shared" si="2"/>
        <v>5.3142432130903678</v>
      </c>
      <c r="P22" s="9"/>
    </row>
    <row r="23" spans="1:119">
      <c r="A23" s="12"/>
      <c r="B23" s="42">
        <v>581</v>
      </c>
      <c r="C23" s="19" t="s">
        <v>57</v>
      </c>
      <c r="D23" s="43">
        <v>3000</v>
      </c>
      <c r="E23" s="43">
        <v>0</v>
      </c>
      <c r="F23" s="43">
        <v>0</v>
      </c>
      <c r="G23" s="43">
        <v>0</v>
      </c>
      <c r="H23" s="43">
        <v>0</v>
      </c>
      <c r="I23" s="43">
        <v>9000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12000</v>
      </c>
      <c r="O23" s="44">
        <f t="shared" si="2"/>
        <v>4.4626255113425062</v>
      </c>
      <c r="P23" s="9"/>
    </row>
    <row r="24" spans="1:119" ht="15.75" thickBot="1">
      <c r="A24" s="12"/>
      <c r="B24" s="42">
        <v>593</v>
      </c>
      <c r="C24" s="19" t="s">
        <v>64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2290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2290</v>
      </c>
      <c r="O24" s="44">
        <f t="shared" si="2"/>
        <v>0.85161770174786167</v>
      </c>
      <c r="P24" s="9"/>
    </row>
    <row r="25" spans="1:119" ht="16.5" thickBot="1">
      <c r="A25" s="13" t="s">
        <v>10</v>
      </c>
      <c r="B25" s="21"/>
      <c r="C25" s="20"/>
      <c r="D25" s="14">
        <f>SUM(D5,D9,D12,D18,D20,D22)</f>
        <v>1445714</v>
      </c>
      <c r="E25" s="14">
        <f t="shared" ref="E25:M25" si="8">SUM(E5,E9,E12,E18,E20,E22)</f>
        <v>153734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2452362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4051810</v>
      </c>
      <c r="O25" s="35">
        <f t="shared" si="2"/>
        <v>1506.8092227593902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2689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216123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216123</v>
      </c>
      <c r="O5" s="30">
        <f t="shared" ref="O5:O24" si="2">(N5/O$26)</f>
        <v>81.096810506566598</v>
      </c>
      <c r="P5" s="6"/>
    </row>
    <row r="6" spans="1:133">
      <c r="A6" s="12"/>
      <c r="B6" s="42">
        <v>511</v>
      </c>
      <c r="C6" s="19" t="s">
        <v>19</v>
      </c>
      <c r="D6" s="43">
        <v>16862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16862</v>
      </c>
      <c r="O6" s="44">
        <f t="shared" si="2"/>
        <v>6.3272045028142587</v>
      </c>
      <c r="P6" s="9"/>
    </row>
    <row r="7" spans="1:133">
      <c r="A7" s="12"/>
      <c r="B7" s="42">
        <v>513</v>
      </c>
      <c r="C7" s="19" t="s">
        <v>20</v>
      </c>
      <c r="D7" s="43">
        <v>185076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185076</v>
      </c>
      <c r="O7" s="44">
        <f t="shared" si="2"/>
        <v>69.446904315197003</v>
      </c>
      <c r="P7" s="9"/>
    </row>
    <row r="8" spans="1:133">
      <c r="A8" s="12"/>
      <c r="B8" s="42">
        <v>514</v>
      </c>
      <c r="C8" s="19" t="s">
        <v>21</v>
      </c>
      <c r="D8" s="43">
        <v>14185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14185</v>
      </c>
      <c r="O8" s="44">
        <f t="shared" si="2"/>
        <v>5.3227016885553473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557080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557080</v>
      </c>
      <c r="O9" s="41">
        <f t="shared" si="2"/>
        <v>209.03564727954972</v>
      </c>
      <c r="P9" s="10"/>
    </row>
    <row r="10" spans="1:133">
      <c r="A10" s="12"/>
      <c r="B10" s="42">
        <v>521</v>
      </c>
      <c r="C10" s="19" t="s">
        <v>23</v>
      </c>
      <c r="D10" s="43">
        <v>487510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487510</v>
      </c>
      <c r="O10" s="44">
        <f t="shared" si="2"/>
        <v>182.93058161350845</v>
      </c>
      <c r="P10" s="9"/>
    </row>
    <row r="11" spans="1:133">
      <c r="A11" s="12"/>
      <c r="B11" s="42">
        <v>522</v>
      </c>
      <c r="C11" s="19" t="s">
        <v>24</v>
      </c>
      <c r="D11" s="43">
        <v>69570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69570</v>
      </c>
      <c r="O11" s="44">
        <f t="shared" si="2"/>
        <v>26.105065666041277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SUM(D13:D17)</f>
        <v>91605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2491172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2582777</v>
      </c>
      <c r="O12" s="41">
        <f t="shared" si="2"/>
        <v>969.14709193245778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660112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660112</v>
      </c>
      <c r="O13" s="44">
        <f t="shared" si="2"/>
        <v>247.69681050656661</v>
      </c>
      <c r="P13" s="9"/>
    </row>
    <row r="14" spans="1:133">
      <c r="A14" s="12"/>
      <c r="B14" s="42">
        <v>534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440375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440375</v>
      </c>
      <c r="O14" s="44">
        <f t="shared" si="2"/>
        <v>165.2439024390244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1327787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1327787</v>
      </c>
      <c r="O15" s="44">
        <f t="shared" si="2"/>
        <v>498.2315196998124</v>
      </c>
      <c r="P15" s="9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62898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62898</v>
      </c>
      <c r="O16" s="44">
        <f t="shared" si="2"/>
        <v>23.601500938086303</v>
      </c>
      <c r="P16" s="9"/>
    </row>
    <row r="17" spans="1:119">
      <c r="A17" s="12"/>
      <c r="B17" s="42">
        <v>539</v>
      </c>
      <c r="C17" s="19" t="s">
        <v>29</v>
      </c>
      <c r="D17" s="43">
        <v>91605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91605</v>
      </c>
      <c r="O17" s="44">
        <f t="shared" si="2"/>
        <v>34.373358348968104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363295</v>
      </c>
      <c r="E18" s="29">
        <f t="shared" si="5"/>
        <v>5000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368295</v>
      </c>
      <c r="O18" s="41">
        <f t="shared" si="2"/>
        <v>138.1969981238274</v>
      </c>
      <c r="P18" s="10"/>
    </row>
    <row r="19" spans="1:119">
      <c r="A19" s="12"/>
      <c r="B19" s="42">
        <v>541</v>
      </c>
      <c r="C19" s="19" t="s">
        <v>54</v>
      </c>
      <c r="D19" s="43">
        <v>363295</v>
      </c>
      <c r="E19" s="43">
        <v>5000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368295</v>
      </c>
      <c r="O19" s="44">
        <f t="shared" si="2"/>
        <v>138.1969981238274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136494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136494</v>
      </c>
      <c r="O20" s="41">
        <f t="shared" si="2"/>
        <v>51.217260787992494</v>
      </c>
      <c r="P20" s="9"/>
    </row>
    <row r="21" spans="1:119">
      <c r="A21" s="12"/>
      <c r="B21" s="42">
        <v>575</v>
      </c>
      <c r="C21" s="19" t="s">
        <v>55</v>
      </c>
      <c r="D21" s="43">
        <v>136494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136494</v>
      </c>
      <c r="O21" s="44">
        <f t="shared" si="2"/>
        <v>51.217260787992494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21069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30069</v>
      </c>
      <c r="O22" s="41">
        <f t="shared" si="2"/>
        <v>11.282926829268293</v>
      </c>
      <c r="P22" s="9"/>
    </row>
    <row r="23" spans="1:119" ht="15.75" thickBot="1">
      <c r="A23" s="12"/>
      <c r="B23" s="42">
        <v>581</v>
      </c>
      <c r="C23" s="19" t="s">
        <v>57</v>
      </c>
      <c r="D23" s="43">
        <v>21069</v>
      </c>
      <c r="E23" s="43">
        <v>0</v>
      </c>
      <c r="F23" s="43">
        <v>0</v>
      </c>
      <c r="G23" s="43">
        <v>0</v>
      </c>
      <c r="H23" s="43">
        <v>0</v>
      </c>
      <c r="I23" s="43">
        <v>9000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30069</v>
      </c>
      <c r="O23" s="44">
        <f t="shared" si="2"/>
        <v>11.282926829268293</v>
      </c>
      <c r="P23" s="9"/>
    </row>
    <row r="24" spans="1:119" ht="16.5" thickBot="1">
      <c r="A24" s="13" t="s">
        <v>10</v>
      </c>
      <c r="B24" s="21"/>
      <c r="C24" s="20"/>
      <c r="D24" s="14">
        <f>SUM(D5,D9,D12,D18,D20,D22)</f>
        <v>1385666</v>
      </c>
      <c r="E24" s="14">
        <f t="shared" ref="E24:M24" si="8">SUM(E5,E9,E12,E18,E20,E22)</f>
        <v>5000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2500172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3890838</v>
      </c>
      <c r="O24" s="35">
        <f t="shared" si="2"/>
        <v>1459.9767354596622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60</v>
      </c>
      <c r="M26" s="90"/>
      <c r="N26" s="90"/>
      <c r="O26" s="39">
        <v>2665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219253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219253</v>
      </c>
      <c r="O5" s="58">
        <f t="shared" ref="O5:O24" si="2">(N5/O$26)</f>
        <v>82.456938698758933</v>
      </c>
      <c r="P5" s="59"/>
    </row>
    <row r="6" spans="1:133">
      <c r="A6" s="61"/>
      <c r="B6" s="62">
        <v>511</v>
      </c>
      <c r="C6" s="63" t="s">
        <v>19</v>
      </c>
      <c r="D6" s="64">
        <v>16961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16961</v>
      </c>
      <c r="O6" s="65">
        <f t="shared" si="2"/>
        <v>6.378713802181271</v>
      </c>
      <c r="P6" s="66"/>
    </row>
    <row r="7" spans="1:133">
      <c r="A7" s="61"/>
      <c r="B7" s="62">
        <v>513</v>
      </c>
      <c r="C7" s="63" t="s">
        <v>20</v>
      </c>
      <c r="D7" s="64">
        <v>183280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183280</v>
      </c>
      <c r="O7" s="65">
        <f t="shared" si="2"/>
        <v>68.928168484392629</v>
      </c>
      <c r="P7" s="66"/>
    </row>
    <row r="8" spans="1:133">
      <c r="A8" s="61"/>
      <c r="B8" s="62">
        <v>514</v>
      </c>
      <c r="C8" s="63" t="s">
        <v>21</v>
      </c>
      <c r="D8" s="64">
        <v>19012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19012</v>
      </c>
      <c r="O8" s="65">
        <f t="shared" si="2"/>
        <v>7.1500564121850321</v>
      </c>
      <c r="P8" s="66"/>
    </row>
    <row r="9" spans="1:133" ht="15.75">
      <c r="A9" s="67" t="s">
        <v>22</v>
      </c>
      <c r="B9" s="68"/>
      <c r="C9" s="69"/>
      <c r="D9" s="70">
        <f t="shared" ref="D9:M9" si="3">SUM(D10:D11)</f>
        <v>542128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542128</v>
      </c>
      <c r="O9" s="72">
        <f t="shared" si="2"/>
        <v>203.8841669800677</v>
      </c>
      <c r="P9" s="73"/>
    </row>
    <row r="10" spans="1:133">
      <c r="A10" s="61"/>
      <c r="B10" s="62">
        <v>521</v>
      </c>
      <c r="C10" s="63" t="s">
        <v>23</v>
      </c>
      <c r="D10" s="64">
        <v>462418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462418</v>
      </c>
      <c r="O10" s="65">
        <f t="shared" si="2"/>
        <v>173.90673185408048</v>
      </c>
      <c r="P10" s="66"/>
    </row>
    <row r="11" spans="1:133">
      <c r="A11" s="61"/>
      <c r="B11" s="62">
        <v>522</v>
      </c>
      <c r="C11" s="63" t="s">
        <v>24</v>
      </c>
      <c r="D11" s="64">
        <v>79710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79710</v>
      </c>
      <c r="O11" s="65">
        <f t="shared" si="2"/>
        <v>29.977435125987213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SUM(D13:D17)</f>
        <v>90082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2210361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2300443</v>
      </c>
      <c r="O12" s="72">
        <f t="shared" si="2"/>
        <v>865.15344114328695</v>
      </c>
      <c r="P12" s="73"/>
    </row>
    <row r="13" spans="1:133">
      <c r="A13" s="61"/>
      <c r="B13" s="62">
        <v>533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469573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469573</v>
      </c>
      <c r="O13" s="65">
        <f t="shared" si="2"/>
        <v>176.5975930801053</v>
      </c>
      <c r="P13" s="66"/>
    </row>
    <row r="14" spans="1:133">
      <c r="A14" s="61"/>
      <c r="B14" s="62">
        <v>534</v>
      </c>
      <c r="C14" s="63" t="s">
        <v>52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472572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472572</v>
      </c>
      <c r="O14" s="65">
        <f t="shared" si="2"/>
        <v>177.7254606995111</v>
      </c>
      <c r="P14" s="66"/>
    </row>
    <row r="15" spans="1:133">
      <c r="A15" s="61"/>
      <c r="B15" s="62">
        <v>535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1207241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1207241</v>
      </c>
      <c r="O15" s="65">
        <f t="shared" si="2"/>
        <v>454.02068446784506</v>
      </c>
      <c r="P15" s="66"/>
    </row>
    <row r="16" spans="1:133">
      <c r="A16" s="61"/>
      <c r="B16" s="62">
        <v>536</v>
      </c>
      <c r="C16" s="63" t="s">
        <v>53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60975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60975</v>
      </c>
      <c r="O16" s="65">
        <f t="shared" si="2"/>
        <v>22.931553215494546</v>
      </c>
      <c r="P16" s="66"/>
    </row>
    <row r="17" spans="1:119">
      <c r="A17" s="61"/>
      <c r="B17" s="62">
        <v>539</v>
      </c>
      <c r="C17" s="63" t="s">
        <v>29</v>
      </c>
      <c r="D17" s="64">
        <v>90082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90082</v>
      </c>
      <c r="O17" s="65">
        <f t="shared" si="2"/>
        <v>33.878149680330949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SUM(D19:D19)</f>
        <v>397439</v>
      </c>
      <c r="E18" s="70">
        <f t="shared" si="5"/>
        <v>91511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488950</v>
      </c>
      <c r="O18" s="72">
        <f t="shared" si="2"/>
        <v>183.88491914253478</v>
      </c>
      <c r="P18" s="73"/>
    </row>
    <row r="19" spans="1:119">
      <c r="A19" s="61"/>
      <c r="B19" s="62">
        <v>541</v>
      </c>
      <c r="C19" s="63" t="s">
        <v>54</v>
      </c>
      <c r="D19" s="64">
        <v>397439</v>
      </c>
      <c r="E19" s="64">
        <v>91511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488950</v>
      </c>
      <c r="O19" s="65">
        <f t="shared" si="2"/>
        <v>183.88491914253478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SUM(D21:D21)</f>
        <v>82793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82793</v>
      </c>
      <c r="O20" s="72">
        <f t="shared" si="2"/>
        <v>31.136893569010905</v>
      </c>
      <c r="P20" s="66"/>
    </row>
    <row r="21" spans="1:119">
      <c r="A21" s="61"/>
      <c r="B21" s="62">
        <v>575</v>
      </c>
      <c r="C21" s="63" t="s">
        <v>55</v>
      </c>
      <c r="D21" s="64">
        <v>82793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82793</v>
      </c>
      <c r="O21" s="65">
        <f t="shared" si="2"/>
        <v>31.136893569010905</v>
      </c>
      <c r="P21" s="66"/>
    </row>
    <row r="22" spans="1:119" ht="15.75">
      <c r="A22" s="67" t="s">
        <v>56</v>
      </c>
      <c r="B22" s="68"/>
      <c r="C22" s="69"/>
      <c r="D22" s="70">
        <f t="shared" ref="D22:M22" si="7">SUM(D23:D23)</f>
        <v>2250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588693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590943</v>
      </c>
      <c r="O22" s="72">
        <f t="shared" si="2"/>
        <v>222.24257239563747</v>
      </c>
      <c r="P22" s="66"/>
    </row>
    <row r="23" spans="1:119" ht="15.75" thickBot="1">
      <c r="A23" s="61"/>
      <c r="B23" s="62">
        <v>581</v>
      </c>
      <c r="C23" s="63" t="s">
        <v>57</v>
      </c>
      <c r="D23" s="64">
        <v>2250</v>
      </c>
      <c r="E23" s="64">
        <v>0</v>
      </c>
      <c r="F23" s="64">
        <v>0</v>
      </c>
      <c r="G23" s="64">
        <v>0</v>
      </c>
      <c r="H23" s="64">
        <v>0</v>
      </c>
      <c r="I23" s="64">
        <v>588693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590943</v>
      </c>
      <c r="O23" s="65">
        <f t="shared" si="2"/>
        <v>222.24257239563747</v>
      </c>
      <c r="P23" s="66"/>
    </row>
    <row r="24" spans="1:119" ht="16.5" thickBot="1">
      <c r="A24" s="74" t="s">
        <v>10</v>
      </c>
      <c r="B24" s="75"/>
      <c r="C24" s="76"/>
      <c r="D24" s="77">
        <f>SUM(D5,D9,D12,D18,D20,D22)</f>
        <v>1333945</v>
      </c>
      <c r="E24" s="77">
        <f t="shared" ref="E24:M24" si="8">SUM(E5,E9,E12,E18,E20,E22)</f>
        <v>91511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2799054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4224510</v>
      </c>
      <c r="O24" s="78">
        <f t="shared" si="2"/>
        <v>1588.7589319292968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58</v>
      </c>
      <c r="M26" s="114"/>
      <c r="N26" s="114"/>
      <c r="O26" s="88">
        <v>2659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31</vt:i4>
      </vt:variant>
    </vt:vector>
  </HeadingPairs>
  <TitlesOfParts>
    <vt:vector size="4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2023-09-08T15:50:21Z</cp:lastPrinted>
  <dcterms:created xsi:type="dcterms:W3CDTF">2000-08-31T21:26:31Z</dcterms:created>
  <dcterms:modified xsi:type="dcterms:W3CDTF">2023-09-08T15:50:34Z</dcterms:modified>
</cp:coreProperties>
</file>