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'2008'!$A$1:$O$74</definedName>
    <definedName name="_xlnm.Print_Area" localSheetId="12">'2009'!$A$1:$O$74</definedName>
    <definedName name="_xlnm.Print_Area" localSheetId="11">'2010'!$A$1:$O$73</definedName>
    <definedName name="_xlnm.Print_Area" localSheetId="10">'2011'!$A$1:$O$71</definedName>
    <definedName name="_xlnm.Print_Area" localSheetId="9">'2012'!$A$1:$O$69</definedName>
    <definedName name="_xlnm.Print_Area" localSheetId="8">'2013'!$A$1:$O$72</definedName>
    <definedName name="_xlnm.Print_Area" localSheetId="7">'2014'!$A$1:$O$72</definedName>
    <definedName name="_xlnm.Print_Area" localSheetId="6">'2015'!$A$1:$O$70</definedName>
    <definedName name="_xlnm.Print_Area" localSheetId="5">'2016'!$A$1:$O$69</definedName>
    <definedName name="_xlnm.Print_Area" localSheetId="4">'2017'!$A$1:$O$69</definedName>
    <definedName name="_xlnm.Print_Area" localSheetId="3">'2018'!$A$1:$O$73</definedName>
    <definedName name="_xlnm.Print_Area" localSheetId="2">'2019'!$A$1:$O$73</definedName>
    <definedName name="_xlnm.Print_Area" localSheetId="1">'2020'!$A$1:$O$67</definedName>
    <definedName name="_xlnm.Print_Area" localSheetId="0">'2021'!$A$1:$P$71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<sst xmlns="http://schemas.openxmlformats.org/spreadsheetml/2006/main" count="1166" uniqueCount="156">
  <si>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</si>
  <si>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</si>
  <si>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</si>
  <si>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</si>
  <si>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</si>
  <si>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</si>
  <si>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</si>
  <si>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</si>
  <si>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</si>
  <si>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</si>
  <si>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</si>
  <si>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</si>
  <si>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</si>
  <si>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</si>
  <si>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</si>
  <si>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</si>
  <si>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</si>
  <si>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</si>
  <si>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</si>
  <si>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</si>
  <si>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</si>
  <si>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Cable Television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</si>
  <si>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</si>
  <si>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</si>
  <si>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</si>
  <si>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</si>
  <si>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</si>
  <si>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</si>
  <si>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</si>
  <si>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</si>
  <si>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</si>
  <si>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</si>
  <si>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</si>
  <si>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</si>
  <si>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</si>
  <si>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</si>
  <si>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</si>
  <si>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</si>
  <si>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</si>
  <si>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</si>
  <si>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</si>
  <si>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</si>
  <si>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</si>
  <si>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</si>
  <si>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</si>
  <si>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</si>
  <si>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</si>
  <si>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</si>
  <si>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</si>
  <si>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</si>
  <si>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</si>
  <si>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</si>
  <si>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</si>
  <si>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</si>
  <si>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</si>
  <si>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</si>
  <si>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</si>
  <si>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</si>
  <si>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</si>
  <si>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</si>
  <si>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</si>
  <si>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Mass Transit</t>
  </si>
  <si>
    <t>Culture / Recreation - Parks and Recreation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</si>
  <si>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</si>
  <si>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</si>
  <si>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</si>
  <si>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</si>
  <si>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</si>
  <si>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</si>
  <si>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</si>
  <si>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</si>
  <si>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</si>
  <si>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</si>
  <si>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</si>
  <si>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</si>
  <si>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</si>
  <si>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</si>
  <si>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</si>
  <si>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</si>
  <si>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</si>
  <si>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</si>
  <si>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</si>
  <si>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</si>
  <si>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</si>
  <si>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Boynton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</si>
  <si>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</si>
  <si>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</si>
  <si>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</si>
  <si>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</si>
  <si>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</si>
  <si>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</si>
  <si>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</si>
  <si>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</si>
  <si>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</si>
  <si>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</si>
  <si>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</si>
  <si>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</si>
  <si>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</si>
  <si>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</si>
  <si>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</si>
  <si>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</si>
  <si>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</si>
  <si>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</si>
  <si>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</si>
  <si>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</si>
  <si>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</si>
  <si>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</si>
  <si>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Proceeds - Debt Proceeds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</si>
  <si>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</si>
  <si>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</si>
  <si>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</si>
  <si>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</si>
  <si>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</si>
  <si>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Public Safety - Protective Inspection Fees</t>
  </si>
  <si>
    <t>2008 Municipal Population:</t>
  </si>
  <si>
    <t>Local Fiscal Year Ended September 30, 2014</t>
  </si>
  <si>
    <t>Grants from Other Local Units - General Government</t>
  </si>
  <si>
    <t>Interest and Other Earnings - Net Increase (Decrease) in Fair Value of Investments</t>
  </si>
  <si>
    <t>Proprietary Non-Operating - Capital Contributions from Private Source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</si>
  <si>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</si>
  <si>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</si>
  <si>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</si>
  <si>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</si>
  <si>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</si>
  <si>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</si>
  <si>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</si>
  <si>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</si>
  <si>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Other</t>
  </si>
  <si>
    <t>Federal Grant - Culture / Recreation</t>
  </si>
  <si>
    <t>State Grant - Transportation - Mass Transit</t>
  </si>
  <si>
    <t>State Grant - Transportation - Other Transportation</t>
  </si>
  <si>
    <t>State Shared Revenues - Public Safety - Firefighter Supplemental Compensation</t>
  </si>
  <si>
    <t>Grants from Other Local Units - Transportation</t>
  </si>
  <si>
    <t>Economic Environment - Other Economic Environment Charges</t>
  </si>
  <si>
    <t>Fines - Library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</si>
  <si>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</si>
  <si>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</si>
  <si>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</si>
  <si>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</si>
  <si>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</si>
  <si>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</si>
  <si>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</si>
  <si>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</si>
  <si>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</si>
  <si>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</si>
  <si>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</si>
  <si>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</si>
  <si>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</si>
  <si>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</si>
  <si>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</si>
  <si>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Physical Environment - Water Supply System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</si>
  <si>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</si>
  <si>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</si>
  <si>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</si>
  <si>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Shared Revenues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</si>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</sst>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142</v>
      </c>
      <c r="N4" s="35" t="s">
        <v>10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144</v>
      </c>
      <c r="B5" s="26"/>
      <c r="C5" s="26"/>
      <c r="D5" s="27">
        <f aca="true" t="shared" si="0" ref="D5:N5">SUM(D6:D13)</f>
        <v>42428504</v>
      </c>
      <c r="E5" s="27">
        <f t="shared" si="0"/>
        <v>16207421</v>
      </c>
      <c r="F5" s="27">
        <f t="shared" si="0"/>
        <v>10637514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69273439</v>
      </c>
      <c r="P5" s="33">
        <f aca="true" t="shared" si="1" ref="P5:P36">(O5/P$69)</f>
        <v>855.1115157200874</v>
      </c>
      <c r="Q5" s="6"/>
    </row>
    <row r="6" spans="1:17" ht="15">
      <c r="A6" s="12"/>
      <c r="B6" s="25">
        <v>311</v>
      </c>
      <c r="C6" s="20" t="s">
        <v>3</v>
      </c>
      <c r="D6" s="46">
        <v>40922907</v>
      </c>
      <c r="E6" s="46">
        <v>14928164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55851071</v>
      </c>
      <c r="P6" s="47">
        <f t="shared" si="1"/>
        <v>689.4257693399662</v>
      </c>
      <c r="Q6" s="9"/>
    </row>
    <row r="7" spans="1:17" ht="15">
      <c r="A7" s="12"/>
      <c r="B7" s="25">
        <v>312.41</v>
      </c>
      <c r="C7" s="20" t="s">
        <v>145</v>
      </c>
      <c r="D7" s="46">
        <v>0</v>
      </c>
      <c r="E7" s="46">
        <v>1279257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1279257</v>
      </c>
      <c r="P7" s="47">
        <f t="shared" si="1"/>
        <v>15.791151818888792</v>
      </c>
      <c r="Q7" s="9"/>
    </row>
    <row r="8" spans="1:17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6459471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6459471</v>
      </c>
      <c r="P8" s="47">
        <f t="shared" si="1"/>
        <v>79.73572724691708</v>
      </c>
      <c r="Q8" s="9"/>
    </row>
    <row r="9" spans="1:17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1321625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1321625</v>
      </c>
      <c r="P9" s="47">
        <f t="shared" si="1"/>
        <v>16.314142523854784</v>
      </c>
      <c r="Q9" s="9"/>
    </row>
    <row r="10" spans="1:17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122352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122352</v>
      </c>
      <c r="P10" s="47">
        <f t="shared" si="1"/>
        <v>1.5103134142276975</v>
      </c>
      <c r="Q10" s="9"/>
    </row>
    <row r="11" spans="1:17" ht="15">
      <c r="A11" s="12"/>
      <c r="B11" s="25">
        <v>314.9</v>
      </c>
      <c r="C11" s="20" t="s">
        <v>15</v>
      </c>
      <c r="D11" s="46">
        <v>0</v>
      </c>
      <c r="E11" s="46">
        <v>0</v>
      </c>
      <c r="F11" s="46">
        <v>48354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48354</v>
      </c>
      <c r="P11" s="47">
        <f t="shared" si="1"/>
        <v>0.5968819049264915</v>
      </c>
      <c r="Q11" s="9"/>
    </row>
    <row r="12" spans="1:17" ht="15">
      <c r="A12" s="12"/>
      <c r="B12" s="25">
        <v>315.1</v>
      </c>
      <c r="C12" s="20" t="s">
        <v>146</v>
      </c>
      <c r="D12" s="46">
        <v>0</v>
      </c>
      <c r="E12" s="46">
        <v>0</v>
      </c>
      <c r="F12" s="46">
        <v>2685712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2685712</v>
      </c>
      <c r="P12" s="47">
        <f t="shared" si="1"/>
        <v>33.152436088926194</v>
      </c>
      <c r="Q12" s="9"/>
    </row>
    <row r="13" spans="1:17" ht="15">
      <c r="A13" s="12"/>
      <c r="B13" s="25">
        <v>316</v>
      </c>
      <c r="C13" s="20" t="s">
        <v>95</v>
      </c>
      <c r="D13" s="46">
        <v>1505597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1505597</v>
      </c>
      <c r="P13" s="47">
        <f t="shared" si="1"/>
        <v>18.58509338238017</v>
      </c>
      <c r="Q13" s="9"/>
    </row>
    <row r="14" spans="1:17" ht="15.75">
      <c r="A14" s="29" t="s">
        <v>18</v>
      </c>
      <c r="B14" s="30"/>
      <c r="C14" s="31"/>
      <c r="D14" s="32">
        <f aca="true" t="shared" si="3" ref="D14:N14">SUM(D15:D20)</f>
        <v>12284590</v>
      </c>
      <c r="E14" s="32">
        <f t="shared" si="3"/>
        <v>3839279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aca="true" t="shared" si="4" ref="O14:O23">SUM(D14:N14)</f>
        <v>16123869</v>
      </c>
      <c r="P14" s="45">
        <f t="shared" si="1"/>
        <v>199.0330819271457</v>
      </c>
      <c r="Q14" s="10"/>
    </row>
    <row r="15" spans="1:17" ht="15">
      <c r="A15" s="12"/>
      <c r="B15" s="25">
        <v>322</v>
      </c>
      <c r="C15" s="20" t="s">
        <v>147</v>
      </c>
      <c r="D15" s="46">
        <v>386688</v>
      </c>
      <c r="E15" s="46">
        <v>3490053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3876741</v>
      </c>
      <c r="P15" s="47">
        <f t="shared" si="1"/>
        <v>47.85450124057227</v>
      </c>
      <c r="Q15" s="9"/>
    </row>
    <row r="16" spans="1:17" ht="15">
      <c r="A16" s="12"/>
      <c r="B16" s="25">
        <v>323.1</v>
      </c>
      <c r="C16" s="20" t="s">
        <v>19</v>
      </c>
      <c r="D16" s="46">
        <v>4537323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4537323</v>
      </c>
      <c r="P16" s="47">
        <f t="shared" si="1"/>
        <v>56.00872720988508</v>
      </c>
      <c r="Q16" s="9"/>
    </row>
    <row r="17" spans="1:17" ht="15">
      <c r="A17" s="12"/>
      <c r="B17" s="25">
        <v>323.4</v>
      </c>
      <c r="C17" s="20" t="s">
        <v>20</v>
      </c>
      <c r="D17" s="46">
        <v>30410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30410</v>
      </c>
      <c r="P17" s="47">
        <f t="shared" si="1"/>
        <v>0.37538112108232213</v>
      </c>
      <c r="Q17" s="9"/>
    </row>
    <row r="18" spans="1:17" ht="15">
      <c r="A18" s="12"/>
      <c r="B18" s="25">
        <v>323.9</v>
      </c>
      <c r="C18" s="20" t="s">
        <v>127</v>
      </c>
      <c r="D18" s="46">
        <v>121095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121095</v>
      </c>
      <c r="P18" s="47">
        <f t="shared" si="1"/>
        <v>1.4947970028761526</v>
      </c>
      <c r="Q18" s="9"/>
    </row>
    <row r="19" spans="1:17" ht="15">
      <c r="A19" s="12"/>
      <c r="B19" s="25">
        <v>325.2</v>
      </c>
      <c r="C19" s="20" t="s">
        <v>22</v>
      </c>
      <c r="D19" s="46">
        <v>7033880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7033880</v>
      </c>
      <c r="P19" s="47">
        <f t="shared" si="1"/>
        <v>86.82623347446643</v>
      </c>
      <c r="Q19" s="9"/>
    </row>
    <row r="20" spans="1:17" ht="15">
      <c r="A20" s="12"/>
      <c r="B20" s="25">
        <v>329.5</v>
      </c>
      <c r="C20" s="20" t="s">
        <v>148</v>
      </c>
      <c r="D20" s="46">
        <v>175194</v>
      </c>
      <c r="E20" s="46">
        <v>349226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524420</v>
      </c>
      <c r="P20" s="47">
        <f t="shared" si="1"/>
        <v>6.473441878263445</v>
      </c>
      <c r="Q20" s="9"/>
    </row>
    <row r="21" spans="1:17" ht="15.75">
      <c r="A21" s="29" t="s">
        <v>149</v>
      </c>
      <c r="B21" s="30"/>
      <c r="C21" s="31"/>
      <c r="D21" s="32">
        <f aca="true" t="shared" si="5" ref="D21:N21">SUM(D22:D39)</f>
        <v>12657739</v>
      </c>
      <c r="E21" s="32">
        <f t="shared" si="5"/>
        <v>2286819</v>
      </c>
      <c r="F21" s="32">
        <f t="shared" si="5"/>
        <v>0</v>
      </c>
      <c r="G21" s="32">
        <f t="shared" si="5"/>
        <v>6162106</v>
      </c>
      <c r="H21" s="32">
        <f t="shared" si="5"/>
        <v>0</v>
      </c>
      <c r="I21" s="32">
        <f t="shared" si="5"/>
        <v>118998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21225662</v>
      </c>
      <c r="P21" s="45">
        <f t="shared" si="1"/>
        <v>262.0096283220797</v>
      </c>
      <c r="Q21" s="10"/>
    </row>
    <row r="22" spans="1:17" ht="15">
      <c r="A22" s="12"/>
      <c r="B22" s="25">
        <v>331.1</v>
      </c>
      <c r="C22" s="20" t="s">
        <v>24</v>
      </c>
      <c r="D22" s="46">
        <v>0</v>
      </c>
      <c r="E22" s="46">
        <v>108894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108894</v>
      </c>
      <c r="P22" s="47">
        <f t="shared" si="1"/>
        <v>1.3441878263445706</v>
      </c>
      <c r="Q22" s="9"/>
    </row>
    <row r="23" spans="1:17" ht="15">
      <c r="A23" s="12"/>
      <c r="B23" s="25">
        <v>331.2</v>
      </c>
      <c r="C23" s="20" t="s">
        <v>25</v>
      </c>
      <c r="D23" s="46">
        <v>0</v>
      </c>
      <c r="E23" s="46">
        <v>898973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898973</v>
      </c>
      <c r="P23" s="47">
        <f t="shared" si="1"/>
        <v>11.096925108935823</v>
      </c>
      <c r="Q23" s="9"/>
    </row>
    <row r="24" spans="1:17" ht="15">
      <c r="A24" s="12"/>
      <c r="B24" s="25">
        <v>331.31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108557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6" ref="O24:O35">SUM(D24:N24)</f>
        <v>108557</v>
      </c>
      <c r="P24" s="47">
        <f t="shared" si="1"/>
        <v>1.3400278974460258</v>
      </c>
      <c r="Q24" s="9"/>
    </row>
    <row r="25" spans="1:17" ht="15">
      <c r="A25" s="12"/>
      <c r="B25" s="25">
        <v>331.5</v>
      </c>
      <c r="C25" s="20" t="s">
        <v>27</v>
      </c>
      <c r="D25" s="46">
        <v>0</v>
      </c>
      <c r="E25" s="46">
        <v>921657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921657</v>
      </c>
      <c r="P25" s="47">
        <f t="shared" si="1"/>
        <v>11.376936465418277</v>
      </c>
      <c r="Q25" s="9"/>
    </row>
    <row r="26" spans="1:17" ht="15">
      <c r="A26" s="12"/>
      <c r="B26" s="25">
        <v>331.9</v>
      </c>
      <c r="C26" s="20" t="s">
        <v>28</v>
      </c>
      <c r="D26" s="46">
        <v>0</v>
      </c>
      <c r="E26" s="46">
        <v>54250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54250</v>
      </c>
      <c r="P26" s="47">
        <f t="shared" si="1"/>
        <v>0.6696621446470232</v>
      </c>
      <c r="Q26" s="9"/>
    </row>
    <row r="27" spans="1:17" ht="15">
      <c r="A27" s="12"/>
      <c r="B27" s="25">
        <v>334.1</v>
      </c>
      <c r="C27" s="20" t="s">
        <v>151</v>
      </c>
      <c r="D27" s="46">
        <v>0</v>
      </c>
      <c r="E27" s="46">
        <v>2419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2419</v>
      </c>
      <c r="P27" s="47">
        <f t="shared" si="1"/>
        <v>0.02986014244979077</v>
      </c>
      <c r="Q27" s="9"/>
    </row>
    <row r="28" spans="1:17" ht="15">
      <c r="A28" s="12"/>
      <c r="B28" s="25">
        <v>334.5</v>
      </c>
      <c r="C28" s="20" t="s">
        <v>30</v>
      </c>
      <c r="D28" s="46">
        <v>0</v>
      </c>
      <c r="E28" s="46">
        <v>230076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230076</v>
      </c>
      <c r="P28" s="47">
        <f t="shared" si="1"/>
        <v>2.8400587574526917</v>
      </c>
      <c r="Q28" s="9"/>
    </row>
    <row r="29" spans="1:17" ht="15">
      <c r="A29" s="12"/>
      <c r="B29" s="25">
        <v>334.7</v>
      </c>
      <c r="C29" s="20" t="s">
        <v>31</v>
      </c>
      <c r="D29" s="46">
        <v>0</v>
      </c>
      <c r="E29" s="46">
        <v>52090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52090</v>
      </c>
      <c r="P29" s="47">
        <f t="shared" si="1"/>
        <v>0.6429990988878054</v>
      </c>
      <c r="Q29" s="9"/>
    </row>
    <row r="30" spans="1:17" ht="15">
      <c r="A30" s="12"/>
      <c r="B30" s="25">
        <v>335.125</v>
      </c>
      <c r="C30" s="20" t="s">
        <v>152</v>
      </c>
      <c r="D30" s="46">
        <v>3125669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3125669</v>
      </c>
      <c r="P30" s="47">
        <f t="shared" si="1"/>
        <v>38.58326646998556</v>
      </c>
      <c r="Q30" s="9"/>
    </row>
    <row r="31" spans="1:17" ht="15">
      <c r="A31" s="12"/>
      <c r="B31" s="25">
        <v>335.14</v>
      </c>
      <c r="C31" s="20" t="s">
        <v>98</v>
      </c>
      <c r="D31" s="46">
        <v>56842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56842</v>
      </c>
      <c r="P31" s="47">
        <f t="shared" si="1"/>
        <v>0.7016577995580847</v>
      </c>
      <c r="Q31" s="9"/>
    </row>
    <row r="32" spans="1:17" ht="15">
      <c r="A32" s="12"/>
      <c r="B32" s="25">
        <v>335.15</v>
      </c>
      <c r="C32" s="20" t="s">
        <v>99</v>
      </c>
      <c r="D32" s="46">
        <v>70220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70220</v>
      </c>
      <c r="P32" s="47">
        <f t="shared" si="1"/>
        <v>0.8667958672279074</v>
      </c>
      <c r="Q32" s="9"/>
    </row>
    <row r="33" spans="1:17" ht="15">
      <c r="A33" s="12"/>
      <c r="B33" s="25">
        <v>335.18</v>
      </c>
      <c r="C33" s="20" t="s">
        <v>153</v>
      </c>
      <c r="D33" s="46">
        <v>6790775</v>
      </c>
      <c r="E33" s="46">
        <v>0</v>
      </c>
      <c r="F33" s="46">
        <v>0</v>
      </c>
      <c r="G33" s="46">
        <v>6162106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12952881</v>
      </c>
      <c r="P33" s="47">
        <f t="shared" si="1"/>
        <v>159.89039760032588</v>
      </c>
      <c r="Q33" s="9"/>
    </row>
    <row r="34" spans="1:17" ht="15">
      <c r="A34" s="12"/>
      <c r="B34" s="25">
        <v>335.19</v>
      </c>
      <c r="C34" s="20" t="s">
        <v>101</v>
      </c>
      <c r="D34" s="46">
        <v>82573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82573</v>
      </c>
      <c r="P34" s="47">
        <f t="shared" si="1"/>
        <v>1.0192813321647678</v>
      </c>
      <c r="Q34" s="9"/>
    </row>
    <row r="35" spans="1:17" ht="15">
      <c r="A35" s="12"/>
      <c r="B35" s="25">
        <v>335.29</v>
      </c>
      <c r="C35" s="20" t="s">
        <v>36</v>
      </c>
      <c r="D35" s="46">
        <v>69389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69389</v>
      </c>
      <c r="P35" s="47">
        <f t="shared" si="1"/>
        <v>0.8565380010122082</v>
      </c>
      <c r="Q35" s="9"/>
    </row>
    <row r="36" spans="1:17" ht="15">
      <c r="A36" s="12"/>
      <c r="B36" s="25">
        <v>335.9</v>
      </c>
      <c r="C36" s="20" t="s">
        <v>154</v>
      </c>
      <c r="D36" s="46">
        <v>1890308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1890308</v>
      </c>
      <c r="P36" s="47">
        <f t="shared" si="1"/>
        <v>23.33396699213687</v>
      </c>
      <c r="Q36" s="9"/>
    </row>
    <row r="37" spans="1:17" ht="15">
      <c r="A37" s="12"/>
      <c r="B37" s="25">
        <v>337.2</v>
      </c>
      <c r="C37" s="20" t="s">
        <v>37</v>
      </c>
      <c r="D37" s="46">
        <v>0</v>
      </c>
      <c r="E37" s="46">
        <v>18460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18460</v>
      </c>
      <c r="P37" s="47">
        <f aca="true" t="shared" si="7" ref="P37:P68">(O37/P$69)</f>
        <v>0.22787028921998248</v>
      </c>
      <c r="Q37" s="9"/>
    </row>
    <row r="38" spans="1:17" ht="15">
      <c r="A38" s="12"/>
      <c r="B38" s="25">
        <v>338</v>
      </c>
      <c r="C38" s="20" t="s">
        <v>40</v>
      </c>
      <c r="D38" s="46">
        <v>397170</v>
      </c>
      <c r="E38" s="46">
        <v>0</v>
      </c>
      <c r="F38" s="46">
        <v>0</v>
      </c>
      <c r="G38" s="46">
        <v>0</v>
      </c>
      <c r="H38" s="46">
        <v>0</v>
      </c>
      <c r="I38" s="46">
        <v>10441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407611</v>
      </c>
      <c r="P38" s="47">
        <f t="shared" si="7"/>
        <v>5.031551270815075</v>
      </c>
      <c r="Q38" s="9"/>
    </row>
    <row r="39" spans="1:17" ht="15">
      <c r="A39" s="12"/>
      <c r="B39" s="25">
        <v>339</v>
      </c>
      <c r="C39" s="20" t="s">
        <v>41</v>
      </c>
      <c r="D39" s="46">
        <v>174793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174793</v>
      </c>
      <c r="P39" s="47">
        <f t="shared" si="7"/>
        <v>2.157645258051376</v>
      </c>
      <c r="Q39" s="9"/>
    </row>
    <row r="40" spans="1:17" ht="15.75">
      <c r="A40" s="29" t="s">
        <v>46</v>
      </c>
      <c r="B40" s="30"/>
      <c r="C40" s="31"/>
      <c r="D40" s="32">
        <f aca="true" t="shared" si="8" ref="D40:N40">SUM(D41:D53)</f>
        <v>7690810</v>
      </c>
      <c r="E40" s="32">
        <f t="shared" si="8"/>
        <v>2235365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66373607</v>
      </c>
      <c r="J40" s="32">
        <f t="shared" si="8"/>
        <v>10763972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87063754</v>
      </c>
      <c r="P40" s="45">
        <f t="shared" si="7"/>
        <v>1074.7152115144856</v>
      </c>
      <c r="Q40" s="10"/>
    </row>
    <row r="41" spans="1:17" ht="15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10763972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9" ref="O41:O53">SUM(D41:N41)</f>
        <v>10763972</v>
      </c>
      <c r="P41" s="47">
        <f t="shared" si="7"/>
        <v>132.8704990680278</v>
      </c>
      <c r="Q41" s="9"/>
    </row>
    <row r="42" spans="1:17" ht="15">
      <c r="A42" s="12"/>
      <c r="B42" s="25">
        <v>341.9</v>
      </c>
      <c r="C42" s="20" t="s">
        <v>103</v>
      </c>
      <c r="D42" s="46">
        <v>602279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602279</v>
      </c>
      <c r="P42" s="47">
        <f t="shared" si="7"/>
        <v>7.434533581859253</v>
      </c>
      <c r="Q42" s="9"/>
    </row>
    <row r="43" spans="1:17" ht="15">
      <c r="A43" s="12"/>
      <c r="B43" s="25">
        <v>342.1</v>
      </c>
      <c r="C43" s="20" t="s">
        <v>52</v>
      </c>
      <c r="D43" s="46">
        <v>746853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746853</v>
      </c>
      <c r="P43" s="47">
        <f t="shared" si="7"/>
        <v>9.219155423337572</v>
      </c>
      <c r="Q43" s="9"/>
    </row>
    <row r="44" spans="1:17" ht="15">
      <c r="A44" s="12"/>
      <c r="B44" s="25">
        <v>342.2</v>
      </c>
      <c r="C44" s="20" t="s">
        <v>53</v>
      </c>
      <c r="D44" s="46">
        <v>3315034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3315034</v>
      </c>
      <c r="P44" s="47">
        <f t="shared" si="7"/>
        <v>40.92078853489032</v>
      </c>
      <c r="Q44" s="9"/>
    </row>
    <row r="45" spans="1:17" ht="15">
      <c r="A45" s="12"/>
      <c r="B45" s="25">
        <v>342.4</v>
      </c>
      <c r="C45" s="20" t="s">
        <v>54</v>
      </c>
      <c r="D45" s="46">
        <v>2266874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2266874</v>
      </c>
      <c r="P45" s="47">
        <f t="shared" si="7"/>
        <v>27.982298700176518</v>
      </c>
      <c r="Q45" s="9"/>
    </row>
    <row r="46" spans="1:17" ht="15">
      <c r="A46" s="12"/>
      <c r="B46" s="25">
        <v>342.5</v>
      </c>
      <c r="C46" s="20" t="s">
        <v>113</v>
      </c>
      <c r="D46" s="46">
        <v>59600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59600</v>
      </c>
      <c r="P46" s="47">
        <f t="shared" si="7"/>
        <v>0.7357025589117527</v>
      </c>
      <c r="Q46" s="9"/>
    </row>
    <row r="47" spans="1:17" ht="15">
      <c r="A47" s="12"/>
      <c r="B47" s="25">
        <v>342.9</v>
      </c>
      <c r="C47" s="20" t="s">
        <v>55</v>
      </c>
      <c r="D47" s="46">
        <v>77025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77025</v>
      </c>
      <c r="P47" s="47">
        <f t="shared" si="7"/>
        <v>0.95079680537211</v>
      </c>
      <c r="Q47" s="9"/>
    </row>
    <row r="48" spans="1:17" ht="15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24976528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24976528</v>
      </c>
      <c r="P48" s="47">
        <f t="shared" si="7"/>
        <v>308.3103282270309</v>
      </c>
      <c r="Q48" s="9"/>
    </row>
    <row r="49" spans="1:17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18741094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18741094</v>
      </c>
      <c r="P49" s="47">
        <f t="shared" si="7"/>
        <v>231.34011430546468</v>
      </c>
      <c r="Q49" s="9"/>
    </row>
    <row r="50" spans="1:17" ht="15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19736462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19736462</v>
      </c>
      <c r="P50" s="47">
        <f t="shared" si="7"/>
        <v>243.62693955141896</v>
      </c>
      <c r="Q50" s="9"/>
    </row>
    <row r="51" spans="1:17" ht="15">
      <c r="A51" s="12"/>
      <c r="B51" s="25">
        <v>343.8</v>
      </c>
      <c r="C51" s="20" t="s">
        <v>59</v>
      </c>
      <c r="D51" s="46">
        <v>0</v>
      </c>
      <c r="E51" s="46">
        <v>159000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159000</v>
      </c>
      <c r="P51" s="47">
        <f t="shared" si="7"/>
        <v>1.9626964239424276</v>
      </c>
      <c r="Q51" s="9"/>
    </row>
    <row r="52" spans="1:17" ht="15">
      <c r="A52" s="12"/>
      <c r="B52" s="25">
        <v>343.9</v>
      </c>
      <c r="C52" s="20" t="s">
        <v>60</v>
      </c>
      <c r="D52" s="46">
        <v>22423</v>
      </c>
      <c r="E52" s="46">
        <v>0</v>
      </c>
      <c r="F52" s="46">
        <v>0</v>
      </c>
      <c r="G52" s="46">
        <v>0</v>
      </c>
      <c r="H52" s="46">
        <v>0</v>
      </c>
      <c r="I52" s="46">
        <v>367348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389771</v>
      </c>
      <c r="P52" s="47">
        <f t="shared" si="7"/>
        <v>4.811334263248201</v>
      </c>
      <c r="Q52" s="9"/>
    </row>
    <row r="53" spans="1:17" ht="15">
      <c r="A53" s="12"/>
      <c r="B53" s="25">
        <v>347.2</v>
      </c>
      <c r="C53" s="20" t="s">
        <v>62</v>
      </c>
      <c r="D53" s="46">
        <v>600722</v>
      </c>
      <c r="E53" s="46">
        <v>2076365</v>
      </c>
      <c r="F53" s="46">
        <v>0</v>
      </c>
      <c r="G53" s="46">
        <v>0</v>
      </c>
      <c r="H53" s="46">
        <v>0</v>
      </c>
      <c r="I53" s="46">
        <v>2552175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5229262</v>
      </c>
      <c r="P53" s="47">
        <f t="shared" si="7"/>
        <v>64.5500240708052</v>
      </c>
      <c r="Q53" s="9"/>
    </row>
    <row r="54" spans="1:17" ht="15.75">
      <c r="A54" s="29" t="s">
        <v>47</v>
      </c>
      <c r="B54" s="30"/>
      <c r="C54" s="31"/>
      <c r="D54" s="32">
        <f aca="true" t="shared" si="10" ref="D54:N54">SUM(D55:D56)</f>
        <v>612000</v>
      </c>
      <c r="E54" s="32">
        <f t="shared" si="10"/>
        <v>2463993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>SUM(D54:N54)</f>
        <v>3075993</v>
      </c>
      <c r="P54" s="45">
        <f t="shared" si="7"/>
        <v>37.97006579353421</v>
      </c>
      <c r="Q54" s="10"/>
    </row>
    <row r="55" spans="1:17" ht="15">
      <c r="A55" s="13"/>
      <c r="B55" s="39">
        <v>354</v>
      </c>
      <c r="C55" s="21" t="s">
        <v>65</v>
      </c>
      <c r="D55" s="46">
        <v>612000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612000</v>
      </c>
      <c r="P55" s="47">
        <f t="shared" si="7"/>
        <v>7.554529631778401</v>
      </c>
      <c r="Q55" s="9"/>
    </row>
    <row r="56" spans="1:17" ht="15">
      <c r="A56" s="13"/>
      <c r="B56" s="39">
        <v>359</v>
      </c>
      <c r="C56" s="21" t="s">
        <v>66</v>
      </c>
      <c r="D56" s="46">
        <v>0</v>
      </c>
      <c r="E56" s="46">
        <v>2463993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2463993</v>
      </c>
      <c r="P56" s="47">
        <f t="shared" si="7"/>
        <v>30.41553616175581</v>
      </c>
      <c r="Q56" s="9"/>
    </row>
    <row r="57" spans="1:17" ht="15.75">
      <c r="A57" s="29" t="s">
        <v>4</v>
      </c>
      <c r="B57" s="30"/>
      <c r="C57" s="31"/>
      <c r="D57" s="32">
        <f aca="true" t="shared" si="11" ref="D57:N57">SUM(D58:D64)</f>
        <v>5034876</v>
      </c>
      <c r="E57" s="32">
        <f t="shared" si="11"/>
        <v>600479</v>
      </c>
      <c r="F57" s="32">
        <f t="shared" si="11"/>
        <v>8594</v>
      </c>
      <c r="G57" s="32">
        <f t="shared" si="11"/>
        <v>405957</v>
      </c>
      <c r="H57" s="32">
        <f t="shared" si="11"/>
        <v>0</v>
      </c>
      <c r="I57" s="32">
        <f t="shared" si="11"/>
        <v>272120</v>
      </c>
      <c r="J57" s="32">
        <f t="shared" si="11"/>
        <v>911611</v>
      </c>
      <c r="K57" s="32">
        <f t="shared" si="11"/>
        <v>112583854</v>
      </c>
      <c r="L57" s="32">
        <f t="shared" si="11"/>
        <v>0</v>
      </c>
      <c r="M57" s="32">
        <f t="shared" si="11"/>
        <v>0</v>
      </c>
      <c r="N57" s="32">
        <f t="shared" si="11"/>
        <v>0</v>
      </c>
      <c r="O57" s="32">
        <f>SUM(D57:N57)</f>
        <v>119817491</v>
      </c>
      <c r="P57" s="45">
        <f t="shared" si="7"/>
        <v>1479.0274283739245</v>
      </c>
      <c r="Q57" s="10"/>
    </row>
    <row r="58" spans="1:17" ht="15">
      <c r="A58" s="12"/>
      <c r="B58" s="25">
        <v>361.1</v>
      </c>
      <c r="C58" s="20" t="s">
        <v>67</v>
      </c>
      <c r="D58" s="46">
        <v>114058</v>
      </c>
      <c r="E58" s="46">
        <v>179943</v>
      </c>
      <c r="F58" s="46">
        <v>8594</v>
      </c>
      <c r="G58" s="46">
        <v>202052</v>
      </c>
      <c r="H58" s="46">
        <v>0</v>
      </c>
      <c r="I58" s="46">
        <v>126888</v>
      </c>
      <c r="J58" s="46">
        <v>6843</v>
      </c>
      <c r="K58" s="46">
        <v>6804656</v>
      </c>
      <c r="L58" s="46">
        <v>0</v>
      </c>
      <c r="M58" s="46">
        <v>0</v>
      </c>
      <c r="N58" s="46">
        <v>0</v>
      </c>
      <c r="O58" s="46">
        <f>SUM(D58:N58)</f>
        <v>7443034</v>
      </c>
      <c r="P58" s="47">
        <f t="shared" si="7"/>
        <v>91.87683154139562</v>
      </c>
      <c r="Q58" s="9"/>
    </row>
    <row r="59" spans="1:17" ht="15">
      <c r="A59" s="12"/>
      <c r="B59" s="25">
        <v>361.4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80310220</v>
      </c>
      <c r="L59" s="46">
        <v>0</v>
      </c>
      <c r="M59" s="46">
        <v>0</v>
      </c>
      <c r="N59" s="46">
        <v>0</v>
      </c>
      <c r="O59" s="46">
        <f aca="true" t="shared" si="12" ref="O59:O64">SUM(D59:N59)</f>
        <v>80310220</v>
      </c>
      <c r="P59" s="47">
        <f t="shared" si="7"/>
        <v>991.3495698115071</v>
      </c>
      <c r="Q59" s="9"/>
    </row>
    <row r="60" spans="1:17" ht="15">
      <c r="A60" s="12"/>
      <c r="B60" s="25">
        <v>362</v>
      </c>
      <c r="C60" s="20" t="s">
        <v>69</v>
      </c>
      <c r="D60" s="46">
        <v>550082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550082</v>
      </c>
      <c r="P60" s="47">
        <f t="shared" si="7"/>
        <v>6.790213674686154</v>
      </c>
      <c r="Q60" s="9"/>
    </row>
    <row r="61" spans="1:17" ht="15">
      <c r="A61" s="12"/>
      <c r="B61" s="25">
        <v>364</v>
      </c>
      <c r="C61" s="20" t="s">
        <v>105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411459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411459</v>
      </c>
      <c r="P61" s="47">
        <f t="shared" si="7"/>
        <v>5.079050993075015</v>
      </c>
      <c r="Q61" s="9"/>
    </row>
    <row r="62" spans="1:17" ht="15">
      <c r="A62" s="12"/>
      <c r="B62" s="25">
        <v>366</v>
      </c>
      <c r="C62" s="20" t="s">
        <v>72</v>
      </c>
      <c r="D62" s="46">
        <v>0</v>
      </c>
      <c r="E62" s="46">
        <v>221412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221412</v>
      </c>
      <c r="P62" s="47">
        <f t="shared" si="7"/>
        <v>2.733110318351829</v>
      </c>
      <c r="Q62" s="9"/>
    </row>
    <row r="63" spans="1:17" ht="15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25430983</v>
      </c>
      <c r="L63" s="46">
        <v>0</v>
      </c>
      <c r="M63" s="46">
        <v>0</v>
      </c>
      <c r="N63" s="46">
        <v>0</v>
      </c>
      <c r="O63" s="46">
        <f t="shared" si="12"/>
        <v>25430983</v>
      </c>
      <c r="P63" s="47">
        <f t="shared" si="7"/>
        <v>313.92012195874634</v>
      </c>
      <c r="Q63" s="9"/>
    </row>
    <row r="64" spans="1:17" ht="15">
      <c r="A64" s="12"/>
      <c r="B64" s="25">
        <v>369.9</v>
      </c>
      <c r="C64" s="20" t="s">
        <v>74</v>
      </c>
      <c r="D64" s="46">
        <v>4370736</v>
      </c>
      <c r="E64" s="46">
        <v>199124</v>
      </c>
      <c r="F64" s="46">
        <v>0</v>
      </c>
      <c r="G64" s="46">
        <v>203905</v>
      </c>
      <c r="H64" s="46">
        <v>0</v>
      </c>
      <c r="I64" s="46">
        <v>145232</v>
      </c>
      <c r="J64" s="46">
        <v>493309</v>
      </c>
      <c r="K64" s="46">
        <v>37995</v>
      </c>
      <c r="L64" s="46">
        <v>0</v>
      </c>
      <c r="M64" s="46">
        <v>0</v>
      </c>
      <c r="N64" s="46">
        <v>0</v>
      </c>
      <c r="O64" s="46">
        <f t="shared" si="12"/>
        <v>5450301</v>
      </c>
      <c r="P64" s="47">
        <f t="shared" si="7"/>
        <v>67.2785300761625</v>
      </c>
      <c r="Q64" s="9"/>
    </row>
    <row r="65" spans="1:17" ht="15.75">
      <c r="A65" s="29" t="s">
        <v>48</v>
      </c>
      <c r="B65" s="30"/>
      <c r="C65" s="31"/>
      <c r="D65" s="32">
        <f aca="true" t="shared" si="13" ref="D65:N65">SUM(D66:D66)</f>
        <v>18473000</v>
      </c>
      <c r="E65" s="32">
        <f t="shared" si="13"/>
        <v>713599</v>
      </c>
      <c r="F65" s="32">
        <f t="shared" si="13"/>
        <v>2137822</v>
      </c>
      <c r="G65" s="32">
        <f t="shared" si="13"/>
        <v>12664428</v>
      </c>
      <c r="H65" s="32">
        <f t="shared" si="13"/>
        <v>0</v>
      </c>
      <c r="I65" s="32">
        <f t="shared" si="13"/>
        <v>10000</v>
      </c>
      <c r="J65" s="32">
        <f t="shared" si="13"/>
        <v>5848072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 t="shared" si="13"/>
        <v>0</v>
      </c>
      <c r="O65" s="32">
        <f>SUM(D65:N65)</f>
        <v>39846921</v>
      </c>
      <c r="P65" s="45">
        <f t="shared" si="7"/>
        <v>491.8704990680278</v>
      </c>
      <c r="Q65" s="9"/>
    </row>
    <row r="66" spans="1:17" ht="15.75" thickBot="1">
      <c r="A66" s="12"/>
      <c r="B66" s="25">
        <v>381</v>
      </c>
      <c r="C66" s="20" t="s">
        <v>75</v>
      </c>
      <c r="D66" s="46">
        <v>18473000</v>
      </c>
      <c r="E66" s="46">
        <v>713599</v>
      </c>
      <c r="F66" s="46">
        <v>2137822</v>
      </c>
      <c r="G66" s="46">
        <v>12664428</v>
      </c>
      <c r="H66" s="46">
        <v>0</v>
      </c>
      <c r="I66" s="46">
        <v>10000</v>
      </c>
      <c r="J66" s="46">
        <v>5848072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39846921</v>
      </c>
      <c r="P66" s="47">
        <f t="shared" si="7"/>
        <v>491.8704990680278</v>
      </c>
      <c r="Q66" s="9"/>
    </row>
    <row r="67" spans="1:120" ht="16.5" thickBot="1">
      <c r="A67" s="14" t="s">
        <v>63</v>
      </c>
      <c r="B67" s="23"/>
      <c r="C67" s="22"/>
      <c r="D67" s="15">
        <f aca="true" t="shared" si="14" ref="D67:N67">SUM(D5,D14,D21,D40,D54,D57,D65)</f>
        <v>99181519</v>
      </c>
      <c r="E67" s="15">
        <f t="shared" si="14"/>
        <v>28346955</v>
      </c>
      <c r="F67" s="15">
        <f t="shared" si="14"/>
        <v>12783930</v>
      </c>
      <c r="G67" s="15">
        <f t="shared" si="14"/>
        <v>19232491</v>
      </c>
      <c r="H67" s="15">
        <f t="shared" si="14"/>
        <v>0</v>
      </c>
      <c r="I67" s="15">
        <f t="shared" si="14"/>
        <v>66774725</v>
      </c>
      <c r="J67" s="15">
        <f t="shared" si="14"/>
        <v>17523655</v>
      </c>
      <c r="K67" s="15">
        <f t="shared" si="14"/>
        <v>112583854</v>
      </c>
      <c r="L67" s="15">
        <f t="shared" si="14"/>
        <v>0</v>
      </c>
      <c r="M67" s="15">
        <f t="shared" si="14"/>
        <v>0</v>
      </c>
      <c r="N67" s="15">
        <f t="shared" si="14"/>
        <v>0</v>
      </c>
      <c r="O67" s="15">
        <f>SUM(D67:N67)</f>
        <v>356427129</v>
      </c>
      <c r="P67" s="38">
        <f t="shared" si="7"/>
        <v>4399.737430719285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6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6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155</v>
      </c>
      <c r="N69" s="48"/>
      <c r="O69" s="48"/>
      <c r="P69" s="43">
        <v>81011</v>
      </c>
    </row>
    <row r="70" spans="1:16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6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sheetProtection/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24168612</v>
      </c>
      <c r="E5" s="27">
        <f t="shared" si="0"/>
        <v>6890094</v>
      </c>
      <c r="F5" s="27">
        <f t="shared" si="0"/>
        <v>8511818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39570524</v>
      </c>
      <c r="O5" s="33">
        <f aca="true" t="shared" si="1" ref="O5:O36">(N5/O$67)</f>
        <v>575.6466155569457</v>
      </c>
      <c r="P5" s="6"/>
    </row>
    <row r="6" spans="1:16" ht="15">
      <c r="A6" s="12"/>
      <c r="B6" s="25">
        <v>311</v>
      </c>
      <c r="C6" s="20" t="s">
        <v>3</v>
      </c>
      <c r="D6" s="46">
        <v>22600580</v>
      </c>
      <c r="E6" s="46">
        <v>5730453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28331033</v>
      </c>
      <c r="O6" s="47">
        <f t="shared" si="1"/>
        <v>412.1417058233078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1159641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1159641</v>
      </c>
      <c r="O7" s="47">
        <f t="shared" si="1"/>
        <v>16.869713853449905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4744498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4744498</v>
      </c>
      <c r="O8" s="47">
        <f t="shared" si="1"/>
        <v>69.01991533437105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1018771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1018771</v>
      </c>
      <c r="O9" s="47">
        <f t="shared" si="1"/>
        <v>14.820427401405276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129728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129728</v>
      </c>
      <c r="O10" s="47">
        <f t="shared" si="1"/>
        <v>1.8871997788801442</v>
      </c>
      <c r="P10" s="9"/>
    </row>
    <row r="11" spans="1:16" ht="15">
      <c r="A11" s="12"/>
      <c r="B11" s="25">
        <v>314.9</v>
      </c>
      <c r="C11" s="20" t="s">
        <v>15</v>
      </c>
      <c r="D11" s="46">
        <v>204575</v>
      </c>
      <c r="E11" s="46">
        <v>0</v>
      </c>
      <c r="F11" s="46">
        <v>35452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240027</v>
      </c>
      <c r="O11" s="47">
        <f t="shared" si="1"/>
        <v>3.491758921167862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2583369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2583369</v>
      </c>
      <c r="O12" s="47">
        <f t="shared" si="1"/>
        <v>37.581196083850976</v>
      </c>
      <c r="P12" s="9"/>
    </row>
    <row r="13" spans="1:16" ht="15">
      <c r="A13" s="12"/>
      <c r="B13" s="25">
        <v>316</v>
      </c>
      <c r="C13" s="20" t="s">
        <v>17</v>
      </c>
      <c r="D13" s="46">
        <v>1363457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1363457</v>
      </c>
      <c r="O13" s="47">
        <f t="shared" si="1"/>
        <v>19.83469836051265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6150019</v>
      </c>
      <c r="E14" s="32">
        <f t="shared" si="3"/>
        <v>60547</v>
      </c>
      <c r="F14" s="32">
        <f t="shared" si="3"/>
        <v>0</v>
      </c>
      <c r="G14" s="32">
        <f t="shared" si="3"/>
        <v>4904844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11115410</v>
      </c>
      <c r="O14" s="45">
        <f t="shared" si="1"/>
        <v>161.6998588906184</v>
      </c>
      <c r="P14" s="10"/>
    </row>
    <row r="15" spans="1:16" ht="15">
      <c r="A15" s="12"/>
      <c r="B15" s="25">
        <v>322</v>
      </c>
      <c r="C15" s="20" t="s">
        <v>0</v>
      </c>
      <c r="D15" s="46">
        <v>1904708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1904708</v>
      </c>
      <c r="O15" s="47">
        <f t="shared" si="1"/>
        <v>27.708470927103185</v>
      </c>
      <c r="P15" s="9"/>
    </row>
    <row r="16" spans="1:16" ht="15">
      <c r="A16" s="12"/>
      <c r="B16" s="25">
        <v>323.1</v>
      </c>
      <c r="C16" s="20" t="s">
        <v>19</v>
      </c>
      <c r="D16" s="46">
        <v>4053788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4053788</v>
      </c>
      <c r="O16" s="47">
        <f t="shared" si="1"/>
        <v>58.971909049911986</v>
      </c>
      <c r="P16" s="9"/>
    </row>
    <row r="17" spans="1:16" ht="15">
      <c r="A17" s="12"/>
      <c r="B17" s="25">
        <v>323.4</v>
      </c>
      <c r="C17" s="20" t="s">
        <v>20</v>
      </c>
      <c r="D17" s="46">
        <v>29147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29147</v>
      </c>
      <c r="O17" s="47">
        <f t="shared" si="1"/>
        <v>0.42401187064488444</v>
      </c>
      <c r="P17" s="9"/>
    </row>
    <row r="18" spans="1:16" ht="15">
      <c r="A18" s="12"/>
      <c r="B18" s="25">
        <v>325.2</v>
      </c>
      <c r="C18" s="20" t="s">
        <v>22</v>
      </c>
      <c r="D18" s="46">
        <v>0</v>
      </c>
      <c r="E18" s="46">
        <v>0</v>
      </c>
      <c r="F18" s="46">
        <v>0</v>
      </c>
      <c r="G18" s="46">
        <v>4904844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4904844</v>
      </c>
      <c r="O18" s="47">
        <f t="shared" si="1"/>
        <v>71.35252614887767</v>
      </c>
      <c r="P18" s="9"/>
    </row>
    <row r="19" spans="1:16" ht="15">
      <c r="A19" s="12"/>
      <c r="B19" s="25">
        <v>329</v>
      </c>
      <c r="C19" s="20" t="s">
        <v>23</v>
      </c>
      <c r="D19" s="46">
        <v>162376</v>
      </c>
      <c r="E19" s="46">
        <v>60547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222923</v>
      </c>
      <c r="O19" s="47">
        <f t="shared" si="1"/>
        <v>3.2429408940806796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SUM(D21:D36)</f>
        <v>8715738</v>
      </c>
      <c r="E20" s="32">
        <f t="shared" si="5"/>
        <v>1929108</v>
      </c>
      <c r="F20" s="32">
        <f t="shared" si="5"/>
        <v>0</v>
      </c>
      <c r="G20" s="32">
        <f t="shared" si="5"/>
        <v>260683</v>
      </c>
      <c r="H20" s="32">
        <f t="shared" si="5"/>
        <v>0</v>
      </c>
      <c r="I20" s="32">
        <f t="shared" si="5"/>
        <v>158597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11064126</v>
      </c>
      <c r="O20" s="45">
        <f t="shared" si="1"/>
        <v>160.95381213540682</v>
      </c>
      <c r="P20" s="10"/>
    </row>
    <row r="21" spans="1:16" ht="15">
      <c r="A21" s="12"/>
      <c r="B21" s="25">
        <v>331.1</v>
      </c>
      <c r="C21" s="20" t="s">
        <v>24</v>
      </c>
      <c r="D21" s="46">
        <v>0</v>
      </c>
      <c r="E21" s="46">
        <v>22378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22378</v>
      </c>
      <c r="O21" s="47">
        <f t="shared" si="1"/>
        <v>0.32554079806811076</v>
      </c>
      <c r="P21" s="9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729267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729267</v>
      </c>
      <c r="O22" s="47">
        <f t="shared" si="1"/>
        <v>10.608908802606887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852195</v>
      </c>
      <c r="F23" s="46">
        <v>0</v>
      </c>
      <c r="G23" s="46">
        <v>30914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883109</v>
      </c>
      <c r="O23" s="47">
        <f t="shared" si="1"/>
        <v>12.84690359465239</v>
      </c>
      <c r="P23" s="9"/>
    </row>
    <row r="24" spans="1:16" ht="15">
      <c r="A24" s="12"/>
      <c r="B24" s="25">
        <v>334.2</v>
      </c>
      <c r="C24" s="20" t="s">
        <v>29</v>
      </c>
      <c r="D24" s="46">
        <v>0</v>
      </c>
      <c r="E24" s="46">
        <v>56787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56787</v>
      </c>
      <c r="O24" s="47">
        <f t="shared" si="1"/>
        <v>0.8261008713867998</v>
      </c>
      <c r="P24" s="9"/>
    </row>
    <row r="25" spans="1:16" ht="15">
      <c r="A25" s="12"/>
      <c r="B25" s="25">
        <v>334.5</v>
      </c>
      <c r="C25" s="20" t="s">
        <v>30</v>
      </c>
      <c r="D25" s="46">
        <v>0</v>
      </c>
      <c r="E25" s="46">
        <v>159869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159869</v>
      </c>
      <c r="O25" s="47">
        <f t="shared" si="1"/>
        <v>2.3256717242984535</v>
      </c>
      <c r="P25" s="9"/>
    </row>
    <row r="26" spans="1:16" ht="15">
      <c r="A26" s="12"/>
      <c r="B26" s="25">
        <v>334.7</v>
      </c>
      <c r="C26" s="20" t="s">
        <v>31</v>
      </c>
      <c r="D26" s="46">
        <v>0</v>
      </c>
      <c r="E26" s="46">
        <v>65367</v>
      </c>
      <c r="F26" s="46">
        <v>0</v>
      </c>
      <c r="G26" s="46">
        <v>229769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295136</v>
      </c>
      <c r="O26" s="47">
        <f t="shared" si="1"/>
        <v>4.293449324275178</v>
      </c>
      <c r="P26" s="9"/>
    </row>
    <row r="27" spans="1:16" ht="15">
      <c r="A27" s="12"/>
      <c r="B27" s="25">
        <v>335.12</v>
      </c>
      <c r="C27" s="20" t="s">
        <v>32</v>
      </c>
      <c r="D27" s="46">
        <v>1888295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1888295</v>
      </c>
      <c r="O27" s="47">
        <f t="shared" si="1"/>
        <v>27.46970512503455</v>
      </c>
      <c r="P27" s="9"/>
    </row>
    <row r="28" spans="1:16" ht="15">
      <c r="A28" s="12"/>
      <c r="B28" s="25">
        <v>335.14</v>
      </c>
      <c r="C28" s="20" t="s">
        <v>33</v>
      </c>
      <c r="D28" s="46">
        <v>48731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48731</v>
      </c>
      <c r="O28" s="47">
        <f t="shared" si="1"/>
        <v>0.7089073478709941</v>
      </c>
      <c r="P28" s="9"/>
    </row>
    <row r="29" spans="1:16" ht="15">
      <c r="A29" s="12"/>
      <c r="B29" s="25">
        <v>335.15</v>
      </c>
      <c r="C29" s="20" t="s">
        <v>34</v>
      </c>
      <c r="D29" s="46">
        <v>41918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41918</v>
      </c>
      <c r="O29" s="47">
        <f t="shared" si="1"/>
        <v>0.6097961915014329</v>
      </c>
      <c r="P29" s="9"/>
    </row>
    <row r="30" spans="1:16" ht="15">
      <c r="A30" s="12"/>
      <c r="B30" s="25">
        <v>335.18</v>
      </c>
      <c r="C30" s="20" t="s">
        <v>35</v>
      </c>
      <c r="D30" s="46">
        <v>4462768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4462768</v>
      </c>
      <c r="O30" s="47">
        <f t="shared" si="1"/>
        <v>64.92148790387105</v>
      </c>
      <c r="P30" s="9"/>
    </row>
    <row r="31" spans="1:16" ht="15">
      <c r="A31" s="12"/>
      <c r="B31" s="25">
        <v>335.19</v>
      </c>
      <c r="C31" s="20" t="s">
        <v>49</v>
      </c>
      <c r="D31" s="46">
        <v>58195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58195</v>
      </c>
      <c r="O31" s="47">
        <f t="shared" si="1"/>
        <v>0.8465835527559972</v>
      </c>
      <c r="P31" s="9"/>
    </row>
    <row r="32" spans="1:16" ht="15">
      <c r="A32" s="12"/>
      <c r="B32" s="25">
        <v>335.29</v>
      </c>
      <c r="C32" s="20" t="s">
        <v>36</v>
      </c>
      <c r="D32" s="46">
        <v>1672897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1672897</v>
      </c>
      <c r="O32" s="47">
        <f t="shared" si="1"/>
        <v>24.336233106879448</v>
      </c>
      <c r="P32" s="9"/>
    </row>
    <row r="33" spans="1:16" ht="15">
      <c r="A33" s="12"/>
      <c r="B33" s="25">
        <v>337.7</v>
      </c>
      <c r="C33" s="20" t="s">
        <v>39</v>
      </c>
      <c r="D33" s="46">
        <v>0</v>
      </c>
      <c r="E33" s="46">
        <v>41076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41076</v>
      </c>
      <c r="O33" s="47">
        <f t="shared" si="1"/>
        <v>0.59754731528491</v>
      </c>
      <c r="P33" s="9"/>
    </row>
    <row r="34" spans="1:16" ht="15">
      <c r="A34" s="12"/>
      <c r="B34" s="25">
        <v>337.9</v>
      </c>
      <c r="C34" s="20" t="s">
        <v>89</v>
      </c>
      <c r="D34" s="46">
        <v>0</v>
      </c>
      <c r="E34" s="46">
        <v>2169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2169</v>
      </c>
      <c r="O34" s="47">
        <f t="shared" si="1"/>
        <v>0.03155322151263438</v>
      </c>
      <c r="P34" s="9"/>
    </row>
    <row r="35" spans="1:16" ht="15">
      <c r="A35" s="12"/>
      <c r="B35" s="25">
        <v>338</v>
      </c>
      <c r="C35" s="20" t="s">
        <v>40</v>
      </c>
      <c r="D35" s="46">
        <v>443473</v>
      </c>
      <c r="E35" s="46">
        <v>0</v>
      </c>
      <c r="F35" s="46">
        <v>0</v>
      </c>
      <c r="G35" s="46">
        <v>0</v>
      </c>
      <c r="H35" s="46">
        <v>0</v>
      </c>
      <c r="I35" s="46">
        <v>158597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602070</v>
      </c>
      <c r="O35" s="47">
        <f t="shared" si="1"/>
        <v>8.758528389170946</v>
      </c>
      <c r="P35" s="9"/>
    </row>
    <row r="36" spans="1:16" ht="15">
      <c r="A36" s="12"/>
      <c r="B36" s="25">
        <v>339</v>
      </c>
      <c r="C36" s="20" t="s">
        <v>41</v>
      </c>
      <c r="D36" s="46">
        <v>99461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99461</v>
      </c>
      <c r="O36" s="47">
        <f t="shared" si="1"/>
        <v>1.4468948662370347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SUM(D38:D49)</f>
        <v>4990260</v>
      </c>
      <c r="E37" s="32">
        <f t="shared" si="7"/>
        <v>2071628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49915180</v>
      </c>
      <c r="J37" s="32">
        <f t="shared" si="7"/>
        <v>5836599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62813667</v>
      </c>
      <c r="O37" s="45">
        <f aca="true" t="shared" si="8" ref="O37:O65">(N37/O$67)</f>
        <v>913.7729593692266</v>
      </c>
      <c r="P37" s="10"/>
    </row>
    <row r="38" spans="1:16" ht="15">
      <c r="A38" s="12"/>
      <c r="B38" s="25">
        <v>341.2</v>
      </c>
      <c r="C38" s="20" t="s">
        <v>50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5836599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5836599</v>
      </c>
      <c r="O38" s="47">
        <f t="shared" si="8"/>
        <v>84.90710056589226</v>
      </c>
      <c r="P38" s="9"/>
    </row>
    <row r="39" spans="1:16" ht="15">
      <c r="A39" s="12"/>
      <c r="B39" s="25">
        <v>341.9</v>
      </c>
      <c r="C39" s="20" t="s">
        <v>51</v>
      </c>
      <c r="D39" s="46">
        <v>837292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837292</v>
      </c>
      <c r="O39" s="47">
        <f t="shared" si="8"/>
        <v>12.180387250694636</v>
      </c>
      <c r="P39" s="9"/>
    </row>
    <row r="40" spans="1:16" ht="15">
      <c r="A40" s="12"/>
      <c r="B40" s="25">
        <v>342.1</v>
      </c>
      <c r="C40" s="20" t="s">
        <v>52</v>
      </c>
      <c r="D40" s="46">
        <v>520931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520931</v>
      </c>
      <c r="O40" s="47">
        <f t="shared" si="8"/>
        <v>7.578170233194164</v>
      </c>
      <c r="P40" s="9"/>
    </row>
    <row r="41" spans="1:16" ht="15">
      <c r="A41" s="12"/>
      <c r="B41" s="25">
        <v>342.2</v>
      </c>
      <c r="C41" s="20" t="s">
        <v>53</v>
      </c>
      <c r="D41" s="46">
        <v>1974096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1974096</v>
      </c>
      <c r="O41" s="47">
        <f t="shared" si="8"/>
        <v>28.717883068328945</v>
      </c>
      <c r="P41" s="9"/>
    </row>
    <row r="42" spans="1:16" ht="15">
      <c r="A42" s="12"/>
      <c r="B42" s="25">
        <v>342.4</v>
      </c>
      <c r="C42" s="20" t="s">
        <v>54</v>
      </c>
      <c r="D42" s="46">
        <v>1255523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1255523</v>
      </c>
      <c r="O42" s="47">
        <f t="shared" si="8"/>
        <v>18.264543722087254</v>
      </c>
      <c r="P42" s="9"/>
    </row>
    <row r="43" spans="1:16" ht="15">
      <c r="A43" s="12"/>
      <c r="B43" s="25">
        <v>342.9</v>
      </c>
      <c r="C43" s="20" t="s">
        <v>55</v>
      </c>
      <c r="D43" s="46">
        <v>59979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59979</v>
      </c>
      <c r="O43" s="47">
        <f t="shared" si="8"/>
        <v>0.8725360410817417</v>
      </c>
      <c r="P43" s="9"/>
    </row>
    <row r="44" spans="1:16" ht="15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17591447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17591447</v>
      </c>
      <c r="O44" s="47">
        <f t="shared" si="8"/>
        <v>255.90909355406527</v>
      </c>
      <c r="P44" s="9"/>
    </row>
    <row r="45" spans="1:16" ht="15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10086864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10086864</v>
      </c>
      <c r="O45" s="47">
        <f t="shared" si="8"/>
        <v>146.73723105570184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20442286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20442286</v>
      </c>
      <c r="O46" s="47">
        <f t="shared" si="8"/>
        <v>297.3812717301174</v>
      </c>
      <c r="P46" s="9"/>
    </row>
    <row r="47" spans="1:16" ht="15">
      <c r="A47" s="12"/>
      <c r="B47" s="25">
        <v>343.8</v>
      </c>
      <c r="C47" s="20" t="s">
        <v>59</v>
      </c>
      <c r="D47" s="46">
        <v>0</v>
      </c>
      <c r="E47" s="46">
        <v>174825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174825</v>
      </c>
      <c r="O47" s="47">
        <f t="shared" si="8"/>
        <v>2.543242024410468</v>
      </c>
      <c r="P47" s="9"/>
    </row>
    <row r="48" spans="1:16" ht="15">
      <c r="A48" s="12"/>
      <c r="B48" s="25">
        <v>347.2</v>
      </c>
      <c r="C48" s="20" t="s">
        <v>62</v>
      </c>
      <c r="D48" s="46">
        <v>342439</v>
      </c>
      <c r="E48" s="46">
        <v>1877886</v>
      </c>
      <c r="F48" s="46">
        <v>0</v>
      </c>
      <c r="G48" s="46">
        <v>0</v>
      </c>
      <c r="H48" s="46">
        <v>0</v>
      </c>
      <c r="I48" s="46">
        <v>1794583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4014908</v>
      </c>
      <c r="O48" s="47">
        <f t="shared" si="8"/>
        <v>58.40630773483074</v>
      </c>
      <c r="P48" s="9"/>
    </row>
    <row r="49" spans="1:16" ht="15">
      <c r="A49" s="12"/>
      <c r="B49" s="25">
        <v>349</v>
      </c>
      <c r="C49" s="20" t="s">
        <v>1</v>
      </c>
      <c r="D49" s="46">
        <v>0</v>
      </c>
      <c r="E49" s="46">
        <v>18917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18917</v>
      </c>
      <c r="O49" s="47">
        <f t="shared" si="8"/>
        <v>0.2751923888218094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SUM(D51:D52)</f>
        <v>590644</v>
      </c>
      <c r="E50" s="32">
        <f t="shared" si="10"/>
        <v>1313417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1904061</v>
      </c>
      <c r="O50" s="45">
        <f t="shared" si="8"/>
        <v>27.699058785877423</v>
      </c>
      <c r="P50" s="10"/>
    </row>
    <row r="51" spans="1:16" ht="15">
      <c r="A51" s="13"/>
      <c r="B51" s="39">
        <v>354</v>
      </c>
      <c r="C51" s="21" t="s">
        <v>65</v>
      </c>
      <c r="D51" s="46">
        <v>590644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590644</v>
      </c>
      <c r="O51" s="47">
        <f t="shared" si="8"/>
        <v>8.592310266071195</v>
      </c>
      <c r="P51" s="9"/>
    </row>
    <row r="52" spans="1:16" ht="15">
      <c r="A52" s="13"/>
      <c r="B52" s="39">
        <v>359</v>
      </c>
      <c r="C52" s="21" t="s">
        <v>66</v>
      </c>
      <c r="D52" s="46">
        <v>0</v>
      </c>
      <c r="E52" s="46">
        <v>1313417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1313417</v>
      </c>
      <c r="O52" s="47">
        <f t="shared" si="8"/>
        <v>19.106748519806228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SUM(D54:D61)</f>
        <v>900812</v>
      </c>
      <c r="E53" s="32">
        <f t="shared" si="11"/>
        <v>314715</v>
      </c>
      <c r="F53" s="32">
        <f t="shared" si="11"/>
        <v>8135</v>
      </c>
      <c r="G53" s="32">
        <f t="shared" si="11"/>
        <v>165620</v>
      </c>
      <c r="H53" s="32">
        <f t="shared" si="11"/>
        <v>0</v>
      </c>
      <c r="I53" s="32">
        <f t="shared" si="11"/>
        <v>375908</v>
      </c>
      <c r="J53" s="32">
        <f t="shared" si="11"/>
        <v>531128</v>
      </c>
      <c r="K53" s="32">
        <f t="shared" si="11"/>
        <v>51472003</v>
      </c>
      <c r="L53" s="32">
        <f t="shared" si="11"/>
        <v>0</v>
      </c>
      <c r="M53" s="32">
        <f t="shared" si="11"/>
        <v>0</v>
      </c>
      <c r="N53" s="32">
        <f>SUM(D53:M53)</f>
        <v>53768321</v>
      </c>
      <c r="O53" s="45">
        <f t="shared" si="8"/>
        <v>782.1870644884422</v>
      </c>
      <c r="P53" s="10"/>
    </row>
    <row r="54" spans="1:16" ht="15">
      <c r="A54" s="12"/>
      <c r="B54" s="25">
        <v>361.1</v>
      </c>
      <c r="C54" s="20" t="s">
        <v>67</v>
      </c>
      <c r="D54" s="46">
        <v>324885</v>
      </c>
      <c r="E54" s="46">
        <v>97339</v>
      </c>
      <c r="F54" s="46">
        <v>8135</v>
      </c>
      <c r="G54" s="46">
        <v>107247</v>
      </c>
      <c r="H54" s="46">
        <v>0</v>
      </c>
      <c r="I54" s="46">
        <v>1104864</v>
      </c>
      <c r="J54" s="46">
        <v>76629</v>
      </c>
      <c r="K54" s="46">
        <v>4286030</v>
      </c>
      <c r="L54" s="46">
        <v>0</v>
      </c>
      <c r="M54" s="46">
        <v>0</v>
      </c>
      <c r="N54" s="46">
        <f>SUM(D54:M54)</f>
        <v>6005129</v>
      </c>
      <c r="O54" s="47">
        <f t="shared" si="8"/>
        <v>87.35876696585734</v>
      </c>
      <c r="P54" s="9"/>
    </row>
    <row r="55" spans="1:16" ht="15">
      <c r="A55" s="12"/>
      <c r="B55" s="25">
        <v>361.4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30519950</v>
      </c>
      <c r="L55" s="46">
        <v>0</v>
      </c>
      <c r="M55" s="46">
        <v>0</v>
      </c>
      <c r="N55" s="46">
        <f aca="true" t="shared" si="12" ref="N55:N61">SUM(D55:M55)</f>
        <v>30519950</v>
      </c>
      <c r="O55" s="47">
        <f t="shared" si="8"/>
        <v>443.98466708369097</v>
      </c>
      <c r="P55" s="9"/>
    </row>
    <row r="56" spans="1:16" ht="15">
      <c r="A56" s="12"/>
      <c r="B56" s="25">
        <v>362</v>
      </c>
      <c r="C56" s="20" t="s">
        <v>69</v>
      </c>
      <c r="D56" s="46">
        <v>331689</v>
      </c>
      <c r="E56" s="46">
        <v>0</v>
      </c>
      <c r="F56" s="46">
        <v>0</v>
      </c>
      <c r="G56" s="46">
        <v>0</v>
      </c>
      <c r="H56" s="46">
        <v>0</v>
      </c>
      <c r="I56" s="46">
        <v>22047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353736</v>
      </c>
      <c r="O56" s="47">
        <f t="shared" si="8"/>
        <v>5.145924557396604</v>
      </c>
      <c r="P56" s="9"/>
    </row>
    <row r="57" spans="1:16" ht="15">
      <c r="A57" s="12"/>
      <c r="B57" s="25">
        <v>364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-824</v>
      </c>
      <c r="J57" s="46">
        <v>283604</v>
      </c>
      <c r="K57" s="46">
        <v>0</v>
      </c>
      <c r="L57" s="46">
        <v>0</v>
      </c>
      <c r="M57" s="46">
        <v>0</v>
      </c>
      <c r="N57" s="46">
        <f t="shared" si="12"/>
        <v>282780</v>
      </c>
      <c r="O57" s="47">
        <f t="shared" si="8"/>
        <v>4.113702157373329</v>
      </c>
      <c r="P57" s="9"/>
    </row>
    <row r="58" spans="1:16" ht="15">
      <c r="A58" s="12"/>
      <c r="B58" s="25">
        <v>365</v>
      </c>
      <c r="C58" s="20" t="s">
        <v>71</v>
      </c>
      <c r="D58" s="46">
        <v>2260</v>
      </c>
      <c r="E58" s="46">
        <v>0</v>
      </c>
      <c r="F58" s="46">
        <v>0</v>
      </c>
      <c r="G58" s="46">
        <v>0</v>
      </c>
      <c r="H58" s="46">
        <v>0</v>
      </c>
      <c r="I58" s="46">
        <v>900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3160</v>
      </c>
      <c r="O58" s="47">
        <f t="shared" si="8"/>
        <v>0.04596965420927831</v>
      </c>
      <c r="P58" s="9"/>
    </row>
    <row r="59" spans="1:16" ht="15">
      <c r="A59" s="12"/>
      <c r="B59" s="25">
        <v>366</v>
      </c>
      <c r="C59" s="20" t="s">
        <v>72</v>
      </c>
      <c r="D59" s="46">
        <v>0</v>
      </c>
      <c r="E59" s="46">
        <v>183588</v>
      </c>
      <c r="F59" s="46">
        <v>0</v>
      </c>
      <c r="G59" s="46">
        <v>58373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241961</v>
      </c>
      <c r="O59" s="47">
        <f t="shared" si="8"/>
        <v>3.5198935133326543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16652250</v>
      </c>
      <c r="L60" s="46">
        <v>0</v>
      </c>
      <c r="M60" s="46">
        <v>0</v>
      </c>
      <c r="N60" s="46">
        <f t="shared" si="12"/>
        <v>16652250</v>
      </c>
      <c r="O60" s="47">
        <f t="shared" si="8"/>
        <v>242.24625769191604</v>
      </c>
      <c r="P60" s="9"/>
    </row>
    <row r="61" spans="1:16" ht="15">
      <c r="A61" s="12"/>
      <c r="B61" s="25">
        <v>369.9</v>
      </c>
      <c r="C61" s="20" t="s">
        <v>74</v>
      </c>
      <c r="D61" s="46">
        <v>241978</v>
      </c>
      <c r="E61" s="46">
        <v>33788</v>
      </c>
      <c r="F61" s="46">
        <v>0</v>
      </c>
      <c r="G61" s="46">
        <v>0</v>
      </c>
      <c r="H61" s="46">
        <v>0</v>
      </c>
      <c r="I61" s="46">
        <v>-751079</v>
      </c>
      <c r="J61" s="46">
        <v>170895</v>
      </c>
      <c r="K61" s="46">
        <v>13773</v>
      </c>
      <c r="L61" s="46">
        <v>0</v>
      </c>
      <c r="M61" s="46">
        <v>0</v>
      </c>
      <c r="N61" s="46">
        <f t="shared" si="12"/>
        <v>-290645</v>
      </c>
      <c r="O61" s="47">
        <f t="shared" si="8"/>
        <v>-4.22811713533408</v>
      </c>
      <c r="P61" s="9"/>
    </row>
    <row r="62" spans="1:16" ht="15.75">
      <c r="A62" s="29" t="s">
        <v>48</v>
      </c>
      <c r="B62" s="30"/>
      <c r="C62" s="31"/>
      <c r="D62" s="32">
        <f aca="true" t="shared" si="13" ref="D62:M62">SUM(D63:D64)</f>
        <v>22248653</v>
      </c>
      <c r="E62" s="32">
        <f t="shared" si="13"/>
        <v>323493</v>
      </c>
      <c r="F62" s="32">
        <f t="shared" si="13"/>
        <v>2513513</v>
      </c>
      <c r="G62" s="32">
        <f t="shared" si="13"/>
        <v>2610261</v>
      </c>
      <c r="H62" s="32">
        <f t="shared" si="13"/>
        <v>0</v>
      </c>
      <c r="I62" s="32">
        <f t="shared" si="13"/>
        <v>339611</v>
      </c>
      <c r="J62" s="32">
        <f t="shared" si="13"/>
        <v>2194191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30229722</v>
      </c>
      <c r="O62" s="45">
        <f t="shared" si="8"/>
        <v>439.76261619702944</v>
      </c>
      <c r="P62" s="9"/>
    </row>
    <row r="63" spans="1:16" ht="15">
      <c r="A63" s="12"/>
      <c r="B63" s="25">
        <v>381</v>
      </c>
      <c r="C63" s="20" t="s">
        <v>75</v>
      </c>
      <c r="D63" s="46">
        <v>22248653</v>
      </c>
      <c r="E63" s="46">
        <v>323493</v>
      </c>
      <c r="F63" s="46">
        <v>2513513</v>
      </c>
      <c r="G63" s="46">
        <v>2610261</v>
      </c>
      <c r="H63" s="46">
        <v>0</v>
      </c>
      <c r="I63" s="46">
        <v>112800</v>
      </c>
      <c r="J63" s="46">
        <v>2194191</v>
      </c>
      <c r="K63" s="46">
        <v>0</v>
      </c>
      <c r="L63" s="46">
        <v>0</v>
      </c>
      <c r="M63" s="46">
        <v>0</v>
      </c>
      <c r="N63" s="46">
        <f>SUM(D63:M63)</f>
        <v>30002911</v>
      </c>
      <c r="O63" s="47">
        <f t="shared" si="8"/>
        <v>436.4631151714406</v>
      </c>
      <c r="P63" s="9"/>
    </row>
    <row r="64" spans="1:16" ht="15.75" thickBot="1">
      <c r="A64" s="12"/>
      <c r="B64" s="25">
        <v>389.9</v>
      </c>
      <c r="C64" s="20" t="s">
        <v>76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226811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226811</v>
      </c>
      <c r="O64" s="47">
        <f t="shared" si="8"/>
        <v>3.299501025588804</v>
      </c>
      <c r="P64" s="9"/>
    </row>
    <row r="65" spans="1:119" ht="16.5" thickBot="1">
      <c r="A65" s="14" t="s">
        <v>63</v>
      </c>
      <c r="B65" s="23"/>
      <c r="C65" s="22"/>
      <c r="D65" s="15">
        <f aca="true" t="shared" si="14" ref="D65:M65">SUM(D5,D14,D20,D37,D50,D53,D62)</f>
        <v>67764738</v>
      </c>
      <c r="E65" s="15">
        <f t="shared" si="14"/>
        <v>12903002</v>
      </c>
      <c r="F65" s="15">
        <f t="shared" si="14"/>
        <v>11033466</v>
      </c>
      <c r="G65" s="15">
        <f t="shared" si="14"/>
        <v>7941408</v>
      </c>
      <c r="H65" s="15">
        <f t="shared" si="14"/>
        <v>0</v>
      </c>
      <c r="I65" s="15">
        <f t="shared" si="14"/>
        <v>50789296</v>
      </c>
      <c r="J65" s="15">
        <f t="shared" si="14"/>
        <v>8561918</v>
      </c>
      <c r="K65" s="15">
        <f t="shared" si="14"/>
        <v>51472003</v>
      </c>
      <c r="L65" s="15">
        <f t="shared" si="14"/>
        <v>0</v>
      </c>
      <c r="M65" s="15">
        <f t="shared" si="14"/>
        <v>0</v>
      </c>
      <c r="N65" s="15">
        <f>SUM(D65:M65)</f>
        <v>210465831</v>
      </c>
      <c r="O65" s="38">
        <f t="shared" si="8"/>
        <v>3061.7219854235464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92</v>
      </c>
      <c r="M67" s="48"/>
      <c r="N67" s="48"/>
      <c r="O67" s="43">
        <v>68741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23537823</v>
      </c>
      <c r="E5" s="27">
        <f t="shared" si="0"/>
        <v>6784523</v>
      </c>
      <c r="F5" s="27">
        <f t="shared" si="0"/>
        <v>8737388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39059734</v>
      </c>
      <c r="O5" s="33">
        <f aca="true" t="shared" si="1" ref="O5:O36">(N5/O$69)</f>
        <v>570.9736145828765</v>
      </c>
      <c r="P5" s="6"/>
    </row>
    <row r="6" spans="1:16" ht="15">
      <c r="A6" s="12"/>
      <c r="B6" s="25">
        <v>311</v>
      </c>
      <c r="C6" s="20" t="s">
        <v>3</v>
      </c>
      <c r="D6" s="46">
        <v>21941677</v>
      </c>
      <c r="E6" s="46">
        <v>5660118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27601795</v>
      </c>
      <c r="O6" s="47">
        <f t="shared" si="1"/>
        <v>403.4819248929235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1124405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1124405</v>
      </c>
      <c r="O7" s="47">
        <f t="shared" si="1"/>
        <v>16.436506892367962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4680999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4680999</v>
      </c>
      <c r="O8" s="47">
        <f t="shared" si="1"/>
        <v>68.42665438758058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1044386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1044386</v>
      </c>
      <c r="O9" s="47">
        <f t="shared" si="1"/>
        <v>15.266792381119444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127446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127446</v>
      </c>
      <c r="O10" s="47">
        <f t="shared" si="1"/>
        <v>1.8630004823926676</v>
      </c>
      <c r="P10" s="9"/>
    </row>
    <row r="11" spans="1:16" ht="15">
      <c r="A11" s="12"/>
      <c r="B11" s="25">
        <v>314.9</v>
      </c>
      <c r="C11" s="20" t="s">
        <v>15</v>
      </c>
      <c r="D11" s="46">
        <v>204575</v>
      </c>
      <c r="E11" s="46">
        <v>0</v>
      </c>
      <c r="F11" s="46">
        <v>46424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250999</v>
      </c>
      <c r="O11" s="47">
        <f t="shared" si="1"/>
        <v>3.669093247964449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2838133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2838133</v>
      </c>
      <c r="O12" s="47">
        <f t="shared" si="1"/>
        <v>41.487713604935024</v>
      </c>
      <c r="P12" s="9"/>
    </row>
    <row r="13" spans="1:16" ht="15">
      <c r="A13" s="12"/>
      <c r="B13" s="25">
        <v>316</v>
      </c>
      <c r="C13" s="20" t="s">
        <v>17</v>
      </c>
      <c r="D13" s="46">
        <v>1391571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1391571</v>
      </c>
      <c r="O13" s="47">
        <f t="shared" si="1"/>
        <v>20.341928693592948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SUM(D15:D20)</f>
        <v>5826686</v>
      </c>
      <c r="E14" s="32">
        <f t="shared" si="3"/>
        <v>58265</v>
      </c>
      <c r="F14" s="32">
        <f t="shared" si="3"/>
        <v>0</v>
      </c>
      <c r="G14" s="32">
        <f t="shared" si="3"/>
        <v>3703024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9587975</v>
      </c>
      <c r="O14" s="45">
        <f t="shared" si="1"/>
        <v>140.15663143738396</v>
      </c>
      <c r="P14" s="10"/>
    </row>
    <row r="15" spans="1:16" ht="15">
      <c r="A15" s="12"/>
      <c r="B15" s="25">
        <v>322</v>
      </c>
      <c r="C15" s="20" t="s">
        <v>0</v>
      </c>
      <c r="D15" s="46">
        <v>1324237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1324237</v>
      </c>
      <c r="O15" s="47">
        <f t="shared" si="1"/>
        <v>19.357643000190034</v>
      </c>
      <c r="P15" s="9"/>
    </row>
    <row r="16" spans="1:16" ht="15">
      <c r="A16" s="12"/>
      <c r="B16" s="25">
        <v>323.1</v>
      </c>
      <c r="C16" s="20" t="s">
        <v>19</v>
      </c>
      <c r="D16" s="46">
        <v>4243934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4243934</v>
      </c>
      <c r="O16" s="47">
        <f t="shared" si="1"/>
        <v>62.0376558639945</v>
      </c>
      <c r="P16" s="9"/>
    </row>
    <row r="17" spans="1:16" ht="15">
      <c r="A17" s="12"/>
      <c r="B17" s="25">
        <v>323.4</v>
      </c>
      <c r="C17" s="20" t="s">
        <v>20</v>
      </c>
      <c r="D17" s="46">
        <v>28369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28369</v>
      </c>
      <c r="O17" s="47">
        <f t="shared" si="1"/>
        <v>0.4146968966071716</v>
      </c>
      <c r="P17" s="9"/>
    </row>
    <row r="18" spans="1:16" ht="15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1.023257173763686</v>
      </c>
      <c r="P18" s="9"/>
    </row>
    <row r="19" spans="1:16" ht="15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3703024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3703024</v>
      </c>
      <c r="O19" s="47">
        <f t="shared" si="1"/>
        <v>54.13065532313</v>
      </c>
      <c r="P19" s="9"/>
    </row>
    <row r="20" spans="1:16" ht="15">
      <c r="A20" s="12"/>
      <c r="B20" s="25">
        <v>329</v>
      </c>
      <c r="C20" s="20" t="s">
        <v>23</v>
      </c>
      <c r="D20" s="46">
        <v>160146</v>
      </c>
      <c r="E20" s="46">
        <v>58265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218411</v>
      </c>
      <c r="O20" s="47">
        <f t="shared" si="1"/>
        <v>3.1927231796985778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SUM(D22:D37)</f>
        <v>8469457</v>
      </c>
      <c r="E21" s="32">
        <f t="shared" si="5"/>
        <v>3924560</v>
      </c>
      <c r="F21" s="32">
        <f t="shared" si="5"/>
        <v>0</v>
      </c>
      <c r="G21" s="32">
        <f t="shared" si="5"/>
        <v>1859339</v>
      </c>
      <c r="H21" s="32">
        <f t="shared" si="5"/>
        <v>0</v>
      </c>
      <c r="I21" s="32">
        <f t="shared" si="5"/>
        <v>125719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14379075</v>
      </c>
      <c r="O21" s="45">
        <f t="shared" si="1"/>
        <v>210.1927377976582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2128970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2128970</v>
      </c>
      <c r="O22" s="47">
        <f t="shared" si="1"/>
        <v>31.121197503252496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1484063</v>
      </c>
      <c r="F23" s="46">
        <v>0</v>
      </c>
      <c r="G23" s="46">
        <v>656483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2140546</v>
      </c>
      <c r="O23" s="47">
        <f t="shared" si="1"/>
        <v>31.290415003873758</v>
      </c>
      <c r="P23" s="9"/>
    </row>
    <row r="24" spans="1:16" ht="15">
      <c r="A24" s="12"/>
      <c r="B24" s="25">
        <v>334.2</v>
      </c>
      <c r="C24" s="20" t="s">
        <v>29</v>
      </c>
      <c r="D24" s="46">
        <v>0</v>
      </c>
      <c r="E24" s="46">
        <v>68963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68963</v>
      </c>
      <c r="O24" s="47">
        <f t="shared" si="1"/>
        <v>1.0080983496323583</v>
      </c>
      <c r="P24" s="9"/>
    </row>
    <row r="25" spans="1:16" ht="15">
      <c r="A25" s="12"/>
      <c r="B25" s="25">
        <v>334.5</v>
      </c>
      <c r="C25" s="20" t="s">
        <v>30</v>
      </c>
      <c r="D25" s="46">
        <v>0</v>
      </c>
      <c r="E25" s="46">
        <v>157235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157235</v>
      </c>
      <c r="O25" s="47">
        <f t="shared" si="1"/>
        <v>2.2984548816676167</v>
      </c>
      <c r="P25" s="9"/>
    </row>
    <row r="26" spans="1:16" ht="15">
      <c r="A26" s="12"/>
      <c r="B26" s="25">
        <v>334.7</v>
      </c>
      <c r="C26" s="20" t="s">
        <v>31</v>
      </c>
      <c r="D26" s="46">
        <v>0</v>
      </c>
      <c r="E26" s="46">
        <v>19545</v>
      </c>
      <c r="F26" s="46">
        <v>0</v>
      </c>
      <c r="G26" s="46">
        <v>1202856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1222401</v>
      </c>
      <c r="O26" s="47">
        <f t="shared" si="1"/>
        <v>17.86900846379862</v>
      </c>
      <c r="P26" s="9"/>
    </row>
    <row r="27" spans="1:16" ht="15">
      <c r="A27" s="12"/>
      <c r="B27" s="25">
        <v>335.12</v>
      </c>
      <c r="C27" s="20" t="s">
        <v>32</v>
      </c>
      <c r="D27" s="46">
        <v>1813904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1813904</v>
      </c>
      <c r="O27" s="47">
        <f t="shared" si="1"/>
        <v>26.515575435980647</v>
      </c>
      <c r="P27" s="9"/>
    </row>
    <row r="28" spans="1:16" ht="15">
      <c r="A28" s="12"/>
      <c r="B28" s="25">
        <v>335.14</v>
      </c>
      <c r="C28" s="20" t="s">
        <v>33</v>
      </c>
      <c r="D28" s="46">
        <v>47834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47834</v>
      </c>
      <c r="O28" s="47">
        <f t="shared" si="1"/>
        <v>0.6992354807116022</v>
      </c>
      <c r="P28" s="9"/>
    </row>
    <row r="29" spans="1:16" ht="15">
      <c r="A29" s="12"/>
      <c r="B29" s="25">
        <v>335.15</v>
      </c>
      <c r="C29" s="20" t="s">
        <v>34</v>
      </c>
      <c r="D29" s="46">
        <v>43540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43540</v>
      </c>
      <c r="O29" s="47">
        <f t="shared" si="1"/>
        <v>0.6364659620810127</v>
      </c>
      <c r="P29" s="9"/>
    </row>
    <row r="30" spans="1:16" ht="15">
      <c r="A30" s="12"/>
      <c r="B30" s="25">
        <v>335.18</v>
      </c>
      <c r="C30" s="20" t="s">
        <v>35</v>
      </c>
      <c r="D30" s="46">
        <v>4294745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4294745</v>
      </c>
      <c r="O30" s="47">
        <f t="shared" si="1"/>
        <v>62.78040901051031</v>
      </c>
      <c r="P30" s="9"/>
    </row>
    <row r="31" spans="1:16" ht="15">
      <c r="A31" s="12"/>
      <c r="B31" s="25">
        <v>335.19</v>
      </c>
      <c r="C31" s="20" t="s">
        <v>49</v>
      </c>
      <c r="D31" s="46">
        <v>58275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58275</v>
      </c>
      <c r="O31" s="47">
        <f t="shared" si="1"/>
        <v>0.8518615971582687</v>
      </c>
      <c r="P31" s="9"/>
    </row>
    <row r="32" spans="1:16" ht="15">
      <c r="A32" s="12"/>
      <c r="B32" s="25">
        <v>335.29</v>
      </c>
      <c r="C32" s="20" t="s">
        <v>36</v>
      </c>
      <c r="D32" s="46">
        <v>1641391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1641391</v>
      </c>
      <c r="O32" s="47">
        <f t="shared" si="1"/>
        <v>23.993787367159293</v>
      </c>
      <c r="P32" s="9"/>
    </row>
    <row r="33" spans="1:16" ht="15">
      <c r="A33" s="12"/>
      <c r="B33" s="25">
        <v>337.2</v>
      </c>
      <c r="C33" s="20" t="s">
        <v>37</v>
      </c>
      <c r="D33" s="46">
        <v>0</v>
      </c>
      <c r="E33" s="46">
        <v>38397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38">SUM(D33:M33)</f>
        <v>38397</v>
      </c>
      <c r="O33" s="47">
        <f t="shared" si="1"/>
        <v>0.5612857957286322</v>
      </c>
      <c r="P33" s="9"/>
    </row>
    <row r="34" spans="1:16" ht="15">
      <c r="A34" s="12"/>
      <c r="B34" s="25">
        <v>337.7</v>
      </c>
      <c r="C34" s="20" t="s">
        <v>39</v>
      </c>
      <c r="D34" s="46">
        <v>0</v>
      </c>
      <c r="E34" s="46">
        <v>24919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24919</v>
      </c>
      <c r="O34" s="47">
        <f t="shared" si="1"/>
        <v>0.36426493590024706</v>
      </c>
      <c r="P34" s="9"/>
    </row>
    <row r="35" spans="1:16" ht="15">
      <c r="A35" s="12"/>
      <c r="B35" s="25">
        <v>337.9</v>
      </c>
      <c r="C35" s="20" t="s">
        <v>89</v>
      </c>
      <c r="D35" s="46">
        <v>0</v>
      </c>
      <c r="E35" s="46">
        <v>2468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2468</v>
      </c>
      <c r="O35" s="47">
        <f t="shared" si="1"/>
        <v>0.03607712435498253</v>
      </c>
      <c r="P35" s="9"/>
    </row>
    <row r="36" spans="1:16" ht="15">
      <c r="A36" s="12"/>
      <c r="B36" s="25">
        <v>338</v>
      </c>
      <c r="C36" s="20" t="s">
        <v>40</v>
      </c>
      <c r="D36" s="46">
        <v>480383</v>
      </c>
      <c r="E36" s="46">
        <v>0</v>
      </c>
      <c r="F36" s="46">
        <v>0</v>
      </c>
      <c r="G36" s="46">
        <v>0</v>
      </c>
      <c r="H36" s="46">
        <v>0</v>
      </c>
      <c r="I36" s="46">
        <v>125719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606102</v>
      </c>
      <c r="O36" s="47">
        <f t="shared" si="1"/>
        <v>8.859974564750253</v>
      </c>
      <c r="P36" s="9"/>
    </row>
    <row r="37" spans="1:16" ht="15">
      <c r="A37" s="12"/>
      <c r="B37" s="25">
        <v>339</v>
      </c>
      <c r="C37" s="20" t="s">
        <v>41</v>
      </c>
      <c r="D37" s="46">
        <v>89385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89385</v>
      </c>
      <c r="O37" s="47">
        <f aca="true" t="shared" si="8" ref="O37:O67">(N37/O$69)</f>
        <v>1.306626321098101</v>
      </c>
      <c r="P37" s="9"/>
    </row>
    <row r="38" spans="1:16" ht="15.75">
      <c r="A38" s="29" t="s">
        <v>46</v>
      </c>
      <c r="B38" s="30"/>
      <c r="C38" s="31"/>
      <c r="D38" s="32">
        <f aca="true" t="shared" si="9" ref="D38:M38">SUM(D39:D51)</f>
        <v>5036660</v>
      </c>
      <c r="E38" s="32">
        <f t="shared" si="9"/>
        <v>2128305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50218286</v>
      </c>
      <c r="J38" s="32">
        <f t="shared" si="9"/>
        <v>6135134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63518385</v>
      </c>
      <c r="O38" s="45">
        <f t="shared" si="8"/>
        <v>928.5091873876245</v>
      </c>
      <c r="P38" s="10"/>
    </row>
    <row r="39" spans="1:16" ht="15">
      <c r="A39" s="12"/>
      <c r="B39" s="25">
        <v>341.2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6135134</v>
      </c>
      <c r="K39" s="46">
        <v>0</v>
      </c>
      <c r="L39" s="46">
        <v>0</v>
      </c>
      <c r="M39" s="46">
        <v>0</v>
      </c>
      <c r="N39" s="46">
        <f aca="true" t="shared" si="10" ref="N39:N51">SUM(D39:M39)</f>
        <v>6135134</v>
      </c>
      <c r="O39" s="47">
        <f t="shared" si="8"/>
        <v>89.68314110716426</v>
      </c>
      <c r="P39" s="9"/>
    </row>
    <row r="40" spans="1:16" ht="15">
      <c r="A40" s="12"/>
      <c r="B40" s="25">
        <v>341.9</v>
      </c>
      <c r="C40" s="20" t="s">
        <v>51</v>
      </c>
      <c r="D40" s="46">
        <v>523389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523389</v>
      </c>
      <c r="O40" s="47">
        <f t="shared" si="8"/>
        <v>7.650879270271456</v>
      </c>
      <c r="P40" s="9"/>
    </row>
    <row r="41" spans="1:16" ht="15">
      <c r="A41" s="12"/>
      <c r="B41" s="25">
        <v>342.1</v>
      </c>
      <c r="C41" s="20" t="s">
        <v>52</v>
      </c>
      <c r="D41" s="46">
        <v>837167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837167</v>
      </c>
      <c r="O41" s="47">
        <f t="shared" si="8"/>
        <v>12.237673405546055</v>
      </c>
      <c r="P41" s="9"/>
    </row>
    <row r="42" spans="1:16" ht="15">
      <c r="A42" s="12"/>
      <c r="B42" s="25">
        <v>342.2</v>
      </c>
      <c r="C42" s="20" t="s">
        <v>53</v>
      </c>
      <c r="D42" s="46">
        <v>1853967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1853967</v>
      </c>
      <c r="O42" s="47">
        <f t="shared" si="8"/>
        <v>27.101214752444854</v>
      </c>
      <c r="P42" s="9"/>
    </row>
    <row r="43" spans="1:16" ht="15">
      <c r="A43" s="12"/>
      <c r="B43" s="25">
        <v>342.4</v>
      </c>
      <c r="C43" s="20" t="s">
        <v>54</v>
      </c>
      <c r="D43" s="46">
        <v>1340392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1340392</v>
      </c>
      <c r="O43" s="47">
        <f t="shared" si="8"/>
        <v>19.593796137935065</v>
      </c>
      <c r="P43" s="9"/>
    </row>
    <row r="44" spans="1:16" ht="15">
      <c r="A44" s="12"/>
      <c r="B44" s="25">
        <v>342.9</v>
      </c>
      <c r="C44" s="20" t="s">
        <v>55</v>
      </c>
      <c r="D44" s="46">
        <v>157652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157652</v>
      </c>
      <c r="O44" s="47">
        <f t="shared" si="8"/>
        <v>2.3045505708313234</v>
      </c>
      <c r="P44" s="9"/>
    </row>
    <row r="45" spans="1:16" ht="15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17879826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17879826</v>
      </c>
      <c r="O45" s="47">
        <f t="shared" si="8"/>
        <v>261.366574573521</v>
      </c>
      <c r="P45" s="9"/>
    </row>
    <row r="46" spans="1:16" ht="15">
      <c r="A46" s="12"/>
      <c r="B46" s="25">
        <v>343.4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10080888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10080888</v>
      </c>
      <c r="O46" s="47">
        <f t="shared" si="8"/>
        <v>147.36201377011795</v>
      </c>
      <c r="P46" s="9"/>
    </row>
    <row r="47" spans="1:16" ht="15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20311481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20311481</v>
      </c>
      <c r="O47" s="47">
        <f t="shared" si="8"/>
        <v>296.9124091859258</v>
      </c>
      <c r="P47" s="9"/>
    </row>
    <row r="48" spans="1:16" ht="15">
      <c r="A48" s="12"/>
      <c r="B48" s="25">
        <v>343.8</v>
      </c>
      <c r="C48" s="20" t="s">
        <v>59</v>
      </c>
      <c r="D48" s="46">
        <v>0</v>
      </c>
      <c r="E48" s="46">
        <v>79895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79895</v>
      </c>
      <c r="O48" s="47">
        <f t="shared" si="8"/>
        <v>1.1679018842549957</v>
      </c>
      <c r="P48" s="9"/>
    </row>
    <row r="49" spans="1:16" ht="15">
      <c r="A49" s="12"/>
      <c r="B49" s="25">
        <v>344.3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8158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8158</v>
      </c>
      <c r="O49" s="47">
        <f t="shared" si="8"/>
        <v>0.11925331462234501</v>
      </c>
      <c r="P49" s="9"/>
    </row>
    <row r="50" spans="1:16" ht="15">
      <c r="A50" s="12"/>
      <c r="B50" s="25">
        <v>347.2</v>
      </c>
      <c r="C50" s="20" t="s">
        <v>62</v>
      </c>
      <c r="D50" s="46">
        <v>324093</v>
      </c>
      <c r="E50" s="46">
        <v>2024258</v>
      </c>
      <c r="F50" s="46">
        <v>0</v>
      </c>
      <c r="G50" s="46">
        <v>0</v>
      </c>
      <c r="H50" s="46">
        <v>0</v>
      </c>
      <c r="I50" s="46">
        <v>1937933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4286284</v>
      </c>
      <c r="O50" s="47">
        <f t="shared" si="8"/>
        <v>62.65672645412153</v>
      </c>
      <c r="P50" s="9"/>
    </row>
    <row r="51" spans="1:16" ht="15">
      <c r="A51" s="12"/>
      <c r="B51" s="25">
        <v>349</v>
      </c>
      <c r="C51" s="20" t="s">
        <v>1</v>
      </c>
      <c r="D51" s="46">
        <v>0</v>
      </c>
      <c r="E51" s="46">
        <v>24152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24152</v>
      </c>
      <c r="O51" s="47">
        <f t="shared" si="8"/>
        <v>0.3530529608677221</v>
      </c>
      <c r="P51" s="9"/>
    </row>
    <row r="52" spans="1:16" ht="15.75">
      <c r="A52" s="29" t="s">
        <v>47</v>
      </c>
      <c r="B52" s="30"/>
      <c r="C52" s="31"/>
      <c r="D52" s="32">
        <f aca="true" t="shared" si="11" ref="D52:M52">SUM(D53:D54)</f>
        <v>568838</v>
      </c>
      <c r="E52" s="32">
        <f t="shared" si="11"/>
        <v>505277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1074115</v>
      </c>
      <c r="O52" s="45">
        <f t="shared" si="8"/>
        <v>15.70136970281688</v>
      </c>
      <c r="P52" s="10"/>
    </row>
    <row r="53" spans="1:16" ht="15">
      <c r="A53" s="13"/>
      <c r="B53" s="39">
        <v>354</v>
      </c>
      <c r="C53" s="21" t="s">
        <v>65</v>
      </c>
      <c r="D53" s="46">
        <v>568838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568838</v>
      </c>
      <c r="O53" s="47">
        <f t="shared" si="8"/>
        <v>8.315250917276966</v>
      </c>
      <c r="P53" s="9"/>
    </row>
    <row r="54" spans="1:16" ht="15">
      <c r="A54" s="13"/>
      <c r="B54" s="39">
        <v>359</v>
      </c>
      <c r="C54" s="21" t="s">
        <v>66</v>
      </c>
      <c r="D54" s="46">
        <v>0</v>
      </c>
      <c r="E54" s="46">
        <v>505277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505277</v>
      </c>
      <c r="O54" s="47">
        <f t="shared" si="8"/>
        <v>7.386118785539915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SUM(D56:D63)</f>
        <v>1372796</v>
      </c>
      <c r="E55" s="32">
        <f t="shared" si="12"/>
        <v>332024</v>
      </c>
      <c r="F55" s="32">
        <f t="shared" si="12"/>
        <v>24989</v>
      </c>
      <c r="G55" s="32">
        <f t="shared" si="12"/>
        <v>531713</v>
      </c>
      <c r="H55" s="32">
        <f t="shared" si="12"/>
        <v>0</v>
      </c>
      <c r="I55" s="32">
        <f t="shared" si="12"/>
        <v>1179077</v>
      </c>
      <c r="J55" s="32">
        <f t="shared" si="12"/>
        <v>255774</v>
      </c>
      <c r="K55" s="32">
        <f t="shared" si="12"/>
        <v>17481122</v>
      </c>
      <c r="L55" s="32">
        <f t="shared" si="12"/>
        <v>0</v>
      </c>
      <c r="M55" s="32">
        <f t="shared" si="12"/>
        <v>0</v>
      </c>
      <c r="N55" s="32">
        <f>SUM(D55:M55)</f>
        <v>21177495</v>
      </c>
      <c r="O55" s="45">
        <f t="shared" si="8"/>
        <v>309.5717668727799</v>
      </c>
      <c r="P55" s="10"/>
    </row>
    <row r="56" spans="1:16" ht="15">
      <c r="A56" s="12"/>
      <c r="B56" s="25">
        <v>361.1</v>
      </c>
      <c r="C56" s="20" t="s">
        <v>67</v>
      </c>
      <c r="D56" s="46">
        <v>477421</v>
      </c>
      <c r="E56" s="46">
        <v>123507</v>
      </c>
      <c r="F56" s="46">
        <v>24989</v>
      </c>
      <c r="G56" s="46">
        <v>236573</v>
      </c>
      <c r="H56" s="46">
        <v>0</v>
      </c>
      <c r="I56" s="46">
        <v>1106933</v>
      </c>
      <c r="J56" s="46">
        <v>128248</v>
      </c>
      <c r="K56" s="46">
        <v>3945727</v>
      </c>
      <c r="L56" s="46">
        <v>0</v>
      </c>
      <c r="M56" s="46">
        <v>0</v>
      </c>
      <c r="N56" s="46">
        <f>SUM(D56:M56)</f>
        <v>6043398</v>
      </c>
      <c r="O56" s="47">
        <f t="shared" si="8"/>
        <v>88.34214796298733</v>
      </c>
      <c r="P56" s="9"/>
    </row>
    <row r="57" spans="1:16" ht="15">
      <c r="A57" s="12"/>
      <c r="B57" s="25">
        <v>361.4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-4155568</v>
      </c>
      <c r="L57" s="46">
        <v>0</v>
      </c>
      <c r="M57" s="46">
        <v>0</v>
      </c>
      <c r="N57" s="46">
        <f aca="true" t="shared" si="13" ref="N57:N63">SUM(D57:M57)</f>
        <v>-4155568</v>
      </c>
      <c r="O57" s="47">
        <f t="shared" si="8"/>
        <v>-60.74592524375448</v>
      </c>
      <c r="P57" s="9"/>
    </row>
    <row r="58" spans="1:16" ht="15">
      <c r="A58" s="12"/>
      <c r="B58" s="25">
        <v>362</v>
      </c>
      <c r="C58" s="20" t="s">
        <v>69</v>
      </c>
      <c r="D58" s="46">
        <v>344189</v>
      </c>
      <c r="E58" s="46">
        <v>0</v>
      </c>
      <c r="F58" s="46">
        <v>0</v>
      </c>
      <c r="G58" s="46">
        <v>0</v>
      </c>
      <c r="H58" s="46">
        <v>0</v>
      </c>
      <c r="I58" s="46">
        <v>21272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365461</v>
      </c>
      <c r="O58" s="47">
        <f t="shared" si="8"/>
        <v>5.342294142583579</v>
      </c>
      <c r="P58" s="9"/>
    </row>
    <row r="59" spans="1:16" ht="15">
      <c r="A59" s="12"/>
      <c r="B59" s="25">
        <v>364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37623</v>
      </c>
      <c r="K59" s="46">
        <v>0</v>
      </c>
      <c r="L59" s="46">
        <v>0</v>
      </c>
      <c r="M59" s="46">
        <v>0</v>
      </c>
      <c r="N59" s="46">
        <f t="shared" si="13"/>
        <v>37623</v>
      </c>
      <c r="O59" s="47">
        <f t="shared" si="8"/>
        <v>0.5499714949787309</v>
      </c>
      <c r="P59" s="9"/>
    </row>
    <row r="60" spans="1:16" ht="15">
      <c r="A60" s="12"/>
      <c r="B60" s="25">
        <v>365</v>
      </c>
      <c r="C60" s="20" t="s">
        <v>71</v>
      </c>
      <c r="D60" s="46">
        <v>5523</v>
      </c>
      <c r="E60" s="46">
        <v>0</v>
      </c>
      <c r="F60" s="46">
        <v>0</v>
      </c>
      <c r="G60" s="46">
        <v>0</v>
      </c>
      <c r="H60" s="46">
        <v>0</v>
      </c>
      <c r="I60" s="46">
        <v>16587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22110</v>
      </c>
      <c r="O60" s="47">
        <f t="shared" si="8"/>
        <v>0.32320308731307285</v>
      </c>
      <c r="P60" s="9"/>
    </row>
    <row r="61" spans="1:16" ht="15">
      <c r="A61" s="12"/>
      <c r="B61" s="25">
        <v>366</v>
      </c>
      <c r="C61" s="20" t="s">
        <v>72</v>
      </c>
      <c r="D61" s="46">
        <v>0</v>
      </c>
      <c r="E61" s="46">
        <v>63130</v>
      </c>
      <c r="F61" s="46">
        <v>0</v>
      </c>
      <c r="G61" s="46">
        <v>243140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306270</v>
      </c>
      <c r="O61" s="47">
        <f t="shared" si="8"/>
        <v>4.4770424944086304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17669149</v>
      </c>
      <c r="L62" s="46">
        <v>0</v>
      </c>
      <c r="M62" s="46">
        <v>0</v>
      </c>
      <c r="N62" s="46">
        <f t="shared" si="13"/>
        <v>17669149</v>
      </c>
      <c r="O62" s="47">
        <f t="shared" si="8"/>
        <v>258.2869066935637</v>
      </c>
      <c r="P62" s="9"/>
    </row>
    <row r="63" spans="1:16" ht="15">
      <c r="A63" s="12"/>
      <c r="B63" s="25">
        <v>369.9</v>
      </c>
      <c r="C63" s="20" t="s">
        <v>74</v>
      </c>
      <c r="D63" s="46">
        <v>545663</v>
      </c>
      <c r="E63" s="46">
        <v>145387</v>
      </c>
      <c r="F63" s="46">
        <v>0</v>
      </c>
      <c r="G63" s="46">
        <v>52000</v>
      </c>
      <c r="H63" s="46">
        <v>0</v>
      </c>
      <c r="I63" s="46">
        <v>34285</v>
      </c>
      <c r="J63" s="46">
        <v>89903</v>
      </c>
      <c r="K63" s="46">
        <v>21814</v>
      </c>
      <c r="L63" s="46">
        <v>0</v>
      </c>
      <c r="M63" s="46">
        <v>0</v>
      </c>
      <c r="N63" s="46">
        <f t="shared" si="13"/>
        <v>889052</v>
      </c>
      <c r="O63" s="47">
        <f t="shared" si="8"/>
        <v>12.996126240699324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SUM(D65:D66)</f>
        <v>27048334</v>
      </c>
      <c r="E64" s="32">
        <f t="shared" si="14"/>
        <v>389986</v>
      </c>
      <c r="F64" s="32">
        <f t="shared" si="14"/>
        <v>2650908</v>
      </c>
      <c r="G64" s="32">
        <f t="shared" si="14"/>
        <v>1430225</v>
      </c>
      <c r="H64" s="32">
        <f t="shared" si="14"/>
        <v>0</v>
      </c>
      <c r="I64" s="32">
        <f t="shared" si="14"/>
        <v>496263</v>
      </c>
      <c r="J64" s="32">
        <f t="shared" si="14"/>
        <v>1741639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33757355</v>
      </c>
      <c r="O64" s="45">
        <f t="shared" si="8"/>
        <v>493.46365244339194</v>
      </c>
      <c r="P64" s="9"/>
    </row>
    <row r="65" spans="1:16" ht="15">
      <c r="A65" s="12"/>
      <c r="B65" s="25">
        <v>381</v>
      </c>
      <c r="C65" s="20" t="s">
        <v>75</v>
      </c>
      <c r="D65" s="46">
        <v>27048334</v>
      </c>
      <c r="E65" s="46">
        <v>389986</v>
      </c>
      <c r="F65" s="46">
        <v>2650908</v>
      </c>
      <c r="G65" s="46">
        <v>1430225</v>
      </c>
      <c r="H65" s="46">
        <v>0</v>
      </c>
      <c r="I65" s="46">
        <v>312800</v>
      </c>
      <c r="J65" s="46">
        <v>1741639</v>
      </c>
      <c r="K65" s="46">
        <v>0</v>
      </c>
      <c r="L65" s="46">
        <v>0</v>
      </c>
      <c r="M65" s="46">
        <v>0</v>
      </c>
      <c r="N65" s="46">
        <f>SUM(D65:M65)</f>
        <v>33573892</v>
      </c>
      <c r="O65" s="47">
        <f t="shared" si="8"/>
        <v>490.7817977166747</v>
      </c>
      <c r="P65" s="9"/>
    </row>
    <row r="66" spans="1:16" ht="15.75" thickBot="1">
      <c r="A66" s="12"/>
      <c r="B66" s="25">
        <v>389.9</v>
      </c>
      <c r="C66" s="20" t="s">
        <v>76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183463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183463</v>
      </c>
      <c r="O66" s="47">
        <f t="shared" si="8"/>
        <v>2.681854726717245</v>
      </c>
      <c r="P66" s="9"/>
    </row>
    <row r="67" spans="1:119" ht="16.5" thickBot="1">
      <c r="A67" s="14" t="s">
        <v>63</v>
      </c>
      <c r="B67" s="23"/>
      <c r="C67" s="22"/>
      <c r="D67" s="15">
        <f aca="true" t="shared" si="15" ref="D67:M67">SUM(D5,D14,D21,D38,D52,D55,D64)</f>
        <v>71860594</v>
      </c>
      <c r="E67" s="15">
        <f t="shared" si="15"/>
        <v>14122940</v>
      </c>
      <c r="F67" s="15">
        <f t="shared" si="15"/>
        <v>11413285</v>
      </c>
      <c r="G67" s="15">
        <f t="shared" si="15"/>
        <v>7524301</v>
      </c>
      <c r="H67" s="15">
        <f t="shared" si="15"/>
        <v>0</v>
      </c>
      <c r="I67" s="15">
        <f t="shared" si="15"/>
        <v>52019345</v>
      </c>
      <c r="J67" s="15">
        <f t="shared" si="15"/>
        <v>8132547</v>
      </c>
      <c r="K67" s="15">
        <f t="shared" si="15"/>
        <v>17481122</v>
      </c>
      <c r="L67" s="15">
        <f t="shared" si="15"/>
        <v>0</v>
      </c>
      <c r="M67" s="15">
        <f t="shared" si="15"/>
        <v>0</v>
      </c>
      <c r="N67" s="15">
        <f>SUM(D67:M67)</f>
        <v>182554134</v>
      </c>
      <c r="O67" s="38">
        <f t="shared" si="8"/>
        <v>2668.568960224532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90</v>
      </c>
      <c r="M69" s="48"/>
      <c r="N69" s="48"/>
      <c r="O69" s="43">
        <v>68409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27174705</v>
      </c>
      <c r="E5" s="27">
        <f t="shared" si="0"/>
        <v>7900464</v>
      </c>
      <c r="F5" s="27">
        <f t="shared" si="0"/>
        <v>8889456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43964625</v>
      </c>
      <c r="O5" s="33">
        <f aca="true" t="shared" si="1" ref="O5:O36">(N5/O$71)</f>
        <v>644.4819473151854</v>
      </c>
      <c r="P5" s="6"/>
    </row>
    <row r="6" spans="1:16" ht="15">
      <c r="A6" s="12"/>
      <c r="B6" s="25">
        <v>311</v>
      </c>
      <c r="C6" s="20" t="s">
        <v>3</v>
      </c>
      <c r="D6" s="46">
        <v>25838049</v>
      </c>
      <c r="E6" s="46">
        <v>6760869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32598918</v>
      </c>
      <c r="O6" s="47">
        <f t="shared" si="1"/>
        <v>477.87088262456575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1139595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1139595</v>
      </c>
      <c r="O7" s="47">
        <f t="shared" si="1"/>
        <v>16.70543999296363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4694042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4694042</v>
      </c>
      <c r="O8" s="47">
        <f t="shared" si="1"/>
        <v>68.81044314467069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1000440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1000440</v>
      </c>
      <c r="O9" s="47">
        <f t="shared" si="1"/>
        <v>14.665552574871366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124685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124685</v>
      </c>
      <c r="O10" s="47">
        <f t="shared" si="1"/>
        <v>1.8277702039081167</v>
      </c>
      <c r="P10" s="9"/>
    </row>
    <row r="11" spans="1:16" ht="15">
      <c r="A11" s="12"/>
      <c r="B11" s="25">
        <v>314.9</v>
      </c>
      <c r="C11" s="20" t="s">
        <v>15</v>
      </c>
      <c r="D11" s="46">
        <v>0</v>
      </c>
      <c r="E11" s="46">
        <v>0</v>
      </c>
      <c r="F11" s="46">
        <v>63366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63366</v>
      </c>
      <c r="O11" s="47">
        <f t="shared" si="1"/>
        <v>0.928888693434188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3006923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3006923</v>
      </c>
      <c r="O12" s="47">
        <f t="shared" si="1"/>
        <v>44.078792676312354</v>
      </c>
      <c r="P12" s="9"/>
    </row>
    <row r="13" spans="1:16" ht="15">
      <c r="A13" s="12"/>
      <c r="B13" s="25">
        <v>316</v>
      </c>
      <c r="C13" s="20" t="s">
        <v>17</v>
      </c>
      <c r="D13" s="46">
        <v>1336656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1336656</v>
      </c>
      <c r="O13" s="47">
        <f t="shared" si="1"/>
        <v>19.5941774044593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SUM(D15:D20)</f>
        <v>5659370</v>
      </c>
      <c r="E14" s="32">
        <f t="shared" si="3"/>
        <v>23900</v>
      </c>
      <c r="F14" s="32">
        <f t="shared" si="3"/>
        <v>0</v>
      </c>
      <c r="G14" s="32">
        <f t="shared" si="3"/>
        <v>3740170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9423440</v>
      </c>
      <c r="O14" s="45">
        <f t="shared" si="1"/>
        <v>138.1391735197971</v>
      </c>
      <c r="P14" s="10"/>
    </row>
    <row r="15" spans="1:16" ht="15">
      <c r="A15" s="12"/>
      <c r="B15" s="25">
        <v>322</v>
      </c>
      <c r="C15" s="20" t="s">
        <v>0</v>
      </c>
      <c r="D15" s="46">
        <v>1080085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1080085</v>
      </c>
      <c r="O15" s="47">
        <f t="shared" si="1"/>
        <v>15.833076799038363</v>
      </c>
      <c r="P15" s="9"/>
    </row>
    <row r="16" spans="1:16" ht="15">
      <c r="A16" s="12"/>
      <c r="B16" s="25">
        <v>323.1</v>
      </c>
      <c r="C16" s="20" t="s">
        <v>19</v>
      </c>
      <c r="D16" s="46">
        <v>4299833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4299833</v>
      </c>
      <c r="O16" s="47">
        <f t="shared" si="1"/>
        <v>63.03169297975578</v>
      </c>
      <c r="P16" s="9"/>
    </row>
    <row r="17" spans="1:16" ht="15">
      <c r="A17" s="12"/>
      <c r="B17" s="25">
        <v>323.4</v>
      </c>
      <c r="C17" s="20" t="s">
        <v>20</v>
      </c>
      <c r="D17" s="46">
        <v>40385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40385</v>
      </c>
      <c r="O17" s="47">
        <f t="shared" si="1"/>
        <v>0.5920078572789774</v>
      </c>
      <c r="P17" s="9"/>
    </row>
    <row r="18" spans="1:16" ht="15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1.0261371798818477</v>
      </c>
      <c r="P18" s="9"/>
    </row>
    <row r="19" spans="1:16" ht="15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3740170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3740170</v>
      </c>
      <c r="O19" s="47">
        <f t="shared" si="1"/>
        <v>54.827535658267</v>
      </c>
      <c r="P19" s="9"/>
    </row>
    <row r="20" spans="1:16" ht="15">
      <c r="A20" s="12"/>
      <c r="B20" s="25">
        <v>329</v>
      </c>
      <c r="C20" s="20" t="s">
        <v>23</v>
      </c>
      <c r="D20" s="46">
        <v>169067</v>
      </c>
      <c r="E20" s="46">
        <v>23900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192967</v>
      </c>
      <c r="O20" s="47">
        <f t="shared" si="1"/>
        <v>2.82872304557515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SUM(D22:D38)</f>
        <v>8194723</v>
      </c>
      <c r="E21" s="32">
        <f t="shared" si="5"/>
        <v>4311266</v>
      </c>
      <c r="F21" s="32">
        <f t="shared" si="5"/>
        <v>0</v>
      </c>
      <c r="G21" s="32">
        <f t="shared" si="5"/>
        <v>552236</v>
      </c>
      <c r="H21" s="32">
        <f t="shared" si="5"/>
        <v>0</v>
      </c>
      <c r="I21" s="32">
        <f t="shared" si="5"/>
        <v>1146525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14204750</v>
      </c>
      <c r="O21" s="45">
        <f t="shared" si="1"/>
        <v>208.22888722752393</v>
      </c>
      <c r="P21" s="10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1282736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1282736</v>
      </c>
      <c r="O22" s="47">
        <f t="shared" si="1"/>
        <v>18.80375859389888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2113751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2113751</v>
      </c>
      <c r="O23" s="47">
        <f t="shared" si="1"/>
        <v>30.985692715891933</v>
      </c>
      <c r="P23" s="9"/>
    </row>
    <row r="24" spans="1:16" ht="15">
      <c r="A24" s="12"/>
      <c r="B24" s="25">
        <v>331.9</v>
      </c>
      <c r="C24" s="20" t="s">
        <v>28</v>
      </c>
      <c r="D24" s="46">
        <v>0</v>
      </c>
      <c r="E24" s="46">
        <v>499188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499188</v>
      </c>
      <c r="O24" s="47">
        <f t="shared" si="1"/>
        <v>7.317648093583711</v>
      </c>
      <c r="P24" s="9"/>
    </row>
    <row r="25" spans="1:16" ht="15">
      <c r="A25" s="12"/>
      <c r="B25" s="25">
        <v>334.2</v>
      </c>
      <c r="C25" s="20" t="s">
        <v>29</v>
      </c>
      <c r="D25" s="46">
        <v>0</v>
      </c>
      <c r="E25" s="46">
        <v>37026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37026</v>
      </c>
      <c r="O25" s="47">
        <f t="shared" si="1"/>
        <v>0.5427679317472185</v>
      </c>
      <c r="P25" s="9"/>
    </row>
    <row r="26" spans="1:16" ht="15">
      <c r="A26" s="12"/>
      <c r="B26" s="25">
        <v>334.5</v>
      </c>
      <c r="C26" s="20" t="s">
        <v>30</v>
      </c>
      <c r="D26" s="46">
        <v>0</v>
      </c>
      <c r="E26" s="46">
        <v>324154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324154</v>
      </c>
      <c r="O26" s="47">
        <f t="shared" si="1"/>
        <v>4.751806734391721</v>
      </c>
      <c r="P26" s="9"/>
    </row>
    <row r="27" spans="1:16" ht="15">
      <c r="A27" s="12"/>
      <c r="B27" s="25">
        <v>334.7</v>
      </c>
      <c r="C27" s="20" t="s">
        <v>31</v>
      </c>
      <c r="D27" s="46">
        <v>0</v>
      </c>
      <c r="E27" s="46">
        <v>24532</v>
      </c>
      <c r="F27" s="46">
        <v>0</v>
      </c>
      <c r="G27" s="46">
        <v>552236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576768</v>
      </c>
      <c r="O27" s="47">
        <f t="shared" si="1"/>
        <v>8.454901270944193</v>
      </c>
      <c r="P27" s="9"/>
    </row>
    <row r="28" spans="1:16" ht="15">
      <c r="A28" s="12"/>
      <c r="B28" s="25">
        <v>335.12</v>
      </c>
      <c r="C28" s="20" t="s">
        <v>32</v>
      </c>
      <c r="D28" s="46">
        <v>1725830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1725830</v>
      </c>
      <c r="O28" s="47">
        <f t="shared" si="1"/>
        <v>25.299118987935557</v>
      </c>
      <c r="P28" s="9"/>
    </row>
    <row r="29" spans="1:16" ht="15">
      <c r="A29" s="12"/>
      <c r="B29" s="25">
        <v>335.14</v>
      </c>
      <c r="C29" s="20" t="s">
        <v>33</v>
      </c>
      <c r="D29" s="46">
        <v>44593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44593</v>
      </c>
      <c r="O29" s="47">
        <f t="shared" si="1"/>
        <v>0.6536933608924461</v>
      </c>
      <c r="P29" s="9"/>
    </row>
    <row r="30" spans="1:16" ht="15">
      <c r="A30" s="12"/>
      <c r="B30" s="25">
        <v>335.15</v>
      </c>
      <c r="C30" s="20" t="s">
        <v>34</v>
      </c>
      <c r="D30" s="46">
        <v>40524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40524</v>
      </c>
      <c r="O30" s="47">
        <f t="shared" si="1"/>
        <v>0.5940454725361713</v>
      </c>
      <c r="P30" s="9"/>
    </row>
    <row r="31" spans="1:16" ht="15">
      <c r="A31" s="12"/>
      <c r="B31" s="25">
        <v>335.18</v>
      </c>
      <c r="C31" s="20" t="s">
        <v>35</v>
      </c>
      <c r="D31" s="46">
        <v>4094172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4094172</v>
      </c>
      <c r="O31" s="47">
        <f t="shared" si="1"/>
        <v>60.01688728616034</v>
      </c>
      <c r="P31" s="9"/>
    </row>
    <row r="32" spans="1:16" ht="15">
      <c r="A32" s="12"/>
      <c r="B32" s="25">
        <v>335.19</v>
      </c>
      <c r="C32" s="20" t="s">
        <v>49</v>
      </c>
      <c r="D32" s="46">
        <v>53162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53162</v>
      </c>
      <c r="O32" s="47">
        <f t="shared" si="1"/>
        <v>0.779307210812554</v>
      </c>
      <c r="P32" s="9"/>
    </row>
    <row r="33" spans="1:16" ht="15">
      <c r="A33" s="12"/>
      <c r="B33" s="25">
        <v>335.29</v>
      </c>
      <c r="C33" s="20" t="s">
        <v>36</v>
      </c>
      <c r="D33" s="46">
        <v>1721182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1721182</v>
      </c>
      <c r="O33" s="47">
        <f t="shared" si="1"/>
        <v>25.230983479191405</v>
      </c>
      <c r="P33" s="9"/>
    </row>
    <row r="34" spans="1:16" ht="15">
      <c r="A34" s="12"/>
      <c r="B34" s="25">
        <v>337.2</v>
      </c>
      <c r="C34" s="20" t="s">
        <v>37</v>
      </c>
      <c r="D34" s="46">
        <v>0</v>
      </c>
      <c r="E34" s="46">
        <v>3960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3960</v>
      </c>
      <c r="O34" s="47">
        <f t="shared" si="1"/>
        <v>0.0580500461761731</v>
      </c>
      <c r="P34" s="9"/>
    </row>
    <row r="35" spans="1:16" ht="15">
      <c r="A35" s="12"/>
      <c r="B35" s="25">
        <v>337.3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1029354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1029354</v>
      </c>
      <c r="O35" s="47">
        <f t="shared" si="1"/>
        <v>15.089405866572848</v>
      </c>
      <c r="P35" s="9"/>
    </row>
    <row r="36" spans="1:16" ht="15">
      <c r="A36" s="12"/>
      <c r="B36" s="25">
        <v>337.7</v>
      </c>
      <c r="C36" s="20" t="s">
        <v>39</v>
      </c>
      <c r="D36" s="46">
        <v>0</v>
      </c>
      <c r="E36" s="46">
        <v>25919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25919</v>
      </c>
      <c r="O36" s="47">
        <f t="shared" si="1"/>
        <v>0.3799492795051087</v>
      </c>
      <c r="P36" s="9"/>
    </row>
    <row r="37" spans="1:16" ht="15">
      <c r="A37" s="12"/>
      <c r="B37" s="25">
        <v>338</v>
      </c>
      <c r="C37" s="20" t="s">
        <v>40</v>
      </c>
      <c r="D37" s="46">
        <v>434109</v>
      </c>
      <c r="E37" s="46">
        <v>0</v>
      </c>
      <c r="F37" s="46">
        <v>0</v>
      </c>
      <c r="G37" s="46">
        <v>0</v>
      </c>
      <c r="H37" s="46">
        <v>0</v>
      </c>
      <c r="I37" s="46">
        <v>117171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551280</v>
      </c>
      <c r="O37" s="47">
        <f aca="true" t="shared" si="8" ref="O37:O68">(N37/O$71)</f>
        <v>8.081270064646642</v>
      </c>
      <c r="P37" s="9"/>
    </row>
    <row r="38" spans="1:16" ht="15">
      <c r="A38" s="12"/>
      <c r="B38" s="25">
        <v>339</v>
      </c>
      <c r="C38" s="20" t="s">
        <v>41</v>
      </c>
      <c r="D38" s="46">
        <v>81151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81151</v>
      </c>
      <c r="O38" s="47">
        <f t="shared" si="8"/>
        <v>1.189600832637026</v>
      </c>
      <c r="P38" s="9"/>
    </row>
    <row r="39" spans="1:16" ht="15.75">
      <c r="A39" s="29" t="s">
        <v>46</v>
      </c>
      <c r="B39" s="30"/>
      <c r="C39" s="31"/>
      <c r="D39" s="32">
        <f aca="true" t="shared" si="9" ref="D39:M39">SUM(D40:D53)</f>
        <v>5102720</v>
      </c>
      <c r="E39" s="32">
        <f t="shared" si="9"/>
        <v>2059115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47258081</v>
      </c>
      <c r="J39" s="32">
        <f t="shared" si="9"/>
        <v>6121784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60541700</v>
      </c>
      <c r="O39" s="45">
        <f t="shared" si="8"/>
        <v>887.4869900464694</v>
      </c>
      <c r="P39" s="10"/>
    </row>
    <row r="40" spans="1:16" ht="15">
      <c r="A40" s="12"/>
      <c r="B40" s="25">
        <v>341.2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6121784</v>
      </c>
      <c r="K40" s="46">
        <v>0</v>
      </c>
      <c r="L40" s="46">
        <v>0</v>
      </c>
      <c r="M40" s="46">
        <v>0</v>
      </c>
      <c r="N40" s="46">
        <f aca="true" t="shared" si="10" ref="N40:N53">SUM(D40:M40)</f>
        <v>6121784</v>
      </c>
      <c r="O40" s="47">
        <f t="shared" si="8"/>
        <v>89.73985956579739</v>
      </c>
      <c r="P40" s="9"/>
    </row>
    <row r="41" spans="1:16" ht="15">
      <c r="A41" s="12"/>
      <c r="B41" s="25">
        <v>341.9</v>
      </c>
      <c r="C41" s="20" t="s">
        <v>51</v>
      </c>
      <c r="D41" s="46">
        <v>445946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445946</v>
      </c>
      <c r="O41" s="47">
        <f t="shared" si="8"/>
        <v>6.5371681545655775</v>
      </c>
      <c r="P41" s="9"/>
    </row>
    <row r="42" spans="1:16" ht="15">
      <c r="A42" s="12"/>
      <c r="B42" s="25">
        <v>342.1</v>
      </c>
      <c r="C42" s="20" t="s">
        <v>52</v>
      </c>
      <c r="D42" s="46">
        <v>1027935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1027935</v>
      </c>
      <c r="O42" s="47">
        <f t="shared" si="8"/>
        <v>15.068604600026386</v>
      </c>
      <c r="P42" s="9"/>
    </row>
    <row r="43" spans="1:16" ht="15">
      <c r="A43" s="12"/>
      <c r="B43" s="25">
        <v>342.2</v>
      </c>
      <c r="C43" s="20" t="s">
        <v>53</v>
      </c>
      <c r="D43" s="46">
        <v>1821377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1821377</v>
      </c>
      <c r="O43" s="47">
        <f t="shared" si="8"/>
        <v>26.699752261166573</v>
      </c>
      <c r="P43" s="9"/>
    </row>
    <row r="44" spans="1:16" ht="15">
      <c r="A44" s="12"/>
      <c r="B44" s="25">
        <v>342.4</v>
      </c>
      <c r="C44" s="20" t="s">
        <v>54</v>
      </c>
      <c r="D44" s="46">
        <v>1442196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1442196</v>
      </c>
      <c r="O44" s="47">
        <f t="shared" si="8"/>
        <v>21.14129908966973</v>
      </c>
      <c r="P44" s="9"/>
    </row>
    <row r="45" spans="1:16" ht="15">
      <c r="A45" s="12"/>
      <c r="B45" s="25">
        <v>342.9</v>
      </c>
      <c r="C45" s="20" t="s">
        <v>55</v>
      </c>
      <c r="D45" s="46">
        <v>98374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98374</v>
      </c>
      <c r="O45" s="47">
        <f t="shared" si="8"/>
        <v>1.4420745561956696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17332495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17332495</v>
      </c>
      <c r="O46" s="47">
        <f t="shared" si="8"/>
        <v>254.07882199451748</v>
      </c>
      <c r="P46" s="9"/>
    </row>
    <row r="47" spans="1:16" ht="15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9298463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9298463</v>
      </c>
      <c r="O47" s="47">
        <f t="shared" si="8"/>
        <v>136.30712285793862</v>
      </c>
      <c r="P47" s="9"/>
    </row>
    <row r="48" spans="1:16" ht="15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18612496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18612496</v>
      </c>
      <c r="O48" s="47">
        <f t="shared" si="8"/>
        <v>272.8424879428881</v>
      </c>
      <c r="P48" s="9"/>
    </row>
    <row r="49" spans="1:16" ht="15">
      <c r="A49" s="12"/>
      <c r="B49" s="25">
        <v>343.8</v>
      </c>
      <c r="C49" s="20" t="s">
        <v>59</v>
      </c>
      <c r="D49" s="46">
        <v>0</v>
      </c>
      <c r="E49" s="46">
        <v>169374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169374</v>
      </c>
      <c r="O49" s="47">
        <f t="shared" si="8"/>
        <v>2.482870838647258</v>
      </c>
      <c r="P49" s="9"/>
    </row>
    <row r="50" spans="1:16" ht="15">
      <c r="A50" s="12"/>
      <c r="B50" s="25">
        <v>343.9</v>
      </c>
      <c r="C50" s="20" t="s">
        <v>60</v>
      </c>
      <c r="D50" s="46">
        <v>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165</v>
      </c>
      <c r="O50" s="47">
        <f t="shared" si="8"/>
        <v>0.002418751924007212</v>
      </c>
      <c r="P50" s="9"/>
    </row>
    <row r="51" spans="1:16" ht="15">
      <c r="A51" s="12"/>
      <c r="B51" s="25">
        <v>344.3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8452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8452</v>
      </c>
      <c r="O51" s="47">
        <f t="shared" si="8"/>
        <v>0.12389873491944824</v>
      </c>
      <c r="P51" s="9"/>
    </row>
    <row r="52" spans="1:16" ht="15">
      <c r="A52" s="12"/>
      <c r="B52" s="25">
        <v>347.2</v>
      </c>
      <c r="C52" s="20" t="s">
        <v>62</v>
      </c>
      <c r="D52" s="46">
        <v>266727</v>
      </c>
      <c r="E52" s="46">
        <v>1854258</v>
      </c>
      <c r="F52" s="46">
        <v>0</v>
      </c>
      <c r="G52" s="46">
        <v>0</v>
      </c>
      <c r="H52" s="46">
        <v>0</v>
      </c>
      <c r="I52" s="46">
        <v>2006175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4127160</v>
      </c>
      <c r="O52" s="47">
        <f t="shared" si="8"/>
        <v>60.500461761730946</v>
      </c>
      <c r="P52" s="9"/>
    </row>
    <row r="53" spans="1:16" ht="15">
      <c r="A53" s="12"/>
      <c r="B53" s="25">
        <v>349</v>
      </c>
      <c r="C53" s="20" t="s">
        <v>1</v>
      </c>
      <c r="D53" s="46">
        <v>0</v>
      </c>
      <c r="E53" s="46">
        <v>35483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35483</v>
      </c>
      <c r="O53" s="47">
        <f t="shared" si="8"/>
        <v>0.5201489364821086</v>
      </c>
      <c r="P53" s="9"/>
    </row>
    <row r="54" spans="1:16" ht="15.75">
      <c r="A54" s="29" t="s">
        <v>47</v>
      </c>
      <c r="B54" s="30"/>
      <c r="C54" s="31"/>
      <c r="D54" s="32">
        <f aca="true" t="shared" si="11" ref="D54:M54">SUM(D55:D56)</f>
        <v>306380</v>
      </c>
      <c r="E54" s="32">
        <f t="shared" si="11"/>
        <v>88508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>SUM(D54:M54)</f>
        <v>394888</v>
      </c>
      <c r="O54" s="45">
        <f t="shared" si="8"/>
        <v>5.788703695559758</v>
      </c>
      <c r="P54" s="10"/>
    </row>
    <row r="55" spans="1:16" ht="15">
      <c r="A55" s="13"/>
      <c r="B55" s="39">
        <v>354</v>
      </c>
      <c r="C55" s="21" t="s">
        <v>65</v>
      </c>
      <c r="D55" s="46">
        <v>306380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306380</v>
      </c>
      <c r="O55" s="47">
        <f t="shared" si="8"/>
        <v>4.491255845317149</v>
      </c>
      <c r="P55" s="9"/>
    </row>
    <row r="56" spans="1:16" ht="15">
      <c r="A56" s="13"/>
      <c r="B56" s="39">
        <v>359</v>
      </c>
      <c r="C56" s="21" t="s">
        <v>66</v>
      </c>
      <c r="D56" s="46">
        <v>0</v>
      </c>
      <c r="E56" s="46">
        <v>88508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88508</v>
      </c>
      <c r="O56" s="47">
        <f t="shared" si="8"/>
        <v>1.2974478502426081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SUM(D58:D65)</f>
        <v>1151487</v>
      </c>
      <c r="E57" s="32">
        <f t="shared" si="12"/>
        <v>491347</v>
      </c>
      <c r="F57" s="32">
        <f t="shared" si="12"/>
        <v>42346</v>
      </c>
      <c r="G57" s="32">
        <f t="shared" si="12"/>
        <v>543178</v>
      </c>
      <c r="H57" s="32">
        <f t="shared" si="12"/>
        <v>0</v>
      </c>
      <c r="I57" s="32">
        <f t="shared" si="12"/>
        <v>1863929</v>
      </c>
      <c r="J57" s="32">
        <f t="shared" si="12"/>
        <v>542017</v>
      </c>
      <c r="K57" s="32">
        <f t="shared" si="12"/>
        <v>34591815</v>
      </c>
      <c r="L57" s="32">
        <f t="shared" si="12"/>
        <v>0</v>
      </c>
      <c r="M57" s="32">
        <f t="shared" si="12"/>
        <v>0</v>
      </c>
      <c r="N57" s="32">
        <f>SUM(D57:M57)</f>
        <v>39226119</v>
      </c>
      <c r="O57" s="45">
        <f t="shared" si="8"/>
        <v>575.0197018338538</v>
      </c>
      <c r="P57" s="10"/>
    </row>
    <row r="58" spans="1:16" ht="15">
      <c r="A58" s="12"/>
      <c r="B58" s="25">
        <v>361.1</v>
      </c>
      <c r="C58" s="20" t="s">
        <v>67</v>
      </c>
      <c r="D58" s="46">
        <v>667247</v>
      </c>
      <c r="E58" s="46">
        <v>208508</v>
      </c>
      <c r="F58" s="46">
        <v>42346</v>
      </c>
      <c r="G58" s="46">
        <v>538924</v>
      </c>
      <c r="H58" s="46">
        <v>0</v>
      </c>
      <c r="I58" s="46">
        <v>1359887</v>
      </c>
      <c r="J58" s="46">
        <v>151103</v>
      </c>
      <c r="K58" s="46">
        <v>3202327</v>
      </c>
      <c r="L58" s="46">
        <v>0</v>
      </c>
      <c r="M58" s="46">
        <v>0</v>
      </c>
      <c r="N58" s="46">
        <f>SUM(D58:M58)</f>
        <v>6170342</v>
      </c>
      <c r="O58" s="47">
        <f t="shared" si="8"/>
        <v>90.45167626837885</v>
      </c>
      <c r="P58" s="9"/>
    </row>
    <row r="59" spans="1:16" ht="15">
      <c r="A59" s="12"/>
      <c r="B59" s="25">
        <v>361.4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12904009</v>
      </c>
      <c r="L59" s="46">
        <v>0</v>
      </c>
      <c r="M59" s="46">
        <v>0</v>
      </c>
      <c r="N59" s="46">
        <f aca="true" t="shared" si="13" ref="N59:N65">SUM(D59:M59)</f>
        <v>12904009</v>
      </c>
      <c r="O59" s="47">
        <f t="shared" si="8"/>
        <v>189.16119149185687</v>
      </c>
      <c r="P59" s="9"/>
    </row>
    <row r="60" spans="1:16" ht="15">
      <c r="A60" s="12"/>
      <c r="B60" s="25">
        <v>362</v>
      </c>
      <c r="C60" s="20" t="s">
        <v>69</v>
      </c>
      <c r="D60" s="46">
        <v>231853</v>
      </c>
      <c r="E60" s="46">
        <v>0</v>
      </c>
      <c r="F60" s="46">
        <v>0</v>
      </c>
      <c r="G60" s="46">
        <v>0</v>
      </c>
      <c r="H60" s="46">
        <v>0</v>
      </c>
      <c r="I60" s="46">
        <v>21701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253554</v>
      </c>
      <c r="O60" s="47">
        <f t="shared" si="8"/>
        <v>3.7168740929680286</v>
      </c>
      <c r="P60" s="9"/>
    </row>
    <row r="61" spans="1:16" ht="15">
      <c r="A61" s="12"/>
      <c r="B61" s="25">
        <v>364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206200</v>
      </c>
      <c r="K61" s="46">
        <v>0</v>
      </c>
      <c r="L61" s="46">
        <v>0</v>
      </c>
      <c r="M61" s="46">
        <v>0</v>
      </c>
      <c r="N61" s="46">
        <f t="shared" si="13"/>
        <v>206200</v>
      </c>
      <c r="O61" s="47">
        <f t="shared" si="8"/>
        <v>3.0227069498805283</v>
      </c>
      <c r="P61" s="9"/>
    </row>
    <row r="62" spans="1:16" ht="15">
      <c r="A62" s="12"/>
      <c r="B62" s="25">
        <v>365</v>
      </c>
      <c r="C62" s="20" t="s">
        <v>71</v>
      </c>
      <c r="D62" s="46">
        <v>7925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7925</v>
      </c>
      <c r="O62" s="47">
        <f t="shared" si="8"/>
        <v>0.11617338786519489</v>
      </c>
      <c r="P62" s="9"/>
    </row>
    <row r="63" spans="1:16" ht="15">
      <c r="A63" s="12"/>
      <c r="B63" s="25">
        <v>366</v>
      </c>
      <c r="C63" s="20" t="s">
        <v>72</v>
      </c>
      <c r="D63" s="46">
        <v>0</v>
      </c>
      <c r="E63" s="46">
        <v>90655</v>
      </c>
      <c r="F63" s="46">
        <v>0</v>
      </c>
      <c r="G63" s="46">
        <v>4254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94909</v>
      </c>
      <c r="O63" s="47">
        <f t="shared" si="8"/>
        <v>1.3912807657915183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18423821</v>
      </c>
      <c r="L64" s="46">
        <v>0</v>
      </c>
      <c r="M64" s="46">
        <v>0</v>
      </c>
      <c r="N64" s="46">
        <f t="shared" si="13"/>
        <v>18423821</v>
      </c>
      <c r="O64" s="47">
        <f t="shared" si="8"/>
        <v>270.07668176554233</v>
      </c>
      <c r="P64" s="9"/>
    </row>
    <row r="65" spans="1:16" ht="15">
      <c r="A65" s="12"/>
      <c r="B65" s="25">
        <v>369.9</v>
      </c>
      <c r="C65" s="20" t="s">
        <v>74</v>
      </c>
      <c r="D65" s="46">
        <v>244462</v>
      </c>
      <c r="E65" s="46">
        <v>192184</v>
      </c>
      <c r="F65" s="46">
        <v>0</v>
      </c>
      <c r="G65" s="46">
        <v>0</v>
      </c>
      <c r="H65" s="46">
        <v>0</v>
      </c>
      <c r="I65" s="46">
        <v>482341</v>
      </c>
      <c r="J65" s="46">
        <v>184714</v>
      </c>
      <c r="K65" s="46">
        <v>61658</v>
      </c>
      <c r="L65" s="46">
        <v>0</v>
      </c>
      <c r="M65" s="46">
        <v>0</v>
      </c>
      <c r="N65" s="46">
        <f t="shared" si="13"/>
        <v>1165359</v>
      </c>
      <c r="O65" s="47">
        <f t="shared" si="8"/>
        <v>17.08311711157043</v>
      </c>
      <c r="P65" s="9"/>
    </row>
    <row r="66" spans="1:16" ht="15.75">
      <c r="A66" s="29" t="s">
        <v>48</v>
      </c>
      <c r="B66" s="30"/>
      <c r="C66" s="31"/>
      <c r="D66" s="32">
        <f aca="true" t="shared" si="14" ref="D66:M66">SUM(D67:D68)</f>
        <v>22423334</v>
      </c>
      <c r="E66" s="32">
        <f t="shared" si="14"/>
        <v>246794</v>
      </c>
      <c r="F66" s="32">
        <f t="shared" si="14"/>
        <v>3119526</v>
      </c>
      <c r="G66" s="32">
        <f t="shared" si="14"/>
        <v>5560245</v>
      </c>
      <c r="H66" s="32">
        <f t="shared" si="14"/>
        <v>0</v>
      </c>
      <c r="I66" s="32">
        <f t="shared" si="14"/>
        <v>527265</v>
      </c>
      <c r="J66" s="32">
        <f t="shared" si="14"/>
        <v>2485615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34362779</v>
      </c>
      <c r="O66" s="45">
        <f t="shared" si="8"/>
        <v>503.7275019423311</v>
      </c>
      <c r="P66" s="9"/>
    </row>
    <row r="67" spans="1:16" ht="15">
      <c r="A67" s="12"/>
      <c r="B67" s="25">
        <v>381</v>
      </c>
      <c r="C67" s="20" t="s">
        <v>75</v>
      </c>
      <c r="D67" s="46">
        <v>22423334</v>
      </c>
      <c r="E67" s="46">
        <v>246794</v>
      </c>
      <c r="F67" s="46">
        <v>3119526</v>
      </c>
      <c r="G67" s="46">
        <v>5560245</v>
      </c>
      <c r="H67" s="46">
        <v>0</v>
      </c>
      <c r="I67" s="46">
        <v>337800</v>
      </c>
      <c r="J67" s="46">
        <v>2485615</v>
      </c>
      <c r="K67" s="46">
        <v>0</v>
      </c>
      <c r="L67" s="46">
        <v>0</v>
      </c>
      <c r="M67" s="46">
        <v>0</v>
      </c>
      <c r="N67" s="46">
        <f>SUM(D67:M67)</f>
        <v>34173314</v>
      </c>
      <c r="O67" s="47">
        <f t="shared" si="8"/>
        <v>500.95011507395515</v>
      </c>
      <c r="P67" s="9"/>
    </row>
    <row r="68" spans="1:16" ht="15.75" thickBot="1">
      <c r="A68" s="12"/>
      <c r="B68" s="25">
        <v>389.9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189465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189465</v>
      </c>
      <c r="O68" s="47">
        <f t="shared" si="8"/>
        <v>2.777386868375918</v>
      </c>
      <c r="P68" s="9"/>
    </row>
    <row r="69" spans="1:119" ht="16.5" thickBot="1">
      <c r="A69" s="14" t="s">
        <v>63</v>
      </c>
      <c r="B69" s="23"/>
      <c r="C69" s="22"/>
      <c r="D69" s="15">
        <f aca="true" t="shared" si="15" ref="D69:M69">SUM(D5,D14,D21,D39,D54,D57,D66)</f>
        <v>70012719</v>
      </c>
      <c r="E69" s="15">
        <f t="shared" si="15"/>
        <v>15121394</v>
      </c>
      <c r="F69" s="15">
        <f t="shared" si="15"/>
        <v>12051328</v>
      </c>
      <c r="G69" s="15">
        <f t="shared" si="15"/>
        <v>10395829</v>
      </c>
      <c r="H69" s="15">
        <f t="shared" si="15"/>
        <v>0</v>
      </c>
      <c r="I69" s="15">
        <f t="shared" si="15"/>
        <v>50795800</v>
      </c>
      <c r="J69" s="15">
        <f t="shared" si="15"/>
        <v>9149416</v>
      </c>
      <c r="K69" s="15">
        <f t="shared" si="15"/>
        <v>34591815</v>
      </c>
      <c r="L69" s="15">
        <f t="shared" si="15"/>
        <v>0</v>
      </c>
      <c r="M69" s="15">
        <f t="shared" si="15"/>
        <v>0</v>
      </c>
      <c r="N69" s="15">
        <f>SUM(D69:M69)</f>
        <v>202118301</v>
      </c>
      <c r="O69" s="38">
        <f>(N69/O$71)</f>
        <v>2962.8729055807203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86</v>
      </c>
      <c r="M71" s="48"/>
      <c r="N71" s="48"/>
      <c r="O71" s="43">
        <v>68217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30771200</v>
      </c>
      <c r="E5" s="27">
        <f t="shared" si="0"/>
        <v>9461197</v>
      </c>
      <c r="F5" s="27">
        <f t="shared" si="0"/>
        <v>8920276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49152673</v>
      </c>
      <c r="O5" s="33">
        <f aca="true" t="shared" si="1" ref="O5:O36">(N5/O$72)</f>
        <v>733.8629550001493</v>
      </c>
      <c r="P5" s="6"/>
    </row>
    <row r="6" spans="1:16" ht="15">
      <c r="A6" s="12"/>
      <c r="B6" s="25">
        <v>311</v>
      </c>
      <c r="C6" s="20" t="s">
        <v>3</v>
      </c>
      <c r="D6" s="46">
        <v>29368624</v>
      </c>
      <c r="E6" s="46">
        <v>8315313</v>
      </c>
      <c r="F6" s="46">
        <v>75941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37759878</v>
      </c>
      <c r="O6" s="47">
        <f t="shared" si="1"/>
        <v>563.7653856490191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1145884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1145884</v>
      </c>
      <c r="O7" s="47">
        <f t="shared" si="1"/>
        <v>17.10836394039834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4318365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4318365</v>
      </c>
      <c r="O8" s="47">
        <f t="shared" si="1"/>
        <v>64.47437964704828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938033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938033</v>
      </c>
      <c r="O9" s="47">
        <f t="shared" si="1"/>
        <v>14.005091223983994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106986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106986</v>
      </c>
      <c r="O10" s="47">
        <f t="shared" si="1"/>
        <v>1.5973304667204156</v>
      </c>
      <c r="P10" s="9"/>
    </row>
    <row r="11" spans="1:16" ht="15">
      <c r="A11" s="12"/>
      <c r="B11" s="25">
        <v>314.9</v>
      </c>
      <c r="C11" s="20" t="s">
        <v>15</v>
      </c>
      <c r="D11" s="46">
        <v>0</v>
      </c>
      <c r="E11" s="46">
        <v>0</v>
      </c>
      <c r="F11" s="46">
        <v>58280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58280</v>
      </c>
      <c r="O11" s="47">
        <f t="shared" si="1"/>
        <v>0.8701364627191018</v>
      </c>
      <c r="P11" s="9"/>
    </row>
    <row r="12" spans="1:16" ht="15">
      <c r="A12" s="12"/>
      <c r="B12" s="25">
        <v>315</v>
      </c>
      <c r="C12" s="20" t="s">
        <v>16</v>
      </c>
      <c r="D12" s="46">
        <v>0</v>
      </c>
      <c r="E12" s="46">
        <v>0</v>
      </c>
      <c r="F12" s="46">
        <v>3422671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3422671</v>
      </c>
      <c r="O12" s="47">
        <f t="shared" si="1"/>
        <v>51.10142136223835</v>
      </c>
      <c r="P12" s="9"/>
    </row>
    <row r="13" spans="1:16" ht="15">
      <c r="A13" s="12"/>
      <c r="B13" s="25">
        <v>316</v>
      </c>
      <c r="C13" s="20" t="s">
        <v>17</v>
      </c>
      <c r="D13" s="46">
        <v>1402576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1402576</v>
      </c>
      <c r="O13" s="47">
        <f t="shared" si="1"/>
        <v>20.94084624802174</v>
      </c>
      <c r="P13" s="9"/>
    </row>
    <row r="14" spans="1:16" ht="15.75">
      <c r="A14" s="29" t="s">
        <v>18</v>
      </c>
      <c r="B14" s="30"/>
      <c r="C14" s="31"/>
      <c r="D14" s="32">
        <f>SUM(D15:D20)</f>
        <v>5593606</v>
      </c>
      <c r="E14" s="32">
        <f aca="true" t="shared" si="3" ref="E14:M14">SUM(E15:E20)</f>
        <v>23429</v>
      </c>
      <c r="F14" s="32">
        <f t="shared" si="3"/>
        <v>0</v>
      </c>
      <c r="G14" s="32">
        <f t="shared" si="3"/>
        <v>3787127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9404162</v>
      </c>
      <c r="O14" s="45">
        <f t="shared" si="1"/>
        <v>140.4067305682463</v>
      </c>
      <c r="P14" s="10"/>
    </row>
    <row r="15" spans="1:16" ht="15">
      <c r="A15" s="12"/>
      <c r="B15" s="25">
        <v>322</v>
      </c>
      <c r="C15" s="20" t="s">
        <v>0</v>
      </c>
      <c r="D15" s="46">
        <v>585745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585745</v>
      </c>
      <c r="O15" s="47">
        <f t="shared" si="1"/>
        <v>8.745334288870973</v>
      </c>
      <c r="P15" s="9"/>
    </row>
    <row r="16" spans="1:16" ht="15">
      <c r="A16" s="12"/>
      <c r="B16" s="25">
        <v>323.1</v>
      </c>
      <c r="C16" s="20" t="s">
        <v>19</v>
      </c>
      <c r="D16" s="46">
        <v>4723342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4723342</v>
      </c>
      <c r="O16" s="47">
        <f t="shared" si="1"/>
        <v>70.52079787392876</v>
      </c>
      <c r="P16" s="9"/>
    </row>
    <row r="17" spans="1:16" ht="15">
      <c r="A17" s="12"/>
      <c r="B17" s="25">
        <v>323.4</v>
      </c>
      <c r="C17" s="20" t="s">
        <v>20</v>
      </c>
      <c r="D17" s="46">
        <v>53443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53443</v>
      </c>
      <c r="O17" s="47">
        <f t="shared" si="1"/>
        <v>0.7979187195795634</v>
      </c>
      <c r="P17" s="9"/>
    </row>
    <row r="18" spans="1:16" ht="15">
      <c r="A18" s="12"/>
      <c r="B18" s="25">
        <v>323.5</v>
      </c>
      <c r="C18" s="20" t="s">
        <v>21</v>
      </c>
      <c r="D18" s="46">
        <v>70000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70000</v>
      </c>
      <c r="O18" s="47">
        <f t="shared" si="1"/>
        <v>1.045119292902147</v>
      </c>
      <c r="P18" s="9"/>
    </row>
    <row r="19" spans="1:16" ht="15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3787127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3787127</v>
      </c>
      <c r="O19" s="47">
        <f t="shared" si="1"/>
        <v>56.54284989100899</v>
      </c>
      <c r="P19" s="9"/>
    </row>
    <row r="20" spans="1:16" ht="15">
      <c r="A20" s="12"/>
      <c r="B20" s="25">
        <v>329</v>
      </c>
      <c r="C20" s="20" t="s">
        <v>23</v>
      </c>
      <c r="D20" s="46">
        <v>161076</v>
      </c>
      <c r="E20" s="46">
        <v>23429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184505</v>
      </c>
      <c r="O20" s="47">
        <f t="shared" si="1"/>
        <v>2.754710501955866</v>
      </c>
      <c r="P20" s="9"/>
    </row>
    <row r="21" spans="1:16" ht="15.75">
      <c r="A21" s="29" t="s">
        <v>26</v>
      </c>
      <c r="B21" s="30"/>
      <c r="C21" s="31"/>
      <c r="D21" s="32">
        <f>SUM(D22:D39)</f>
        <v>8342519</v>
      </c>
      <c r="E21" s="32">
        <f aca="true" t="shared" si="5" ref="E21:M21">SUM(E22:E39)</f>
        <v>1818913</v>
      </c>
      <c r="F21" s="32">
        <f t="shared" si="5"/>
        <v>0</v>
      </c>
      <c r="G21" s="32">
        <f t="shared" si="5"/>
        <v>1025382</v>
      </c>
      <c r="H21" s="32">
        <f t="shared" si="5"/>
        <v>0</v>
      </c>
      <c r="I21" s="32">
        <f t="shared" si="5"/>
        <v>541574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11728388</v>
      </c>
      <c r="O21" s="45">
        <f t="shared" si="1"/>
        <v>175.10806533488608</v>
      </c>
      <c r="P21" s="10"/>
    </row>
    <row r="22" spans="1:16" ht="15">
      <c r="A22" s="12"/>
      <c r="B22" s="25">
        <v>331.1</v>
      </c>
      <c r="C22" s="20" t="s">
        <v>24</v>
      </c>
      <c r="D22" s="46">
        <v>0</v>
      </c>
      <c r="E22" s="46">
        <v>2429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2429</v>
      </c>
      <c r="O22" s="47">
        <f t="shared" si="1"/>
        <v>0.0362656394637045</v>
      </c>
      <c r="P22" s="9"/>
    </row>
    <row r="23" spans="1:16" ht="15">
      <c r="A23" s="12"/>
      <c r="B23" s="25">
        <v>331.2</v>
      </c>
      <c r="C23" s="20" t="s">
        <v>25</v>
      </c>
      <c r="D23" s="46">
        <v>0</v>
      </c>
      <c r="E23" s="46">
        <v>272326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4">SUM(D23:M23)</f>
        <v>272326</v>
      </c>
      <c r="O23" s="47">
        <f t="shared" si="1"/>
        <v>4.065902236555287</v>
      </c>
      <c r="P23" s="9"/>
    </row>
    <row r="24" spans="1:16" ht="15">
      <c r="A24" s="12"/>
      <c r="B24" s="25">
        <v>331.5</v>
      </c>
      <c r="C24" s="20" t="s">
        <v>27</v>
      </c>
      <c r="D24" s="46">
        <v>0</v>
      </c>
      <c r="E24" s="46">
        <v>511087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511087</v>
      </c>
      <c r="O24" s="47">
        <f t="shared" si="1"/>
        <v>7.630669772163994</v>
      </c>
      <c r="P24" s="9"/>
    </row>
    <row r="25" spans="1:16" ht="15">
      <c r="A25" s="12"/>
      <c r="B25" s="25">
        <v>331.9</v>
      </c>
      <c r="C25" s="20" t="s">
        <v>28</v>
      </c>
      <c r="D25" s="46">
        <v>0</v>
      </c>
      <c r="E25" s="46">
        <v>6684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6684</v>
      </c>
      <c r="O25" s="47">
        <f t="shared" si="1"/>
        <v>0.09979396219654214</v>
      </c>
      <c r="P25" s="9"/>
    </row>
    <row r="26" spans="1:16" ht="15">
      <c r="A26" s="12"/>
      <c r="B26" s="25">
        <v>334.2</v>
      </c>
      <c r="C26" s="20" t="s">
        <v>29</v>
      </c>
      <c r="D26" s="46">
        <v>65559</v>
      </c>
      <c r="E26" s="46">
        <v>11862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77421</v>
      </c>
      <c r="O26" s="47">
        <f t="shared" si="1"/>
        <v>1.1559168682253875</v>
      </c>
      <c r="P26" s="9"/>
    </row>
    <row r="27" spans="1:16" ht="15">
      <c r="A27" s="12"/>
      <c r="B27" s="25">
        <v>334.5</v>
      </c>
      <c r="C27" s="20" t="s">
        <v>30</v>
      </c>
      <c r="D27" s="46">
        <v>0</v>
      </c>
      <c r="E27" s="46">
        <v>631657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631657</v>
      </c>
      <c r="O27" s="47">
        <f t="shared" si="1"/>
        <v>9.430813102809879</v>
      </c>
      <c r="P27" s="9"/>
    </row>
    <row r="28" spans="1:16" ht="15">
      <c r="A28" s="12"/>
      <c r="B28" s="25">
        <v>334.7</v>
      </c>
      <c r="C28" s="20" t="s">
        <v>31</v>
      </c>
      <c r="D28" s="46">
        <v>0</v>
      </c>
      <c r="E28" s="46">
        <v>78490</v>
      </c>
      <c r="F28" s="46">
        <v>0</v>
      </c>
      <c r="G28" s="46">
        <v>1025382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1103872</v>
      </c>
      <c r="O28" s="47">
        <f t="shared" si="1"/>
        <v>16.481113201349697</v>
      </c>
      <c r="P28" s="9"/>
    </row>
    <row r="29" spans="1:16" ht="15">
      <c r="A29" s="12"/>
      <c r="B29" s="25">
        <v>335.12</v>
      </c>
      <c r="C29" s="20" t="s">
        <v>32</v>
      </c>
      <c r="D29" s="46">
        <v>1740548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1740548</v>
      </c>
      <c r="O29" s="47">
        <f t="shared" si="1"/>
        <v>25.986861357460658</v>
      </c>
      <c r="P29" s="9"/>
    </row>
    <row r="30" spans="1:16" ht="15">
      <c r="A30" s="12"/>
      <c r="B30" s="25">
        <v>335.14</v>
      </c>
      <c r="C30" s="20" t="s">
        <v>33</v>
      </c>
      <c r="D30" s="46">
        <v>50451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50451</v>
      </c>
      <c r="O30" s="47">
        <f t="shared" si="1"/>
        <v>0.7532473349458031</v>
      </c>
      <c r="P30" s="9"/>
    </row>
    <row r="31" spans="1:16" ht="15">
      <c r="A31" s="12"/>
      <c r="B31" s="25">
        <v>335.15</v>
      </c>
      <c r="C31" s="20" t="s">
        <v>34</v>
      </c>
      <c r="D31" s="46">
        <v>43278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43278</v>
      </c>
      <c r="O31" s="47">
        <f t="shared" si="1"/>
        <v>0.6461524679745588</v>
      </c>
      <c r="P31" s="9"/>
    </row>
    <row r="32" spans="1:16" ht="15">
      <c r="A32" s="12"/>
      <c r="B32" s="25">
        <v>335.18</v>
      </c>
      <c r="C32" s="20" t="s">
        <v>35</v>
      </c>
      <c r="D32" s="46">
        <v>4126846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4126846</v>
      </c>
      <c r="O32" s="47">
        <f t="shared" si="1"/>
        <v>61.614948191943625</v>
      </c>
      <c r="P32" s="9"/>
    </row>
    <row r="33" spans="1:16" ht="15">
      <c r="A33" s="12"/>
      <c r="B33" s="25">
        <v>335.19</v>
      </c>
      <c r="C33" s="20" t="s">
        <v>49</v>
      </c>
      <c r="D33" s="46">
        <v>65801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65801</v>
      </c>
      <c r="O33" s="47">
        <f t="shared" si="1"/>
        <v>0.982427065603631</v>
      </c>
      <c r="P33" s="9"/>
    </row>
    <row r="34" spans="1:16" ht="15">
      <c r="A34" s="12"/>
      <c r="B34" s="25">
        <v>335.29</v>
      </c>
      <c r="C34" s="20" t="s">
        <v>36</v>
      </c>
      <c r="D34" s="46">
        <v>1687558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1687558</v>
      </c>
      <c r="O34" s="47">
        <f t="shared" si="1"/>
        <v>25.195706052733733</v>
      </c>
      <c r="P34" s="9"/>
    </row>
    <row r="35" spans="1:16" ht="15">
      <c r="A35" s="12"/>
      <c r="B35" s="25">
        <v>337.2</v>
      </c>
      <c r="C35" s="20" t="s">
        <v>37</v>
      </c>
      <c r="D35" s="46">
        <v>0</v>
      </c>
      <c r="E35" s="46">
        <v>7481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7481</v>
      </c>
      <c r="O35" s="47">
        <f t="shared" si="1"/>
        <v>0.11169339186001373</v>
      </c>
      <c r="P35" s="9"/>
    </row>
    <row r="36" spans="1:16" ht="15">
      <c r="A36" s="12"/>
      <c r="B36" s="25">
        <v>337.3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529946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529946</v>
      </c>
      <c r="O36" s="47">
        <f t="shared" si="1"/>
        <v>7.912239839947445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296897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296897</v>
      </c>
      <c r="O37" s="47">
        <f aca="true" t="shared" si="8" ref="O37:O68">(N37/O$72)</f>
        <v>4.432754038639553</v>
      </c>
      <c r="P37" s="9"/>
    </row>
    <row r="38" spans="1:16" ht="15">
      <c r="A38" s="12"/>
      <c r="B38" s="25">
        <v>338</v>
      </c>
      <c r="C38" s="20" t="s">
        <v>40</v>
      </c>
      <c r="D38" s="46">
        <v>469879</v>
      </c>
      <c r="E38" s="46">
        <v>0</v>
      </c>
      <c r="F38" s="46">
        <v>0</v>
      </c>
      <c r="G38" s="46">
        <v>0</v>
      </c>
      <c r="H38" s="46">
        <v>0</v>
      </c>
      <c r="I38" s="46">
        <v>11628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481507</v>
      </c>
      <c r="O38" s="47">
        <f t="shared" si="8"/>
        <v>7.189032219534773</v>
      </c>
      <c r="P38" s="9"/>
    </row>
    <row r="39" spans="1:16" ht="15">
      <c r="A39" s="12"/>
      <c r="B39" s="25">
        <v>339</v>
      </c>
      <c r="C39" s="20" t="s">
        <v>41</v>
      </c>
      <c r="D39" s="46">
        <v>92599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92599</v>
      </c>
      <c r="O39" s="47">
        <f t="shared" si="8"/>
        <v>1.3825285914777987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SUM(D41:D54)</f>
        <v>5041983</v>
      </c>
      <c r="E40" s="32">
        <f t="shared" si="9"/>
        <v>2157388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44946931</v>
      </c>
      <c r="J40" s="32">
        <f t="shared" si="9"/>
        <v>6374264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58520566</v>
      </c>
      <c r="O40" s="45">
        <f t="shared" si="8"/>
        <v>873.7281794021918</v>
      </c>
      <c r="P40" s="10"/>
    </row>
    <row r="41" spans="1:16" ht="15">
      <c r="A41" s="12"/>
      <c r="B41" s="25">
        <v>341.2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6374264</v>
      </c>
      <c r="K41" s="46">
        <v>0</v>
      </c>
      <c r="L41" s="46">
        <v>0</v>
      </c>
      <c r="M41" s="46">
        <v>0</v>
      </c>
      <c r="N41" s="46">
        <f t="shared" si="7"/>
        <v>6374264</v>
      </c>
      <c r="O41" s="47">
        <f t="shared" si="8"/>
        <v>95.16951834930873</v>
      </c>
      <c r="P41" s="9"/>
    </row>
    <row r="42" spans="1:16" ht="15">
      <c r="A42" s="12"/>
      <c r="B42" s="25">
        <v>341.9</v>
      </c>
      <c r="C42" s="20" t="s">
        <v>51</v>
      </c>
      <c r="D42" s="46">
        <v>315227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3">SUM(D42:M42)</f>
        <v>315227</v>
      </c>
      <c r="O42" s="47">
        <f t="shared" si="8"/>
        <v>4.706425990623787</v>
      </c>
      <c r="P42" s="9"/>
    </row>
    <row r="43" spans="1:16" ht="15">
      <c r="A43" s="12"/>
      <c r="B43" s="25">
        <v>342.1</v>
      </c>
      <c r="C43" s="20" t="s">
        <v>52</v>
      </c>
      <c r="D43" s="46">
        <v>1242824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1242824</v>
      </c>
      <c r="O43" s="47">
        <f t="shared" si="8"/>
        <v>18.555704858311685</v>
      </c>
      <c r="P43" s="9"/>
    </row>
    <row r="44" spans="1:16" ht="15">
      <c r="A44" s="12"/>
      <c r="B44" s="25">
        <v>342.2</v>
      </c>
      <c r="C44" s="20" t="s">
        <v>53</v>
      </c>
      <c r="D44" s="46">
        <v>1738200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1738200</v>
      </c>
      <c r="O44" s="47">
        <f t="shared" si="8"/>
        <v>25.951805070321598</v>
      </c>
      <c r="P44" s="9"/>
    </row>
    <row r="45" spans="1:16" ht="15">
      <c r="A45" s="12"/>
      <c r="B45" s="25">
        <v>342.4</v>
      </c>
      <c r="C45" s="20" t="s">
        <v>54</v>
      </c>
      <c r="D45" s="46">
        <v>1402774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1402774</v>
      </c>
      <c r="O45" s="47">
        <f t="shared" si="8"/>
        <v>20.94380244259309</v>
      </c>
      <c r="P45" s="9"/>
    </row>
    <row r="46" spans="1:16" ht="15">
      <c r="A46" s="12"/>
      <c r="B46" s="25">
        <v>342.9</v>
      </c>
      <c r="C46" s="20" t="s">
        <v>55</v>
      </c>
      <c r="D46" s="46">
        <v>31092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31092</v>
      </c>
      <c r="O46" s="47">
        <f t="shared" si="8"/>
        <v>0.4642121293559079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14542350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14542350</v>
      </c>
      <c r="O47" s="47">
        <f t="shared" si="8"/>
        <v>217.1212935590791</v>
      </c>
      <c r="P47" s="9"/>
    </row>
    <row r="48" spans="1:16" ht="15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9538269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9538269</v>
      </c>
      <c r="O48" s="47">
        <f t="shared" si="8"/>
        <v>142.40898503986384</v>
      </c>
      <c r="P48" s="9"/>
    </row>
    <row r="49" spans="1:16" ht="15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18781653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18781653</v>
      </c>
      <c r="O49" s="47">
        <f t="shared" si="8"/>
        <v>280.4152557556213</v>
      </c>
      <c r="P49" s="9"/>
    </row>
    <row r="50" spans="1:16" ht="15">
      <c r="A50" s="12"/>
      <c r="B50" s="25">
        <v>343.8</v>
      </c>
      <c r="C50" s="20" t="s">
        <v>59</v>
      </c>
      <c r="D50" s="46">
        <v>0</v>
      </c>
      <c r="E50" s="46">
        <v>429972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429972</v>
      </c>
      <c r="O50" s="47">
        <f t="shared" si="8"/>
        <v>6.419600465824599</v>
      </c>
      <c r="P50" s="9"/>
    </row>
    <row r="51" spans="1:16" ht="15">
      <c r="A51" s="12"/>
      <c r="B51" s="25">
        <v>343.9</v>
      </c>
      <c r="C51" s="20" t="s">
        <v>60</v>
      </c>
      <c r="D51" s="46">
        <v>17149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17149</v>
      </c>
      <c r="O51" s="47">
        <f t="shared" si="8"/>
        <v>0.2560392964854131</v>
      </c>
      <c r="P51" s="9"/>
    </row>
    <row r="52" spans="1:16" ht="15">
      <c r="A52" s="12"/>
      <c r="B52" s="25">
        <v>344.3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8517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8517</v>
      </c>
      <c r="O52" s="47">
        <f t="shared" si="8"/>
        <v>0.1271611573949655</v>
      </c>
      <c r="P52" s="9"/>
    </row>
    <row r="53" spans="1:16" ht="15">
      <c r="A53" s="12"/>
      <c r="B53" s="25">
        <v>347.2</v>
      </c>
      <c r="C53" s="20" t="s">
        <v>62</v>
      </c>
      <c r="D53" s="46">
        <v>294717</v>
      </c>
      <c r="E53" s="46">
        <v>1697159</v>
      </c>
      <c r="F53" s="46">
        <v>0</v>
      </c>
      <c r="G53" s="46">
        <v>0</v>
      </c>
      <c r="H53" s="46">
        <v>0</v>
      </c>
      <c r="I53" s="46">
        <v>2076142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4068018</v>
      </c>
      <c r="O53" s="47">
        <f t="shared" si="8"/>
        <v>60.736629938188656</v>
      </c>
      <c r="P53" s="9"/>
    </row>
    <row r="54" spans="1:16" ht="15">
      <c r="A54" s="12"/>
      <c r="B54" s="25">
        <v>349</v>
      </c>
      <c r="C54" s="20" t="s">
        <v>1</v>
      </c>
      <c r="D54" s="46">
        <v>0</v>
      </c>
      <c r="E54" s="46">
        <v>30257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1" ref="N54:N59">SUM(D54:M54)</f>
        <v>30257</v>
      </c>
      <c r="O54" s="47">
        <f t="shared" si="8"/>
        <v>0.4517453492191466</v>
      </c>
      <c r="P54" s="9"/>
    </row>
    <row r="55" spans="1:16" ht="15.75">
      <c r="A55" s="29" t="s">
        <v>47</v>
      </c>
      <c r="B55" s="30"/>
      <c r="C55" s="31"/>
      <c r="D55" s="32">
        <f aca="true" t="shared" si="12" ref="D55:M55">SUM(D56:D57)</f>
        <v>198022</v>
      </c>
      <c r="E55" s="32">
        <f t="shared" si="12"/>
        <v>392252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590274</v>
      </c>
      <c r="O55" s="45">
        <f t="shared" si="8"/>
        <v>8.812953507121742</v>
      </c>
      <c r="P55" s="10"/>
    </row>
    <row r="56" spans="1:16" ht="15">
      <c r="A56" s="13"/>
      <c r="B56" s="39">
        <v>354</v>
      </c>
      <c r="C56" s="21" t="s">
        <v>65</v>
      </c>
      <c r="D56" s="46">
        <v>198022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198022</v>
      </c>
      <c r="O56" s="47">
        <f t="shared" si="8"/>
        <v>2.9565230374152707</v>
      </c>
      <c r="P56" s="9"/>
    </row>
    <row r="57" spans="1:16" ht="15">
      <c r="A57" s="13"/>
      <c r="B57" s="39">
        <v>359</v>
      </c>
      <c r="C57" s="21" t="s">
        <v>66</v>
      </c>
      <c r="D57" s="46">
        <v>0</v>
      </c>
      <c r="E57" s="46">
        <v>392252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392252</v>
      </c>
      <c r="O57" s="47">
        <f t="shared" si="8"/>
        <v>5.856430469706471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SUM(D59:D66)</f>
        <v>1362564</v>
      </c>
      <c r="E58" s="32">
        <f t="shared" si="13"/>
        <v>425882</v>
      </c>
      <c r="F58" s="32">
        <f t="shared" si="13"/>
        <v>70226</v>
      </c>
      <c r="G58" s="32">
        <f t="shared" si="13"/>
        <v>603843</v>
      </c>
      <c r="H58" s="32">
        <f t="shared" si="13"/>
        <v>0</v>
      </c>
      <c r="I58" s="32">
        <f t="shared" si="13"/>
        <v>1407742</v>
      </c>
      <c r="J58" s="32">
        <f t="shared" si="13"/>
        <v>538609</v>
      </c>
      <c r="K58" s="32">
        <f t="shared" si="13"/>
        <v>17063287</v>
      </c>
      <c r="L58" s="32">
        <f t="shared" si="13"/>
        <v>0</v>
      </c>
      <c r="M58" s="32">
        <f t="shared" si="13"/>
        <v>0</v>
      </c>
      <c r="N58" s="32">
        <f t="shared" si="11"/>
        <v>21472153</v>
      </c>
      <c r="O58" s="45">
        <f t="shared" si="8"/>
        <v>320.5851622920959</v>
      </c>
      <c r="P58" s="10"/>
    </row>
    <row r="59" spans="1:16" ht="15">
      <c r="A59" s="12"/>
      <c r="B59" s="25">
        <v>361.1</v>
      </c>
      <c r="C59" s="20" t="s">
        <v>67</v>
      </c>
      <c r="D59" s="46">
        <v>772758</v>
      </c>
      <c r="E59" s="46">
        <v>345730</v>
      </c>
      <c r="F59" s="46">
        <v>70226</v>
      </c>
      <c r="G59" s="46">
        <v>599589</v>
      </c>
      <c r="H59" s="46">
        <v>0</v>
      </c>
      <c r="I59" s="46">
        <v>1250112</v>
      </c>
      <c r="J59" s="46">
        <v>190196</v>
      </c>
      <c r="K59" s="46">
        <v>3189526</v>
      </c>
      <c r="L59" s="46">
        <v>0</v>
      </c>
      <c r="M59" s="46">
        <v>0</v>
      </c>
      <c r="N59" s="46">
        <f t="shared" si="11"/>
        <v>6418137</v>
      </c>
      <c r="O59" s="47">
        <f t="shared" si="8"/>
        <v>95.82455433127295</v>
      </c>
      <c r="P59" s="9"/>
    </row>
    <row r="60" spans="1:16" ht="15">
      <c r="A60" s="12"/>
      <c r="B60" s="25">
        <v>361.4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-3694780</v>
      </c>
      <c r="L60" s="46">
        <v>0</v>
      </c>
      <c r="M60" s="46">
        <v>0</v>
      </c>
      <c r="N60" s="46">
        <f aca="true" t="shared" si="14" ref="N60:N66">SUM(D60:M60)</f>
        <v>-3694780</v>
      </c>
      <c r="O60" s="47">
        <f t="shared" si="8"/>
        <v>-55.16408372898564</v>
      </c>
      <c r="P60" s="9"/>
    </row>
    <row r="61" spans="1:16" ht="15">
      <c r="A61" s="12"/>
      <c r="B61" s="25">
        <v>362</v>
      </c>
      <c r="C61" s="20" t="s">
        <v>69</v>
      </c>
      <c r="D61" s="46">
        <v>215668</v>
      </c>
      <c r="E61" s="46">
        <v>0</v>
      </c>
      <c r="F61" s="46">
        <v>0</v>
      </c>
      <c r="G61" s="46">
        <v>0</v>
      </c>
      <c r="H61" s="46">
        <v>0</v>
      </c>
      <c r="I61" s="46">
        <v>19841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235509</v>
      </c>
      <c r="O61" s="47">
        <f t="shared" si="8"/>
        <v>3.516214279315596</v>
      </c>
      <c r="P61" s="9"/>
    </row>
    <row r="62" spans="1:16" ht="15">
      <c r="A62" s="12"/>
      <c r="B62" s="25">
        <v>364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118526</v>
      </c>
      <c r="K62" s="46">
        <v>0</v>
      </c>
      <c r="L62" s="46">
        <v>0</v>
      </c>
      <c r="M62" s="46">
        <v>0</v>
      </c>
      <c r="N62" s="46">
        <f t="shared" si="14"/>
        <v>118526</v>
      </c>
      <c r="O62" s="47">
        <f t="shared" si="8"/>
        <v>1.769625847293141</v>
      </c>
      <c r="P62" s="9"/>
    </row>
    <row r="63" spans="1:16" ht="15">
      <c r="A63" s="12"/>
      <c r="B63" s="25">
        <v>365</v>
      </c>
      <c r="C63" s="20" t="s">
        <v>71</v>
      </c>
      <c r="D63" s="46">
        <v>28374</v>
      </c>
      <c r="E63" s="46">
        <v>0</v>
      </c>
      <c r="F63" s="46">
        <v>0</v>
      </c>
      <c r="G63" s="46">
        <v>0</v>
      </c>
      <c r="H63" s="46">
        <v>0</v>
      </c>
      <c r="I63" s="46">
        <v>7640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36014</v>
      </c>
      <c r="O63" s="47">
        <f t="shared" si="8"/>
        <v>0.5376989459225417</v>
      </c>
      <c r="P63" s="9"/>
    </row>
    <row r="64" spans="1:16" ht="15">
      <c r="A64" s="12"/>
      <c r="B64" s="25">
        <v>366</v>
      </c>
      <c r="C64" s="20" t="s">
        <v>72</v>
      </c>
      <c r="D64" s="46">
        <v>0</v>
      </c>
      <c r="E64" s="46">
        <v>54243</v>
      </c>
      <c r="F64" s="46">
        <v>0</v>
      </c>
      <c r="G64" s="46">
        <v>4254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58497</v>
      </c>
      <c r="O64" s="47">
        <f t="shared" si="8"/>
        <v>0.8733763325270985</v>
      </c>
      <c r="P64" s="9"/>
    </row>
    <row r="65" spans="1:16" ht="15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16905611</v>
      </c>
      <c r="L65" s="46">
        <v>0</v>
      </c>
      <c r="M65" s="46">
        <v>0</v>
      </c>
      <c r="N65" s="46">
        <f t="shared" si="14"/>
        <v>16905611</v>
      </c>
      <c r="O65" s="47">
        <f t="shared" si="8"/>
        <v>252.40543163426796</v>
      </c>
      <c r="P65" s="9"/>
    </row>
    <row r="66" spans="1:16" ht="15">
      <c r="A66" s="12"/>
      <c r="B66" s="25">
        <v>369.9</v>
      </c>
      <c r="C66" s="20" t="s">
        <v>74</v>
      </c>
      <c r="D66" s="46">
        <v>345764</v>
      </c>
      <c r="E66" s="46">
        <v>25909</v>
      </c>
      <c r="F66" s="46">
        <v>0</v>
      </c>
      <c r="G66" s="46">
        <v>0</v>
      </c>
      <c r="H66" s="46">
        <v>0</v>
      </c>
      <c r="I66" s="46">
        <v>130149</v>
      </c>
      <c r="J66" s="46">
        <v>229887</v>
      </c>
      <c r="K66" s="46">
        <v>662930</v>
      </c>
      <c r="L66" s="46">
        <v>0</v>
      </c>
      <c r="M66" s="46">
        <v>0</v>
      </c>
      <c r="N66" s="46">
        <f t="shared" si="14"/>
        <v>1394639</v>
      </c>
      <c r="O66" s="47">
        <f t="shared" si="8"/>
        <v>20.822344650482247</v>
      </c>
      <c r="P66" s="9"/>
    </row>
    <row r="67" spans="1:16" ht="15.75">
      <c r="A67" s="29" t="s">
        <v>48</v>
      </c>
      <c r="B67" s="30"/>
      <c r="C67" s="31"/>
      <c r="D67" s="32">
        <f aca="true" t="shared" si="15" ref="D67:M67">SUM(D68:D69)</f>
        <v>14786665</v>
      </c>
      <c r="E67" s="32">
        <f t="shared" si="15"/>
        <v>286729</v>
      </c>
      <c r="F67" s="32">
        <f t="shared" si="15"/>
        <v>3066581</v>
      </c>
      <c r="G67" s="32">
        <f t="shared" si="15"/>
        <v>7892919</v>
      </c>
      <c r="H67" s="32">
        <f t="shared" si="15"/>
        <v>0</v>
      </c>
      <c r="I67" s="32">
        <f t="shared" si="15"/>
        <v>586744</v>
      </c>
      <c r="J67" s="32">
        <f t="shared" si="15"/>
        <v>2911670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29531308</v>
      </c>
      <c r="O67" s="45">
        <f t="shared" si="8"/>
        <v>440.9105676490788</v>
      </c>
      <c r="P67" s="9"/>
    </row>
    <row r="68" spans="1:16" ht="15">
      <c r="A68" s="12"/>
      <c r="B68" s="25">
        <v>381</v>
      </c>
      <c r="C68" s="20" t="s">
        <v>75</v>
      </c>
      <c r="D68" s="46">
        <v>14786665</v>
      </c>
      <c r="E68" s="46">
        <v>286729</v>
      </c>
      <c r="F68" s="46">
        <v>3066581</v>
      </c>
      <c r="G68" s="46">
        <v>7892919</v>
      </c>
      <c r="H68" s="46">
        <v>0</v>
      </c>
      <c r="I68" s="46">
        <v>337800</v>
      </c>
      <c r="J68" s="46">
        <v>2911670</v>
      </c>
      <c r="K68" s="46">
        <v>0</v>
      </c>
      <c r="L68" s="46">
        <v>0</v>
      </c>
      <c r="M68" s="46">
        <v>0</v>
      </c>
      <c r="N68" s="46">
        <f>SUM(D68:M68)</f>
        <v>29282364</v>
      </c>
      <c r="O68" s="47">
        <f t="shared" si="8"/>
        <v>437.19376511690405</v>
      </c>
      <c r="P68" s="9"/>
    </row>
    <row r="69" spans="1:16" ht="15.75" thickBot="1">
      <c r="A69" s="12"/>
      <c r="B69" s="25">
        <v>389.9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248944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248944</v>
      </c>
      <c r="O69" s="47">
        <f>(N69/O$72)</f>
        <v>3.7168025321747438</v>
      </c>
      <c r="P69" s="9"/>
    </row>
    <row r="70" spans="1:119" ht="16.5" thickBot="1">
      <c r="A70" s="14" t="s">
        <v>63</v>
      </c>
      <c r="B70" s="23"/>
      <c r="C70" s="22"/>
      <c r="D70" s="15">
        <f aca="true" t="shared" si="16" ref="D70:M70">SUM(D5,D14,D21,D40,D55,D58,D67)</f>
        <v>66096559</v>
      </c>
      <c r="E70" s="15">
        <f t="shared" si="16"/>
        <v>14565790</v>
      </c>
      <c r="F70" s="15">
        <f t="shared" si="16"/>
        <v>12057083</v>
      </c>
      <c r="G70" s="15">
        <f t="shared" si="16"/>
        <v>13309271</v>
      </c>
      <c r="H70" s="15">
        <f t="shared" si="16"/>
        <v>0</v>
      </c>
      <c r="I70" s="15">
        <f t="shared" si="16"/>
        <v>47482991</v>
      </c>
      <c r="J70" s="15">
        <f t="shared" si="16"/>
        <v>9824543</v>
      </c>
      <c r="K70" s="15">
        <f t="shared" si="16"/>
        <v>17063287</v>
      </c>
      <c r="L70" s="15">
        <f t="shared" si="16"/>
        <v>0</v>
      </c>
      <c r="M70" s="15">
        <f t="shared" si="16"/>
        <v>0</v>
      </c>
      <c r="N70" s="15">
        <f>SUM(D70:M70)</f>
        <v>180399524</v>
      </c>
      <c r="O70" s="38">
        <f>(N70/O$72)</f>
        <v>2693.41461375377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83</v>
      </c>
      <c r="M72" s="48"/>
      <c r="N72" s="48"/>
      <c r="O72" s="43">
        <v>66978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37178652</v>
      </c>
      <c r="E5" s="27">
        <f t="shared" si="0"/>
        <v>10714963</v>
      </c>
      <c r="F5" s="27">
        <f t="shared" si="0"/>
        <v>4430604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52324219</v>
      </c>
      <c r="O5" s="33">
        <f aca="true" t="shared" si="1" ref="O5:O36">(N5/O$72)</f>
        <v>784.8122722023069</v>
      </c>
      <c r="P5" s="6"/>
    </row>
    <row r="6" spans="1:16" ht="15">
      <c r="A6" s="12"/>
      <c r="B6" s="25">
        <v>311</v>
      </c>
      <c r="C6" s="20" t="s">
        <v>3</v>
      </c>
      <c r="D6" s="46">
        <v>32229310</v>
      </c>
      <c r="E6" s="46">
        <v>9520342</v>
      </c>
      <c r="F6" s="46">
        <v>214799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41964451</v>
      </c>
      <c r="O6" s="47">
        <f t="shared" si="1"/>
        <v>629.4258523195992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1194621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1194621</v>
      </c>
      <c r="O7" s="47">
        <f t="shared" si="1"/>
        <v>17.918150320229184</v>
      </c>
      <c r="P7" s="9"/>
    </row>
    <row r="8" spans="1:16" ht="15">
      <c r="A8" s="12"/>
      <c r="B8" s="25">
        <v>314.1</v>
      </c>
      <c r="C8" s="20" t="s">
        <v>12</v>
      </c>
      <c r="D8" s="46">
        <v>1869708</v>
      </c>
      <c r="E8" s="46">
        <v>0</v>
      </c>
      <c r="F8" s="46">
        <v>2478451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4348159</v>
      </c>
      <c r="O8" s="47">
        <f t="shared" si="1"/>
        <v>65.21814582052167</v>
      </c>
      <c r="P8" s="9"/>
    </row>
    <row r="9" spans="1:16" ht="15">
      <c r="A9" s="12"/>
      <c r="B9" s="25">
        <v>314.4</v>
      </c>
      <c r="C9" s="20" t="s">
        <v>14</v>
      </c>
      <c r="D9" s="46">
        <v>44709</v>
      </c>
      <c r="E9" s="46">
        <v>0</v>
      </c>
      <c r="F9" s="46">
        <v>59366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104075</v>
      </c>
      <c r="O9" s="47">
        <f t="shared" si="1"/>
        <v>1.5610235334703244</v>
      </c>
      <c r="P9" s="9"/>
    </row>
    <row r="10" spans="1:16" ht="15">
      <c r="A10" s="12"/>
      <c r="B10" s="25">
        <v>314.9</v>
      </c>
      <c r="C10" s="20" t="s">
        <v>15</v>
      </c>
      <c r="D10" s="46">
        <v>340018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340018</v>
      </c>
      <c r="O10" s="47">
        <f t="shared" si="1"/>
        <v>5.09993850399724</v>
      </c>
      <c r="P10" s="9"/>
    </row>
    <row r="11" spans="1:16" ht="15">
      <c r="A11" s="12"/>
      <c r="B11" s="25">
        <v>315</v>
      </c>
      <c r="C11" s="20" t="s">
        <v>16</v>
      </c>
      <c r="D11" s="46">
        <v>1265851</v>
      </c>
      <c r="E11" s="46">
        <v>0</v>
      </c>
      <c r="F11" s="46">
        <v>1677988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2943839</v>
      </c>
      <c r="O11" s="47">
        <f t="shared" si="1"/>
        <v>44.154714943528674</v>
      </c>
      <c r="P11" s="9"/>
    </row>
    <row r="12" spans="1:16" ht="15">
      <c r="A12" s="12"/>
      <c r="B12" s="25">
        <v>316</v>
      </c>
      <c r="C12" s="20" t="s">
        <v>17</v>
      </c>
      <c r="D12" s="46">
        <v>1429056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1429056</v>
      </c>
      <c r="O12" s="47">
        <f t="shared" si="1"/>
        <v>21.434446760960537</v>
      </c>
      <c r="P12" s="9"/>
    </row>
    <row r="13" spans="1:16" ht="15.75">
      <c r="A13" s="29" t="s">
        <v>111</v>
      </c>
      <c r="B13" s="30"/>
      <c r="C13" s="31"/>
      <c r="D13" s="32">
        <f aca="true" t="shared" si="3" ref="D13:M13">SUM(D14:D18)</f>
        <v>8992565</v>
      </c>
      <c r="E13" s="32">
        <f t="shared" si="3"/>
        <v>62631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9055196</v>
      </c>
      <c r="O13" s="45">
        <f t="shared" si="1"/>
        <v>135.81911175773575</v>
      </c>
      <c r="P13" s="10"/>
    </row>
    <row r="14" spans="1:16" ht="15">
      <c r="A14" s="12"/>
      <c r="B14" s="25">
        <v>322</v>
      </c>
      <c r="C14" s="20" t="s">
        <v>0</v>
      </c>
      <c r="D14" s="46">
        <v>3995078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3995078</v>
      </c>
      <c r="O14" s="47">
        <f t="shared" si="1"/>
        <v>59.92227505212161</v>
      </c>
      <c r="P14" s="9"/>
    </row>
    <row r="15" spans="1:16" ht="15">
      <c r="A15" s="12"/>
      <c r="B15" s="25">
        <v>323.1</v>
      </c>
      <c r="C15" s="20" t="s">
        <v>19</v>
      </c>
      <c r="D15" s="46">
        <v>4709893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4709893</v>
      </c>
      <c r="O15" s="47">
        <f t="shared" si="1"/>
        <v>70.64380315279507</v>
      </c>
      <c r="P15" s="9"/>
    </row>
    <row r="16" spans="1:16" ht="15">
      <c r="A16" s="12"/>
      <c r="B16" s="25">
        <v>323.4</v>
      </c>
      <c r="C16" s="20" t="s">
        <v>20</v>
      </c>
      <c r="D16" s="46">
        <v>41516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41516</v>
      </c>
      <c r="O16" s="47">
        <f t="shared" si="1"/>
        <v>0.6226995245309055</v>
      </c>
      <c r="P16" s="9"/>
    </row>
    <row r="17" spans="1:16" ht="15">
      <c r="A17" s="12"/>
      <c r="B17" s="25">
        <v>323.5</v>
      </c>
      <c r="C17" s="20" t="s">
        <v>21</v>
      </c>
      <c r="D17" s="46">
        <v>70000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70000</v>
      </c>
      <c r="O17" s="47">
        <f t="shared" si="1"/>
        <v>1.0499317544359617</v>
      </c>
      <c r="P17" s="9"/>
    </row>
    <row r="18" spans="1:16" ht="15">
      <c r="A18" s="12"/>
      <c r="B18" s="25">
        <v>329</v>
      </c>
      <c r="C18" s="20" t="s">
        <v>112</v>
      </c>
      <c r="D18" s="46">
        <v>176078</v>
      </c>
      <c r="E18" s="46">
        <v>62631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238709</v>
      </c>
      <c r="O18" s="47">
        <f t="shared" si="1"/>
        <v>3.5804022738521994</v>
      </c>
      <c r="P18" s="9"/>
    </row>
    <row r="19" spans="1:16" ht="15.75">
      <c r="A19" s="29" t="s">
        <v>26</v>
      </c>
      <c r="B19" s="30"/>
      <c r="C19" s="31"/>
      <c r="D19" s="32">
        <f aca="true" t="shared" si="5" ref="D19:M19">SUM(D20:D37)</f>
        <v>9295512</v>
      </c>
      <c r="E19" s="32">
        <f t="shared" si="5"/>
        <v>2275085</v>
      </c>
      <c r="F19" s="32">
        <f t="shared" si="5"/>
        <v>0</v>
      </c>
      <c r="G19" s="32">
        <f t="shared" si="5"/>
        <v>2447071</v>
      </c>
      <c r="H19" s="32">
        <f t="shared" si="5"/>
        <v>0</v>
      </c>
      <c r="I19" s="32">
        <f t="shared" si="5"/>
        <v>580966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14598634</v>
      </c>
      <c r="O19" s="45">
        <f t="shared" si="1"/>
        <v>218.96527725697828</v>
      </c>
      <c r="P19" s="10"/>
    </row>
    <row r="20" spans="1:16" ht="15">
      <c r="A20" s="12"/>
      <c r="B20" s="25">
        <v>331.2</v>
      </c>
      <c r="C20" s="20" t="s">
        <v>25</v>
      </c>
      <c r="D20" s="46">
        <v>0</v>
      </c>
      <c r="E20" s="46">
        <v>67714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31">SUM(D20:M20)</f>
        <v>67714</v>
      </c>
      <c r="O20" s="47">
        <f t="shared" si="1"/>
        <v>1.0156439831410957</v>
      </c>
      <c r="P20" s="9"/>
    </row>
    <row r="21" spans="1:16" ht="15">
      <c r="A21" s="12"/>
      <c r="B21" s="25">
        <v>331.5</v>
      </c>
      <c r="C21" s="20" t="s">
        <v>27</v>
      </c>
      <c r="D21" s="46">
        <v>0</v>
      </c>
      <c r="E21" s="46">
        <v>493809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493809</v>
      </c>
      <c r="O21" s="47">
        <f t="shared" si="1"/>
        <v>7.406653567518111</v>
      </c>
      <c r="P21" s="9"/>
    </row>
    <row r="22" spans="1:16" ht="15">
      <c r="A22" s="12"/>
      <c r="B22" s="25">
        <v>331.9</v>
      </c>
      <c r="C22" s="20" t="s">
        <v>28</v>
      </c>
      <c r="D22" s="46">
        <v>39830</v>
      </c>
      <c r="E22" s="46">
        <v>393969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433799</v>
      </c>
      <c r="O22" s="47">
        <f t="shared" si="1"/>
        <v>6.506562073465225</v>
      </c>
      <c r="P22" s="9"/>
    </row>
    <row r="23" spans="1:16" ht="15">
      <c r="A23" s="12"/>
      <c r="B23" s="25">
        <v>334.2</v>
      </c>
      <c r="C23" s="20" t="s">
        <v>29</v>
      </c>
      <c r="D23" s="46">
        <v>0</v>
      </c>
      <c r="E23" s="46">
        <v>50405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50405</v>
      </c>
      <c r="O23" s="47">
        <f t="shared" si="1"/>
        <v>0.7560258583192092</v>
      </c>
      <c r="P23" s="9"/>
    </row>
    <row r="24" spans="1:16" ht="15">
      <c r="A24" s="12"/>
      <c r="B24" s="25">
        <v>334.5</v>
      </c>
      <c r="C24" s="20" t="s">
        <v>30</v>
      </c>
      <c r="D24" s="46">
        <v>0</v>
      </c>
      <c r="E24" s="46">
        <v>890139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890139</v>
      </c>
      <c r="O24" s="47">
        <f t="shared" si="1"/>
        <v>13.351217170883892</v>
      </c>
      <c r="P24" s="9"/>
    </row>
    <row r="25" spans="1:16" ht="15">
      <c r="A25" s="12"/>
      <c r="B25" s="25">
        <v>334.7</v>
      </c>
      <c r="C25" s="20" t="s">
        <v>31</v>
      </c>
      <c r="D25" s="46">
        <v>0</v>
      </c>
      <c r="E25" s="46">
        <v>43535</v>
      </c>
      <c r="F25" s="46">
        <v>0</v>
      </c>
      <c r="G25" s="46">
        <v>1319671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1363206</v>
      </c>
      <c r="O25" s="47">
        <f t="shared" si="1"/>
        <v>20.446760960537564</v>
      </c>
      <c r="P25" s="9"/>
    </row>
    <row r="26" spans="1:16" ht="15">
      <c r="A26" s="12"/>
      <c r="B26" s="25">
        <v>335.12</v>
      </c>
      <c r="C26" s="20" t="s">
        <v>32</v>
      </c>
      <c r="D26" s="46">
        <v>1941047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1941047</v>
      </c>
      <c r="O26" s="47">
        <f t="shared" si="1"/>
        <v>29.113812602180857</v>
      </c>
      <c r="P26" s="9"/>
    </row>
    <row r="27" spans="1:16" ht="15">
      <c r="A27" s="12"/>
      <c r="B27" s="25">
        <v>335.14</v>
      </c>
      <c r="C27" s="20" t="s">
        <v>33</v>
      </c>
      <c r="D27" s="46">
        <v>45381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45381</v>
      </c>
      <c r="O27" s="47">
        <f t="shared" si="1"/>
        <v>0.680670756400834</v>
      </c>
      <c r="P27" s="9"/>
    </row>
    <row r="28" spans="1:16" ht="15">
      <c r="A28" s="12"/>
      <c r="B28" s="25">
        <v>335.15</v>
      </c>
      <c r="C28" s="20" t="s">
        <v>34</v>
      </c>
      <c r="D28" s="46">
        <v>48967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48967</v>
      </c>
      <c r="O28" s="47">
        <f t="shared" si="1"/>
        <v>0.7344572602780819</v>
      </c>
      <c r="P28" s="9"/>
    </row>
    <row r="29" spans="1:16" ht="15">
      <c r="A29" s="12"/>
      <c r="B29" s="25">
        <v>335.18</v>
      </c>
      <c r="C29" s="20" t="s">
        <v>35</v>
      </c>
      <c r="D29" s="46">
        <v>4658386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4658386</v>
      </c>
      <c r="O29" s="47">
        <f t="shared" si="1"/>
        <v>69.87124836885603</v>
      </c>
      <c r="P29" s="9"/>
    </row>
    <row r="30" spans="1:16" ht="15">
      <c r="A30" s="12"/>
      <c r="B30" s="25">
        <v>335.19</v>
      </c>
      <c r="C30" s="20" t="s">
        <v>49</v>
      </c>
      <c r="D30" s="46">
        <v>63955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63955</v>
      </c>
      <c r="O30" s="47">
        <f t="shared" si="1"/>
        <v>0.9592626479278847</v>
      </c>
      <c r="P30" s="9"/>
    </row>
    <row r="31" spans="1:16" ht="15">
      <c r="A31" s="12"/>
      <c r="B31" s="25">
        <v>335.29</v>
      </c>
      <c r="C31" s="20" t="s">
        <v>36</v>
      </c>
      <c r="D31" s="46">
        <v>1824535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1824535</v>
      </c>
      <c r="O31" s="47">
        <f t="shared" si="1"/>
        <v>27.36624619399739</v>
      </c>
      <c r="P31" s="9"/>
    </row>
    <row r="32" spans="1:16" ht="15">
      <c r="A32" s="12"/>
      <c r="B32" s="25">
        <v>337.2</v>
      </c>
      <c r="C32" s="20" t="s">
        <v>37</v>
      </c>
      <c r="D32" s="46">
        <v>0</v>
      </c>
      <c r="E32" s="46">
        <v>44514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44514</v>
      </c>
      <c r="O32" s="47">
        <f t="shared" si="1"/>
        <v>0.6676666016708914</v>
      </c>
      <c r="P32" s="9"/>
    </row>
    <row r="33" spans="1:16" ht="15">
      <c r="A33" s="12"/>
      <c r="B33" s="25">
        <v>337.3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556325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556325</v>
      </c>
      <c r="O33" s="47">
        <f t="shared" si="1"/>
        <v>8.344332618379806</v>
      </c>
      <c r="P33" s="9"/>
    </row>
    <row r="34" spans="1:16" ht="15">
      <c r="A34" s="12"/>
      <c r="B34" s="25">
        <v>337.7</v>
      </c>
      <c r="C34" s="20" t="s">
        <v>39</v>
      </c>
      <c r="D34" s="46">
        <v>0</v>
      </c>
      <c r="E34" s="46">
        <v>291000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291000</v>
      </c>
      <c r="O34" s="47">
        <f t="shared" si="1"/>
        <v>4.364716293440926</v>
      </c>
      <c r="P34" s="9"/>
    </row>
    <row r="35" spans="1:16" ht="15">
      <c r="A35" s="12"/>
      <c r="B35" s="25">
        <v>337.9</v>
      </c>
      <c r="C35" s="20" t="s">
        <v>89</v>
      </c>
      <c r="D35" s="46">
        <v>0</v>
      </c>
      <c r="E35" s="46">
        <v>0</v>
      </c>
      <c r="F35" s="46">
        <v>0</v>
      </c>
      <c r="G35" s="46">
        <v>1127400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1127400</v>
      </c>
      <c r="O35" s="47">
        <f t="shared" si="1"/>
        <v>16.90990085644433</v>
      </c>
      <c r="P35" s="9"/>
    </row>
    <row r="36" spans="1:16" ht="15">
      <c r="A36" s="12"/>
      <c r="B36" s="25">
        <v>338</v>
      </c>
      <c r="C36" s="20" t="s">
        <v>40</v>
      </c>
      <c r="D36" s="46">
        <v>590859</v>
      </c>
      <c r="E36" s="46">
        <v>0</v>
      </c>
      <c r="F36" s="46">
        <v>0</v>
      </c>
      <c r="G36" s="46">
        <v>0</v>
      </c>
      <c r="H36" s="46">
        <v>0</v>
      </c>
      <c r="I36" s="46">
        <v>24641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615500</v>
      </c>
      <c r="O36" s="47">
        <f t="shared" si="1"/>
        <v>9.231899926504777</v>
      </c>
      <c r="P36" s="9"/>
    </row>
    <row r="37" spans="1:16" ht="15">
      <c r="A37" s="12"/>
      <c r="B37" s="25">
        <v>339</v>
      </c>
      <c r="C37" s="20" t="s">
        <v>41</v>
      </c>
      <c r="D37" s="46">
        <v>82552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82552</v>
      </c>
      <c r="O37" s="47">
        <f aca="true" t="shared" si="8" ref="O37:O68">(N37/O$72)</f>
        <v>1.2381995170313929</v>
      </c>
      <c r="P37" s="9"/>
    </row>
    <row r="38" spans="1:16" ht="15.75">
      <c r="A38" s="29" t="s">
        <v>46</v>
      </c>
      <c r="B38" s="30"/>
      <c r="C38" s="31"/>
      <c r="D38" s="32">
        <f aca="true" t="shared" si="9" ref="D38:M38">SUM(D39:D53)</f>
        <v>4711333</v>
      </c>
      <c r="E38" s="32">
        <f t="shared" si="9"/>
        <v>2618097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38359164</v>
      </c>
      <c r="J38" s="32">
        <f t="shared" si="9"/>
        <v>7167786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52856380</v>
      </c>
      <c r="O38" s="45">
        <f t="shared" si="8"/>
        <v>792.7941683790553</v>
      </c>
      <c r="P38" s="10"/>
    </row>
    <row r="39" spans="1:16" ht="15">
      <c r="A39" s="12"/>
      <c r="B39" s="25">
        <v>341.2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7167786</v>
      </c>
      <c r="K39" s="46">
        <v>0</v>
      </c>
      <c r="L39" s="46">
        <v>0</v>
      </c>
      <c r="M39" s="46">
        <v>0</v>
      </c>
      <c r="N39" s="46">
        <f>SUM(D39:M39)</f>
        <v>7167786</v>
      </c>
      <c r="O39" s="47">
        <f t="shared" si="8"/>
        <v>107.50980186287892</v>
      </c>
      <c r="P39" s="9"/>
    </row>
    <row r="40" spans="1:16" ht="15">
      <c r="A40" s="12"/>
      <c r="B40" s="25">
        <v>341.9</v>
      </c>
      <c r="C40" s="20" t="s">
        <v>51</v>
      </c>
      <c r="D40" s="46">
        <v>310908</v>
      </c>
      <c r="E40" s="46">
        <v>0</v>
      </c>
      <c r="F40" s="46">
        <v>0</v>
      </c>
      <c r="G40" s="46">
        <v>0</v>
      </c>
      <c r="H40" s="46">
        <v>0</v>
      </c>
      <c r="I40" s="46">
        <v>31351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54">SUM(D40:M40)</f>
        <v>342259</v>
      </c>
      <c r="O40" s="47">
        <f t="shared" si="8"/>
        <v>5.133551319164254</v>
      </c>
      <c r="P40" s="9"/>
    </row>
    <row r="41" spans="1:16" ht="15">
      <c r="A41" s="12"/>
      <c r="B41" s="25">
        <v>342.1</v>
      </c>
      <c r="C41" s="20" t="s">
        <v>52</v>
      </c>
      <c r="D41" s="46">
        <v>1299314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1299314</v>
      </c>
      <c r="O41" s="47">
        <f t="shared" si="8"/>
        <v>19.488443251188674</v>
      </c>
      <c r="P41" s="9"/>
    </row>
    <row r="42" spans="1:16" ht="15">
      <c r="A42" s="12"/>
      <c r="B42" s="25">
        <v>342.2</v>
      </c>
      <c r="C42" s="20" t="s">
        <v>53</v>
      </c>
      <c r="D42" s="46">
        <v>1760242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1760242</v>
      </c>
      <c r="O42" s="47">
        <f t="shared" si="8"/>
        <v>26.401913875598087</v>
      </c>
      <c r="P42" s="9"/>
    </row>
    <row r="43" spans="1:16" ht="15">
      <c r="A43" s="12"/>
      <c r="B43" s="25">
        <v>342.4</v>
      </c>
      <c r="C43" s="20" t="s">
        <v>54</v>
      </c>
      <c r="D43" s="46">
        <v>948101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948101</v>
      </c>
      <c r="O43" s="47">
        <f t="shared" si="8"/>
        <v>14.220590661606996</v>
      </c>
      <c r="P43" s="9"/>
    </row>
    <row r="44" spans="1:16" ht="15">
      <c r="A44" s="12"/>
      <c r="B44" s="25">
        <v>342.5</v>
      </c>
      <c r="C44" s="20" t="s">
        <v>113</v>
      </c>
      <c r="D44" s="46">
        <v>5775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5775</v>
      </c>
      <c r="O44" s="47">
        <f t="shared" si="8"/>
        <v>0.08661936974096683</v>
      </c>
      <c r="P44" s="9"/>
    </row>
    <row r="45" spans="1:16" ht="15">
      <c r="A45" s="12"/>
      <c r="B45" s="25">
        <v>342.9</v>
      </c>
      <c r="C45" s="20" t="s">
        <v>55</v>
      </c>
      <c r="D45" s="46">
        <v>76018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76018</v>
      </c>
      <c r="O45" s="47">
        <f t="shared" si="8"/>
        <v>1.1401958872673277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10680291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10680291</v>
      </c>
      <c r="O46" s="47">
        <f t="shared" si="8"/>
        <v>160.19395239309443</v>
      </c>
      <c r="P46" s="9"/>
    </row>
    <row r="47" spans="1:16" ht="15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9028142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9028142</v>
      </c>
      <c r="O47" s="47">
        <f t="shared" si="8"/>
        <v>135.4133281336713</v>
      </c>
      <c r="P47" s="9"/>
    </row>
    <row r="48" spans="1:16" ht="15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16214280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16214280</v>
      </c>
      <c r="O48" s="47">
        <f t="shared" si="8"/>
        <v>243.1983921045132</v>
      </c>
      <c r="P48" s="9"/>
    </row>
    <row r="49" spans="1:16" ht="15">
      <c r="A49" s="12"/>
      <c r="B49" s="25">
        <v>343.8</v>
      </c>
      <c r="C49" s="20" t="s">
        <v>59</v>
      </c>
      <c r="D49" s="46">
        <v>0</v>
      </c>
      <c r="E49" s="46">
        <v>503386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503386</v>
      </c>
      <c r="O49" s="47">
        <f t="shared" si="8"/>
        <v>7.5502992305500145</v>
      </c>
      <c r="P49" s="9"/>
    </row>
    <row r="50" spans="1:16" ht="15">
      <c r="A50" s="12"/>
      <c r="B50" s="25">
        <v>343.9</v>
      </c>
      <c r="C50" s="20" t="s">
        <v>60</v>
      </c>
      <c r="D50" s="46">
        <v>4885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4885</v>
      </c>
      <c r="O50" s="47">
        <f t="shared" si="8"/>
        <v>0.07327023743456676</v>
      </c>
      <c r="P50" s="9"/>
    </row>
    <row r="51" spans="1:16" ht="15">
      <c r="A51" s="12"/>
      <c r="B51" s="25">
        <v>344.3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9732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9732</v>
      </c>
      <c r="O51" s="47">
        <f t="shared" si="8"/>
        <v>0.14597051191672542</v>
      </c>
      <c r="P51" s="9"/>
    </row>
    <row r="52" spans="1:16" ht="15">
      <c r="A52" s="12"/>
      <c r="B52" s="25">
        <v>347.2</v>
      </c>
      <c r="C52" s="20" t="s">
        <v>62</v>
      </c>
      <c r="D52" s="46">
        <v>306090</v>
      </c>
      <c r="E52" s="46">
        <v>2063379</v>
      </c>
      <c r="F52" s="46">
        <v>0</v>
      </c>
      <c r="G52" s="46">
        <v>0</v>
      </c>
      <c r="H52" s="46">
        <v>0</v>
      </c>
      <c r="I52" s="46">
        <v>2395368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4764837</v>
      </c>
      <c r="O52" s="47">
        <f t="shared" si="8"/>
        <v>71.46790958587692</v>
      </c>
      <c r="P52" s="9"/>
    </row>
    <row r="53" spans="1:16" ht="15">
      <c r="A53" s="12"/>
      <c r="B53" s="25">
        <v>349</v>
      </c>
      <c r="C53" s="20" t="s">
        <v>1</v>
      </c>
      <c r="D53" s="46">
        <v>0</v>
      </c>
      <c r="E53" s="46">
        <v>51332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51332</v>
      </c>
      <c r="O53" s="47">
        <f t="shared" si="8"/>
        <v>0.7699299545529541</v>
      </c>
      <c r="P53" s="9"/>
    </row>
    <row r="54" spans="1:16" ht="15.75">
      <c r="A54" s="29" t="s">
        <v>47</v>
      </c>
      <c r="B54" s="30"/>
      <c r="C54" s="31"/>
      <c r="D54" s="32">
        <f aca="true" t="shared" si="11" ref="D54:M54">SUM(D55:D56)</f>
        <v>191578</v>
      </c>
      <c r="E54" s="32">
        <f t="shared" si="11"/>
        <v>473633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665211</v>
      </c>
      <c r="O54" s="45">
        <f t="shared" si="8"/>
        <v>9.977516461430007</v>
      </c>
      <c r="P54" s="10"/>
    </row>
    <row r="55" spans="1:16" ht="15">
      <c r="A55" s="13"/>
      <c r="B55" s="39">
        <v>354</v>
      </c>
      <c r="C55" s="21" t="s">
        <v>65</v>
      </c>
      <c r="D55" s="46">
        <v>191578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191578</v>
      </c>
      <c r="O55" s="47">
        <f t="shared" si="8"/>
        <v>2.873483223590467</v>
      </c>
      <c r="P55" s="9"/>
    </row>
    <row r="56" spans="1:16" ht="15">
      <c r="A56" s="13"/>
      <c r="B56" s="39">
        <v>359</v>
      </c>
      <c r="C56" s="21" t="s">
        <v>66</v>
      </c>
      <c r="D56" s="46">
        <v>0</v>
      </c>
      <c r="E56" s="46">
        <v>473633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473633</v>
      </c>
      <c r="O56" s="47">
        <f t="shared" si="8"/>
        <v>7.10403323783954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SUM(D58:D66)</f>
        <v>1513637</v>
      </c>
      <c r="E57" s="32">
        <f t="shared" si="12"/>
        <v>1725415</v>
      </c>
      <c r="F57" s="32">
        <f t="shared" si="12"/>
        <v>133648</v>
      </c>
      <c r="G57" s="32">
        <f t="shared" si="12"/>
        <v>4139550</v>
      </c>
      <c r="H57" s="32">
        <f t="shared" si="12"/>
        <v>0</v>
      </c>
      <c r="I57" s="32">
        <f t="shared" si="12"/>
        <v>3049100</v>
      </c>
      <c r="J57" s="32">
        <f t="shared" si="12"/>
        <v>408486</v>
      </c>
      <c r="K57" s="32">
        <f t="shared" si="12"/>
        <v>-14042318</v>
      </c>
      <c r="L57" s="32">
        <f t="shared" si="12"/>
        <v>0</v>
      </c>
      <c r="M57" s="32">
        <f t="shared" si="12"/>
        <v>0</v>
      </c>
      <c r="N57" s="32">
        <f>SUM(D57:M57)</f>
        <v>-3072482</v>
      </c>
      <c r="O57" s="45">
        <f t="shared" si="8"/>
        <v>-46.08423452475589</v>
      </c>
      <c r="P57" s="10"/>
    </row>
    <row r="58" spans="1:16" ht="15">
      <c r="A58" s="12"/>
      <c r="B58" s="25">
        <v>361.1</v>
      </c>
      <c r="C58" s="20" t="s">
        <v>67</v>
      </c>
      <c r="D58" s="46">
        <v>989450</v>
      </c>
      <c r="E58" s="46">
        <v>482900</v>
      </c>
      <c r="F58" s="46">
        <v>133648</v>
      </c>
      <c r="G58" s="46">
        <v>1039417</v>
      </c>
      <c r="H58" s="46">
        <v>0</v>
      </c>
      <c r="I58" s="46">
        <v>2065231</v>
      </c>
      <c r="J58" s="46">
        <v>181262</v>
      </c>
      <c r="K58" s="46">
        <v>5536294</v>
      </c>
      <c r="L58" s="46">
        <v>0</v>
      </c>
      <c r="M58" s="46">
        <v>0</v>
      </c>
      <c r="N58" s="46">
        <f>SUM(D58:M58)</f>
        <v>10428202</v>
      </c>
      <c r="O58" s="47">
        <f t="shared" si="8"/>
        <v>156.41286316389434</v>
      </c>
      <c r="P58" s="9"/>
    </row>
    <row r="59" spans="1:16" ht="15">
      <c r="A59" s="12"/>
      <c r="B59" s="25">
        <v>361.4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-34654941</v>
      </c>
      <c r="L59" s="46">
        <v>0</v>
      </c>
      <c r="M59" s="46">
        <v>0</v>
      </c>
      <c r="N59" s="46">
        <f aca="true" t="shared" si="13" ref="N59:N66">SUM(D59:M59)</f>
        <v>-34654941</v>
      </c>
      <c r="O59" s="47">
        <f t="shared" si="8"/>
        <v>-519.7903286286391</v>
      </c>
      <c r="P59" s="9"/>
    </row>
    <row r="60" spans="1:16" ht="15">
      <c r="A60" s="12"/>
      <c r="B60" s="25">
        <v>362</v>
      </c>
      <c r="C60" s="20" t="s">
        <v>69</v>
      </c>
      <c r="D60" s="46">
        <v>224971</v>
      </c>
      <c r="E60" s="46">
        <v>0</v>
      </c>
      <c r="F60" s="46">
        <v>0</v>
      </c>
      <c r="G60" s="46">
        <v>0</v>
      </c>
      <c r="H60" s="46">
        <v>0</v>
      </c>
      <c r="I60" s="46">
        <v>19269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244240</v>
      </c>
      <c r="O60" s="47">
        <f t="shared" si="8"/>
        <v>3.663361881477704</v>
      </c>
      <c r="P60" s="9"/>
    </row>
    <row r="61" spans="1:16" ht="15">
      <c r="A61" s="12"/>
      <c r="B61" s="25">
        <v>363.12</v>
      </c>
      <c r="C61" s="20" t="s">
        <v>22</v>
      </c>
      <c r="D61" s="46">
        <v>0</v>
      </c>
      <c r="E61" s="46">
        <v>0</v>
      </c>
      <c r="F61" s="46">
        <v>0</v>
      </c>
      <c r="G61" s="46">
        <v>2673263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2673263</v>
      </c>
      <c r="O61" s="47">
        <f t="shared" si="8"/>
        <v>40.09633873798203</v>
      </c>
      <c r="P61" s="9"/>
    </row>
    <row r="62" spans="1:16" ht="15">
      <c r="A62" s="12"/>
      <c r="B62" s="25">
        <v>364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73413</v>
      </c>
      <c r="K62" s="46">
        <v>0</v>
      </c>
      <c r="L62" s="46">
        <v>0</v>
      </c>
      <c r="M62" s="46">
        <v>0</v>
      </c>
      <c r="N62" s="46">
        <f t="shared" si="13"/>
        <v>73413</v>
      </c>
      <c r="O62" s="47">
        <f t="shared" si="8"/>
        <v>1.1011234269772465</v>
      </c>
      <c r="P62" s="9"/>
    </row>
    <row r="63" spans="1:16" ht="15">
      <c r="A63" s="12"/>
      <c r="B63" s="25">
        <v>365</v>
      </c>
      <c r="C63" s="20" t="s">
        <v>71</v>
      </c>
      <c r="D63" s="46">
        <v>6175</v>
      </c>
      <c r="E63" s="46">
        <v>0</v>
      </c>
      <c r="F63" s="46">
        <v>0</v>
      </c>
      <c r="G63" s="46">
        <v>0</v>
      </c>
      <c r="H63" s="46">
        <v>0</v>
      </c>
      <c r="I63" s="46">
        <v>813129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819304</v>
      </c>
      <c r="O63" s="47">
        <f t="shared" si="8"/>
        <v>12.288761230520016</v>
      </c>
      <c r="P63" s="9"/>
    </row>
    <row r="64" spans="1:16" ht="15">
      <c r="A64" s="12"/>
      <c r="B64" s="25">
        <v>366</v>
      </c>
      <c r="C64" s="20" t="s">
        <v>72</v>
      </c>
      <c r="D64" s="46">
        <v>0</v>
      </c>
      <c r="E64" s="46">
        <v>180570</v>
      </c>
      <c r="F64" s="46">
        <v>0</v>
      </c>
      <c r="G64" s="46">
        <v>426870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607440</v>
      </c>
      <c r="O64" s="47">
        <f t="shared" si="8"/>
        <v>9.111007784494008</v>
      </c>
      <c r="P64" s="9"/>
    </row>
    <row r="65" spans="1:16" ht="15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15045664</v>
      </c>
      <c r="L65" s="46">
        <v>0</v>
      </c>
      <c r="M65" s="46">
        <v>0</v>
      </c>
      <c r="N65" s="46">
        <f t="shared" si="13"/>
        <v>15045664</v>
      </c>
      <c r="O65" s="47">
        <f t="shared" si="8"/>
        <v>225.670291431057</v>
      </c>
      <c r="P65" s="9"/>
    </row>
    <row r="66" spans="1:16" ht="15">
      <c r="A66" s="12"/>
      <c r="B66" s="25">
        <v>369.9</v>
      </c>
      <c r="C66" s="20" t="s">
        <v>74</v>
      </c>
      <c r="D66" s="46">
        <v>293041</v>
      </c>
      <c r="E66" s="46">
        <v>1061945</v>
      </c>
      <c r="F66" s="46">
        <v>0</v>
      </c>
      <c r="G66" s="46">
        <v>0</v>
      </c>
      <c r="H66" s="46">
        <v>0</v>
      </c>
      <c r="I66" s="46">
        <v>151471</v>
      </c>
      <c r="J66" s="46">
        <v>153811</v>
      </c>
      <c r="K66" s="46">
        <v>30665</v>
      </c>
      <c r="L66" s="46">
        <v>0</v>
      </c>
      <c r="M66" s="46">
        <v>0</v>
      </c>
      <c r="N66" s="46">
        <f t="shared" si="13"/>
        <v>1690933</v>
      </c>
      <c r="O66" s="47">
        <f t="shared" si="8"/>
        <v>25.362346447480913</v>
      </c>
      <c r="P66" s="9"/>
    </row>
    <row r="67" spans="1:16" ht="15.75">
      <c r="A67" s="29" t="s">
        <v>48</v>
      </c>
      <c r="B67" s="30"/>
      <c r="C67" s="31"/>
      <c r="D67" s="32">
        <f aca="true" t="shared" si="14" ref="D67:M67">SUM(D68:D69)</f>
        <v>5386800</v>
      </c>
      <c r="E67" s="32">
        <f t="shared" si="14"/>
        <v>580788</v>
      </c>
      <c r="F67" s="32">
        <f t="shared" si="14"/>
        <v>3065538</v>
      </c>
      <c r="G67" s="32">
        <f t="shared" si="14"/>
        <v>21036420</v>
      </c>
      <c r="H67" s="32">
        <f t="shared" si="14"/>
        <v>0</v>
      </c>
      <c r="I67" s="32">
        <f t="shared" si="14"/>
        <v>4382968</v>
      </c>
      <c r="J67" s="32">
        <f t="shared" si="14"/>
        <v>1506143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35958657</v>
      </c>
      <c r="O67" s="45">
        <f t="shared" si="8"/>
        <v>539.3447975881568</v>
      </c>
      <c r="P67" s="9"/>
    </row>
    <row r="68" spans="1:16" ht="15">
      <c r="A68" s="12"/>
      <c r="B68" s="25">
        <v>381</v>
      </c>
      <c r="C68" s="20" t="s">
        <v>75</v>
      </c>
      <c r="D68" s="46">
        <v>5386800</v>
      </c>
      <c r="E68" s="46">
        <v>580788</v>
      </c>
      <c r="F68" s="46">
        <v>3065538</v>
      </c>
      <c r="G68" s="46">
        <v>21036420</v>
      </c>
      <c r="H68" s="46">
        <v>0</v>
      </c>
      <c r="I68" s="46">
        <v>333368</v>
      </c>
      <c r="J68" s="46">
        <v>1506143</v>
      </c>
      <c r="K68" s="46">
        <v>0</v>
      </c>
      <c r="L68" s="46">
        <v>0</v>
      </c>
      <c r="M68" s="46">
        <v>0</v>
      </c>
      <c r="N68" s="46">
        <f>SUM(D68:M68)</f>
        <v>31909057</v>
      </c>
      <c r="O68" s="47">
        <f t="shared" si="8"/>
        <v>478.60474569153007</v>
      </c>
      <c r="P68" s="9"/>
    </row>
    <row r="69" spans="1:16" ht="15.75" thickBot="1">
      <c r="A69" s="12"/>
      <c r="B69" s="25">
        <v>389.9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4049600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4049600</v>
      </c>
      <c r="O69" s="47">
        <f>(N69/O$72)</f>
        <v>60.74005189662672</v>
      </c>
      <c r="P69" s="9"/>
    </row>
    <row r="70" spans="1:119" ht="16.5" thickBot="1">
      <c r="A70" s="14" t="s">
        <v>63</v>
      </c>
      <c r="B70" s="23"/>
      <c r="C70" s="22"/>
      <c r="D70" s="15">
        <f aca="true" t="shared" si="15" ref="D70:M70">SUM(D5,D13,D19,D38,D54,D57,D67)</f>
        <v>67270077</v>
      </c>
      <c r="E70" s="15">
        <f t="shared" si="15"/>
        <v>18450612</v>
      </c>
      <c r="F70" s="15">
        <f t="shared" si="15"/>
        <v>7629790</v>
      </c>
      <c r="G70" s="15">
        <f t="shared" si="15"/>
        <v>27623041</v>
      </c>
      <c r="H70" s="15">
        <f t="shared" si="15"/>
        <v>0</v>
      </c>
      <c r="I70" s="15">
        <f t="shared" si="15"/>
        <v>46372198</v>
      </c>
      <c r="J70" s="15">
        <f t="shared" si="15"/>
        <v>9082415</v>
      </c>
      <c r="K70" s="15">
        <f t="shared" si="15"/>
        <v>-14042318</v>
      </c>
      <c r="L70" s="15">
        <f t="shared" si="15"/>
        <v>0</v>
      </c>
      <c r="M70" s="15">
        <f t="shared" si="15"/>
        <v>0</v>
      </c>
      <c r="N70" s="15">
        <f>SUM(D70:M70)</f>
        <v>162385815</v>
      </c>
      <c r="O70" s="38">
        <f>(N70/O$72)</f>
        <v>2435.6289091209073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114</v>
      </c>
      <c r="M72" s="48"/>
      <c r="N72" s="48"/>
      <c r="O72" s="43">
        <v>66671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40475579</v>
      </c>
      <c r="E5" s="27">
        <f t="shared" si="0"/>
        <v>15162493</v>
      </c>
      <c r="F5" s="27">
        <f t="shared" si="0"/>
        <v>10565666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66203738</v>
      </c>
      <c r="O5" s="33">
        <f aca="true" t="shared" si="1" ref="O5:O36">(N5/O$65)</f>
        <v>843.4134403465189</v>
      </c>
      <c r="P5" s="6"/>
    </row>
    <row r="6" spans="1:16" ht="15">
      <c r="A6" s="12"/>
      <c r="B6" s="25">
        <v>311</v>
      </c>
      <c r="C6" s="20" t="s">
        <v>3</v>
      </c>
      <c r="D6" s="46">
        <v>38488762</v>
      </c>
      <c r="E6" s="46">
        <v>13932896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52421658</v>
      </c>
      <c r="O6" s="47">
        <f t="shared" si="1"/>
        <v>667.8343588763615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1229597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1229597</v>
      </c>
      <c r="O7" s="47">
        <f t="shared" si="1"/>
        <v>15.66465379960507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6348256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6348256</v>
      </c>
      <c r="O8" s="47">
        <f t="shared" si="1"/>
        <v>80.87465443658832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1300109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1300109</v>
      </c>
      <c r="O9" s="47">
        <f t="shared" si="1"/>
        <v>16.56295305433467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82629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82629</v>
      </c>
      <c r="O10" s="47">
        <f t="shared" si="1"/>
        <v>1.0526657748901205</v>
      </c>
      <c r="P10" s="9"/>
    </row>
    <row r="11" spans="1:16" ht="15">
      <c r="A11" s="12"/>
      <c r="B11" s="25">
        <v>314.9</v>
      </c>
      <c r="C11" s="20" t="s">
        <v>15</v>
      </c>
      <c r="D11" s="46">
        <v>123596</v>
      </c>
      <c r="E11" s="46">
        <v>0</v>
      </c>
      <c r="F11" s="46">
        <v>86806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210402</v>
      </c>
      <c r="O11" s="47">
        <f t="shared" si="1"/>
        <v>2.6804509841391173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2747866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2747866</v>
      </c>
      <c r="O12" s="47">
        <f t="shared" si="1"/>
        <v>35.00689215873623</v>
      </c>
      <c r="P12" s="9"/>
    </row>
    <row r="13" spans="1:16" ht="15">
      <c r="A13" s="12"/>
      <c r="B13" s="25">
        <v>316</v>
      </c>
      <c r="C13" s="20" t="s">
        <v>95</v>
      </c>
      <c r="D13" s="46">
        <v>1863221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1863221</v>
      </c>
      <c r="O13" s="47">
        <f t="shared" si="1"/>
        <v>23.736811261863814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14659088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14659088</v>
      </c>
      <c r="O14" s="45">
        <f t="shared" si="1"/>
        <v>186.75186954583094</v>
      </c>
      <c r="P14" s="10"/>
    </row>
    <row r="15" spans="1:16" ht="15">
      <c r="A15" s="12"/>
      <c r="B15" s="25">
        <v>322</v>
      </c>
      <c r="C15" s="20" t="s">
        <v>0</v>
      </c>
      <c r="D15" s="46">
        <v>3012960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3012960</v>
      </c>
      <c r="O15" s="47">
        <f t="shared" si="1"/>
        <v>38.38410089814638</v>
      </c>
      <c r="P15" s="9"/>
    </row>
    <row r="16" spans="1:16" ht="15">
      <c r="A16" s="12"/>
      <c r="B16" s="25">
        <v>323.1</v>
      </c>
      <c r="C16" s="20" t="s">
        <v>19</v>
      </c>
      <c r="D16" s="46">
        <v>4356435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4356435</v>
      </c>
      <c r="O16" s="47">
        <f t="shared" si="1"/>
        <v>55.4995222625645</v>
      </c>
      <c r="P16" s="9"/>
    </row>
    <row r="17" spans="1:16" ht="15">
      <c r="A17" s="12"/>
      <c r="B17" s="25">
        <v>323.4</v>
      </c>
      <c r="C17" s="20" t="s">
        <v>20</v>
      </c>
      <c r="D17" s="46">
        <v>23584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23584</v>
      </c>
      <c r="O17" s="47">
        <f t="shared" si="1"/>
        <v>0.3004522581056118</v>
      </c>
      <c r="P17" s="9"/>
    </row>
    <row r="18" spans="1:16" ht="15">
      <c r="A18" s="12"/>
      <c r="B18" s="25">
        <v>325.2</v>
      </c>
      <c r="C18" s="20" t="s">
        <v>22</v>
      </c>
      <c r="D18" s="46">
        <v>6883199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6883199</v>
      </c>
      <c r="O18" s="47">
        <f t="shared" si="1"/>
        <v>87.68964902223071</v>
      </c>
      <c r="P18" s="9"/>
    </row>
    <row r="19" spans="1:16" ht="15">
      <c r="A19" s="12"/>
      <c r="B19" s="25">
        <v>329</v>
      </c>
      <c r="C19" s="20" t="s">
        <v>23</v>
      </c>
      <c r="D19" s="46">
        <v>382910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382910</v>
      </c>
      <c r="O19" s="47">
        <f t="shared" si="1"/>
        <v>4.878145104783744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SUM(D21:D34)</f>
        <v>9117431</v>
      </c>
      <c r="E20" s="32">
        <f t="shared" si="5"/>
        <v>3144575</v>
      </c>
      <c r="F20" s="32">
        <f t="shared" si="5"/>
        <v>0</v>
      </c>
      <c r="G20" s="32">
        <f t="shared" si="5"/>
        <v>5331081</v>
      </c>
      <c r="H20" s="32">
        <f t="shared" si="5"/>
        <v>0</v>
      </c>
      <c r="I20" s="32">
        <f t="shared" si="5"/>
        <v>3369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17596456</v>
      </c>
      <c r="O20" s="45">
        <f t="shared" si="1"/>
        <v>224.17295369131793</v>
      </c>
      <c r="P20" s="10"/>
    </row>
    <row r="21" spans="1:16" ht="15">
      <c r="A21" s="12"/>
      <c r="B21" s="25">
        <v>331.1</v>
      </c>
      <c r="C21" s="20" t="s">
        <v>24</v>
      </c>
      <c r="D21" s="46">
        <v>0</v>
      </c>
      <c r="E21" s="46">
        <v>1615654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1615654</v>
      </c>
      <c r="O21" s="47">
        <f t="shared" si="1"/>
        <v>20.582890629976433</v>
      </c>
      <c r="P21" s="9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892713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892713</v>
      </c>
      <c r="O22" s="47">
        <f t="shared" si="1"/>
        <v>11.372864513663291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63000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63000</v>
      </c>
      <c r="O23" s="47">
        <f t="shared" si="1"/>
        <v>0.8025988916491497</v>
      </c>
      <c r="P23" s="9"/>
    </row>
    <row r="24" spans="1:16" ht="15">
      <c r="A24" s="12"/>
      <c r="B24" s="25">
        <v>331.7</v>
      </c>
      <c r="C24" s="20" t="s">
        <v>128</v>
      </c>
      <c r="D24" s="46">
        <v>0</v>
      </c>
      <c r="E24" s="46">
        <v>62780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62780</v>
      </c>
      <c r="O24" s="47">
        <f t="shared" si="1"/>
        <v>0.799796165360851</v>
      </c>
      <c r="P24" s="9"/>
    </row>
    <row r="25" spans="1:16" ht="15">
      <c r="A25" s="12"/>
      <c r="B25" s="25">
        <v>334.5</v>
      </c>
      <c r="C25" s="20" t="s">
        <v>30</v>
      </c>
      <c r="D25" s="46">
        <v>0</v>
      </c>
      <c r="E25" s="46">
        <v>493768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493768</v>
      </c>
      <c r="O25" s="47">
        <f t="shared" si="1"/>
        <v>6.290438881457417</v>
      </c>
      <c r="P25" s="9"/>
    </row>
    <row r="26" spans="1:16" ht="15">
      <c r="A26" s="12"/>
      <c r="B26" s="25">
        <v>335.12</v>
      </c>
      <c r="C26" s="20" t="s">
        <v>97</v>
      </c>
      <c r="D26" s="46">
        <v>2639113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2639113</v>
      </c>
      <c r="O26" s="47">
        <f t="shared" si="1"/>
        <v>33.62141537677559</v>
      </c>
      <c r="P26" s="9"/>
    </row>
    <row r="27" spans="1:16" ht="15">
      <c r="A27" s="12"/>
      <c r="B27" s="25">
        <v>335.14</v>
      </c>
      <c r="C27" s="20" t="s">
        <v>98</v>
      </c>
      <c r="D27" s="46">
        <v>51162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51162</v>
      </c>
      <c r="O27" s="47">
        <f t="shared" si="1"/>
        <v>0.6517867380087904</v>
      </c>
      <c r="P27" s="9"/>
    </row>
    <row r="28" spans="1:16" ht="15">
      <c r="A28" s="12"/>
      <c r="B28" s="25">
        <v>335.15</v>
      </c>
      <c r="C28" s="20" t="s">
        <v>99</v>
      </c>
      <c r="D28" s="46">
        <v>61322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61322</v>
      </c>
      <c r="O28" s="47">
        <f t="shared" si="1"/>
        <v>0.7812217338683992</v>
      </c>
      <c r="P28" s="9"/>
    </row>
    <row r="29" spans="1:16" ht="15">
      <c r="A29" s="12"/>
      <c r="B29" s="25">
        <v>335.18</v>
      </c>
      <c r="C29" s="20" t="s">
        <v>100</v>
      </c>
      <c r="D29" s="46">
        <v>5765787</v>
      </c>
      <c r="E29" s="46">
        <v>0</v>
      </c>
      <c r="F29" s="46">
        <v>0</v>
      </c>
      <c r="G29" s="46">
        <v>5331081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11096868</v>
      </c>
      <c r="O29" s="47">
        <f t="shared" si="1"/>
        <v>141.37038027899865</v>
      </c>
      <c r="P29" s="9"/>
    </row>
    <row r="30" spans="1:16" ht="15">
      <c r="A30" s="12"/>
      <c r="B30" s="25">
        <v>335.19</v>
      </c>
      <c r="C30" s="20" t="s">
        <v>101</v>
      </c>
      <c r="D30" s="46">
        <v>72298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72298</v>
      </c>
      <c r="O30" s="47">
        <f t="shared" si="1"/>
        <v>0.9210522963246066</v>
      </c>
      <c r="P30" s="9"/>
    </row>
    <row r="31" spans="1:16" ht="15">
      <c r="A31" s="12"/>
      <c r="B31" s="25">
        <v>335.29</v>
      </c>
      <c r="C31" s="20" t="s">
        <v>36</v>
      </c>
      <c r="D31" s="46">
        <v>308918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308918</v>
      </c>
      <c r="O31" s="47">
        <f t="shared" si="1"/>
        <v>3.9355118160392384</v>
      </c>
      <c r="P31" s="9"/>
    </row>
    <row r="32" spans="1:16" ht="15">
      <c r="A32" s="12"/>
      <c r="B32" s="25">
        <v>337.2</v>
      </c>
      <c r="C32" s="20" t="s">
        <v>37</v>
      </c>
      <c r="D32" s="46">
        <v>0</v>
      </c>
      <c r="E32" s="46">
        <v>16660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16660</v>
      </c>
      <c r="O32" s="47">
        <f t="shared" si="1"/>
        <v>0.21224281801388623</v>
      </c>
      <c r="P32" s="9"/>
    </row>
    <row r="33" spans="1:16" ht="15">
      <c r="A33" s="12"/>
      <c r="B33" s="25">
        <v>338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3369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3369</v>
      </c>
      <c r="O33" s="47">
        <f t="shared" si="1"/>
        <v>0.04291993120580929</v>
      </c>
      <c r="P33" s="9"/>
    </row>
    <row r="34" spans="1:16" ht="15">
      <c r="A34" s="12"/>
      <c r="B34" s="25">
        <v>339</v>
      </c>
      <c r="C34" s="20" t="s">
        <v>41</v>
      </c>
      <c r="D34" s="46">
        <v>218831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218831</v>
      </c>
      <c r="O34" s="47">
        <f t="shared" si="1"/>
        <v>2.7878336199757947</v>
      </c>
      <c r="P34" s="9"/>
    </row>
    <row r="35" spans="1:16" ht="15.75">
      <c r="A35" s="29" t="s">
        <v>46</v>
      </c>
      <c r="B35" s="30"/>
      <c r="C35" s="31"/>
      <c r="D35" s="32">
        <f aca="true" t="shared" si="7" ref="D35:M35">SUM(D36:D48)</f>
        <v>9388293</v>
      </c>
      <c r="E35" s="32">
        <f t="shared" si="7"/>
        <v>1650867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64037486</v>
      </c>
      <c r="J35" s="32">
        <f t="shared" si="7"/>
        <v>9844129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84920775</v>
      </c>
      <c r="O35" s="45">
        <f t="shared" si="1"/>
        <v>1081.8622205236002</v>
      </c>
      <c r="P35" s="10"/>
    </row>
    <row r="36" spans="1:16" ht="15">
      <c r="A36" s="12"/>
      <c r="B36" s="25">
        <v>341.2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9844129</v>
      </c>
      <c r="K36" s="46">
        <v>0</v>
      </c>
      <c r="L36" s="46">
        <v>0</v>
      </c>
      <c r="M36" s="46">
        <v>0</v>
      </c>
      <c r="N36" s="46">
        <f aca="true" t="shared" si="8" ref="N36:N48">SUM(D36:M36)</f>
        <v>9844129</v>
      </c>
      <c r="O36" s="47">
        <f t="shared" si="1"/>
        <v>125.41090515319448</v>
      </c>
      <c r="P36" s="9"/>
    </row>
    <row r="37" spans="1:16" ht="15">
      <c r="A37" s="12"/>
      <c r="B37" s="25">
        <v>341.9</v>
      </c>
      <c r="C37" s="20" t="s">
        <v>103</v>
      </c>
      <c r="D37" s="46">
        <v>495647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495647</v>
      </c>
      <c r="O37" s="47">
        <f aca="true" t="shared" si="9" ref="O37:O63">(N37/O$65)</f>
        <v>6.314376711892478</v>
      </c>
      <c r="P37" s="9"/>
    </row>
    <row r="38" spans="1:16" ht="15">
      <c r="A38" s="12"/>
      <c r="B38" s="25">
        <v>342.1</v>
      </c>
      <c r="C38" s="20" t="s">
        <v>52</v>
      </c>
      <c r="D38" s="46">
        <v>1618429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1618429</v>
      </c>
      <c r="O38" s="47">
        <f t="shared" si="9"/>
        <v>20.618243200203835</v>
      </c>
      <c r="P38" s="9"/>
    </row>
    <row r="39" spans="1:16" ht="15">
      <c r="A39" s="12"/>
      <c r="B39" s="25">
        <v>342.2</v>
      </c>
      <c r="C39" s="20" t="s">
        <v>53</v>
      </c>
      <c r="D39" s="46">
        <v>4042954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4042954</v>
      </c>
      <c r="O39" s="47">
        <f t="shared" si="9"/>
        <v>51.505879355372954</v>
      </c>
      <c r="P39" s="9"/>
    </row>
    <row r="40" spans="1:16" ht="15">
      <c r="A40" s="12"/>
      <c r="B40" s="25">
        <v>342.4</v>
      </c>
      <c r="C40" s="20" t="s">
        <v>54</v>
      </c>
      <c r="D40" s="46">
        <v>2743648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2743648</v>
      </c>
      <c r="O40" s="47">
        <f t="shared" si="9"/>
        <v>34.95315625199057</v>
      </c>
      <c r="P40" s="9"/>
    </row>
    <row r="41" spans="1:16" ht="15">
      <c r="A41" s="12"/>
      <c r="B41" s="25">
        <v>342.5</v>
      </c>
      <c r="C41" s="20" t="s">
        <v>113</v>
      </c>
      <c r="D41" s="46">
        <v>17088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17088</v>
      </c>
      <c r="O41" s="47">
        <f t="shared" si="9"/>
        <v>0.21769539461112172</v>
      </c>
      <c r="P41" s="9"/>
    </row>
    <row r="42" spans="1:16" ht="15">
      <c r="A42" s="12"/>
      <c r="B42" s="25">
        <v>342.9</v>
      </c>
      <c r="C42" s="20" t="s">
        <v>55</v>
      </c>
      <c r="D42" s="46">
        <v>74200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74200</v>
      </c>
      <c r="O42" s="47">
        <f t="shared" si="9"/>
        <v>0.9452831390534429</v>
      </c>
      <c r="P42" s="9"/>
    </row>
    <row r="43" spans="1:16" ht="15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24049139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24049139</v>
      </c>
      <c r="O43" s="47">
        <f t="shared" si="9"/>
        <v>306.37797311930694</v>
      </c>
      <c r="P43" s="9"/>
    </row>
    <row r="44" spans="1:16" ht="15">
      <c r="A44" s="12"/>
      <c r="B44" s="25">
        <v>343.4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13022899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13022899</v>
      </c>
      <c r="O44" s="47">
        <f t="shared" si="9"/>
        <v>165.90736989617173</v>
      </c>
      <c r="P44" s="9"/>
    </row>
    <row r="45" spans="1:16" ht="15">
      <c r="A45" s="12"/>
      <c r="B45" s="25">
        <v>343.5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25016698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25016698</v>
      </c>
      <c r="O45" s="47">
        <f t="shared" si="9"/>
        <v>318.70435059557934</v>
      </c>
      <c r="P45" s="9"/>
    </row>
    <row r="46" spans="1:16" ht="15">
      <c r="A46" s="12"/>
      <c r="B46" s="25">
        <v>343.8</v>
      </c>
      <c r="C46" s="20" t="s">
        <v>59</v>
      </c>
      <c r="D46" s="46">
        <v>0</v>
      </c>
      <c r="E46" s="46">
        <v>174110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174110</v>
      </c>
      <c r="O46" s="47">
        <f t="shared" si="9"/>
        <v>2.2181030638894197</v>
      </c>
      <c r="P46" s="9"/>
    </row>
    <row r="47" spans="1:16" ht="15">
      <c r="A47" s="12"/>
      <c r="B47" s="25">
        <v>343.9</v>
      </c>
      <c r="C47" s="20" t="s">
        <v>60</v>
      </c>
      <c r="D47" s="46">
        <v>6200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6200</v>
      </c>
      <c r="O47" s="47">
        <f t="shared" si="9"/>
        <v>0.07898592267023377</v>
      </c>
      <c r="P47" s="9"/>
    </row>
    <row r="48" spans="1:16" ht="15">
      <c r="A48" s="12"/>
      <c r="B48" s="25">
        <v>347.2</v>
      </c>
      <c r="C48" s="20" t="s">
        <v>62</v>
      </c>
      <c r="D48" s="46">
        <v>390127</v>
      </c>
      <c r="E48" s="46">
        <v>1476757</v>
      </c>
      <c r="F48" s="46">
        <v>0</v>
      </c>
      <c r="G48" s="46">
        <v>0</v>
      </c>
      <c r="H48" s="46">
        <v>0</v>
      </c>
      <c r="I48" s="46">
        <v>1948750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3815634</v>
      </c>
      <c r="O48" s="47">
        <f t="shared" si="9"/>
        <v>48.609898719663676</v>
      </c>
      <c r="P48" s="9"/>
    </row>
    <row r="49" spans="1:16" ht="15.75">
      <c r="A49" s="29" t="s">
        <v>47</v>
      </c>
      <c r="B49" s="30"/>
      <c r="C49" s="31"/>
      <c r="D49" s="32">
        <f aca="true" t="shared" si="10" ref="D49:M49">SUM(D50:D51)</f>
        <v>468382</v>
      </c>
      <c r="E49" s="32">
        <f t="shared" si="10"/>
        <v>2190200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2658582</v>
      </c>
      <c r="O49" s="45">
        <f t="shared" si="9"/>
        <v>33.86944391362507</v>
      </c>
      <c r="P49" s="10"/>
    </row>
    <row r="50" spans="1:16" ht="15">
      <c r="A50" s="13"/>
      <c r="B50" s="39">
        <v>354</v>
      </c>
      <c r="C50" s="21" t="s">
        <v>65</v>
      </c>
      <c r="D50" s="46">
        <v>468382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468382</v>
      </c>
      <c r="O50" s="47">
        <f t="shared" si="9"/>
        <v>5.9670297471176506</v>
      </c>
      <c r="P50" s="9"/>
    </row>
    <row r="51" spans="1:16" ht="15">
      <c r="A51" s="13"/>
      <c r="B51" s="39">
        <v>359</v>
      </c>
      <c r="C51" s="21" t="s">
        <v>66</v>
      </c>
      <c r="D51" s="46">
        <v>0</v>
      </c>
      <c r="E51" s="46">
        <v>2190200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2190200</v>
      </c>
      <c r="O51" s="47">
        <f t="shared" si="9"/>
        <v>27.90241416650742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SUM(D53:D59)</f>
        <v>6108376</v>
      </c>
      <c r="E52" s="32">
        <f t="shared" si="11"/>
        <v>581679</v>
      </c>
      <c r="F52" s="32">
        <f t="shared" si="11"/>
        <v>30161</v>
      </c>
      <c r="G52" s="32">
        <f t="shared" si="11"/>
        <v>825345</v>
      </c>
      <c r="H52" s="32">
        <f t="shared" si="11"/>
        <v>0</v>
      </c>
      <c r="I52" s="32">
        <f t="shared" si="11"/>
        <v>936184</v>
      </c>
      <c r="J52" s="32">
        <f t="shared" si="11"/>
        <v>378577</v>
      </c>
      <c r="K52" s="32">
        <f t="shared" si="11"/>
        <v>59805666</v>
      </c>
      <c r="L52" s="32">
        <f t="shared" si="11"/>
        <v>0</v>
      </c>
      <c r="M52" s="32">
        <f t="shared" si="11"/>
        <v>0</v>
      </c>
      <c r="N52" s="32">
        <f>SUM(D52:M52)</f>
        <v>68665988</v>
      </c>
      <c r="O52" s="45">
        <f t="shared" si="9"/>
        <v>874.7816803618065</v>
      </c>
      <c r="P52" s="10"/>
    </row>
    <row r="53" spans="1:16" ht="15">
      <c r="A53" s="12"/>
      <c r="B53" s="25">
        <v>361.1</v>
      </c>
      <c r="C53" s="20" t="s">
        <v>67</v>
      </c>
      <c r="D53" s="46">
        <v>246953</v>
      </c>
      <c r="E53" s="46">
        <v>303914</v>
      </c>
      <c r="F53" s="46">
        <v>30161</v>
      </c>
      <c r="G53" s="46">
        <v>362612</v>
      </c>
      <c r="H53" s="46">
        <v>0</v>
      </c>
      <c r="I53" s="46">
        <v>793731</v>
      </c>
      <c r="J53" s="46">
        <v>15516</v>
      </c>
      <c r="K53" s="46">
        <v>6702123</v>
      </c>
      <c r="L53" s="46">
        <v>0</v>
      </c>
      <c r="M53" s="46">
        <v>0</v>
      </c>
      <c r="N53" s="46">
        <f>SUM(D53:M53)</f>
        <v>8455010</v>
      </c>
      <c r="O53" s="47">
        <f t="shared" si="9"/>
        <v>107.71399452194407</v>
      </c>
      <c r="P53" s="9"/>
    </row>
    <row r="54" spans="1:16" ht="15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28779831</v>
      </c>
      <c r="L54" s="46">
        <v>0</v>
      </c>
      <c r="M54" s="46">
        <v>0</v>
      </c>
      <c r="N54" s="46">
        <f aca="true" t="shared" si="12" ref="N54:N59">SUM(D54:M54)</f>
        <v>28779831</v>
      </c>
      <c r="O54" s="47">
        <f t="shared" si="9"/>
        <v>366.64540416587045</v>
      </c>
      <c r="P54" s="9"/>
    </row>
    <row r="55" spans="1:16" ht="15">
      <c r="A55" s="12"/>
      <c r="B55" s="25">
        <v>362</v>
      </c>
      <c r="C55" s="20" t="s">
        <v>69</v>
      </c>
      <c r="D55" s="46">
        <v>261296</v>
      </c>
      <c r="E55" s="46">
        <v>7922</v>
      </c>
      <c r="F55" s="46">
        <v>0</v>
      </c>
      <c r="G55" s="46">
        <v>0</v>
      </c>
      <c r="H55" s="46">
        <v>0</v>
      </c>
      <c r="I55" s="46">
        <v>69621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338839</v>
      </c>
      <c r="O55" s="47">
        <f t="shared" si="9"/>
        <v>4.316695330912797</v>
      </c>
      <c r="P55" s="9"/>
    </row>
    <row r="56" spans="1:16" ht="15">
      <c r="A56" s="12"/>
      <c r="B56" s="25">
        <v>364</v>
      </c>
      <c r="C56" s="20" t="s">
        <v>105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283745</v>
      </c>
      <c r="K56" s="46">
        <v>0</v>
      </c>
      <c r="L56" s="46">
        <v>0</v>
      </c>
      <c r="M56" s="46">
        <v>0</v>
      </c>
      <c r="N56" s="46">
        <f t="shared" si="12"/>
        <v>283745</v>
      </c>
      <c r="O56" s="47">
        <f t="shared" si="9"/>
        <v>3.614816230333142</v>
      </c>
      <c r="P56" s="9"/>
    </row>
    <row r="57" spans="1:16" ht="15">
      <c r="A57" s="12"/>
      <c r="B57" s="25">
        <v>366</v>
      </c>
      <c r="C57" s="20" t="s">
        <v>72</v>
      </c>
      <c r="D57" s="46">
        <v>0</v>
      </c>
      <c r="E57" s="46">
        <v>244764</v>
      </c>
      <c r="F57" s="46">
        <v>0</v>
      </c>
      <c r="G57" s="46">
        <v>184117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428881</v>
      </c>
      <c r="O57" s="47">
        <f t="shared" si="9"/>
        <v>5.463800242053634</v>
      </c>
      <c r="P57" s="9"/>
    </row>
    <row r="58" spans="1:16" ht="15">
      <c r="A58" s="12"/>
      <c r="B58" s="25">
        <v>368</v>
      </c>
      <c r="C58" s="20" t="s">
        <v>73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24319221</v>
      </c>
      <c r="L58" s="46">
        <v>0</v>
      </c>
      <c r="M58" s="46">
        <v>0</v>
      </c>
      <c r="N58" s="46">
        <f t="shared" si="12"/>
        <v>24319221</v>
      </c>
      <c r="O58" s="47">
        <f t="shared" si="9"/>
        <v>309.8187273074718</v>
      </c>
      <c r="P58" s="9"/>
    </row>
    <row r="59" spans="1:16" ht="15">
      <c r="A59" s="12"/>
      <c r="B59" s="25">
        <v>369.9</v>
      </c>
      <c r="C59" s="20" t="s">
        <v>74</v>
      </c>
      <c r="D59" s="46">
        <v>5600127</v>
      </c>
      <c r="E59" s="46">
        <v>25079</v>
      </c>
      <c r="F59" s="46">
        <v>0</v>
      </c>
      <c r="G59" s="46">
        <v>278616</v>
      </c>
      <c r="H59" s="46">
        <v>0</v>
      </c>
      <c r="I59" s="46">
        <v>72832</v>
      </c>
      <c r="J59" s="46">
        <v>79316</v>
      </c>
      <c r="K59" s="46">
        <v>4491</v>
      </c>
      <c r="L59" s="46">
        <v>0</v>
      </c>
      <c r="M59" s="46">
        <v>0</v>
      </c>
      <c r="N59" s="46">
        <f t="shared" si="12"/>
        <v>6060461</v>
      </c>
      <c r="O59" s="47">
        <f t="shared" si="9"/>
        <v>77.2082425632206</v>
      </c>
      <c r="P59" s="9"/>
    </row>
    <row r="60" spans="1:16" ht="15.75">
      <c r="A60" s="29" t="s">
        <v>48</v>
      </c>
      <c r="B60" s="30"/>
      <c r="C60" s="31"/>
      <c r="D60" s="32">
        <f aca="true" t="shared" si="13" ref="D60:M60">SUM(D61:D62)</f>
        <v>96495165</v>
      </c>
      <c r="E60" s="32">
        <f t="shared" si="13"/>
        <v>36171</v>
      </c>
      <c r="F60" s="32">
        <f t="shared" si="13"/>
        <v>2139852</v>
      </c>
      <c r="G60" s="32">
        <f t="shared" si="13"/>
        <v>16994001</v>
      </c>
      <c r="H60" s="32">
        <f t="shared" si="13"/>
        <v>0</v>
      </c>
      <c r="I60" s="32">
        <f t="shared" si="13"/>
        <v>10000</v>
      </c>
      <c r="J60" s="32">
        <f t="shared" si="13"/>
        <v>5152633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120827822</v>
      </c>
      <c r="O60" s="45">
        <f t="shared" si="9"/>
        <v>1539.3059685330277</v>
      </c>
      <c r="P60" s="9"/>
    </row>
    <row r="61" spans="1:16" ht="15">
      <c r="A61" s="12"/>
      <c r="B61" s="25">
        <v>381</v>
      </c>
      <c r="C61" s="20" t="s">
        <v>75</v>
      </c>
      <c r="D61" s="46">
        <v>16642000</v>
      </c>
      <c r="E61" s="46">
        <v>36171</v>
      </c>
      <c r="F61" s="46">
        <v>2139852</v>
      </c>
      <c r="G61" s="46">
        <v>16994001</v>
      </c>
      <c r="H61" s="46">
        <v>0</v>
      </c>
      <c r="I61" s="46">
        <v>10000</v>
      </c>
      <c r="J61" s="46">
        <v>5152633</v>
      </c>
      <c r="K61" s="46">
        <v>0</v>
      </c>
      <c r="L61" s="46">
        <v>0</v>
      </c>
      <c r="M61" s="46">
        <v>0</v>
      </c>
      <c r="N61" s="46">
        <f>SUM(D61:M61)</f>
        <v>40974657</v>
      </c>
      <c r="O61" s="47">
        <f t="shared" si="9"/>
        <v>522.0034014905408</v>
      </c>
      <c r="P61" s="9"/>
    </row>
    <row r="62" spans="1:16" ht="15.75" thickBot="1">
      <c r="A62" s="12"/>
      <c r="B62" s="25">
        <v>384</v>
      </c>
      <c r="C62" s="20" t="s">
        <v>107</v>
      </c>
      <c r="D62" s="46">
        <v>79853165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79853165</v>
      </c>
      <c r="O62" s="47">
        <f t="shared" si="9"/>
        <v>1017.3025670424868</v>
      </c>
      <c r="P62" s="9"/>
    </row>
    <row r="63" spans="1:119" ht="16.5" thickBot="1">
      <c r="A63" s="14" t="s">
        <v>63</v>
      </c>
      <c r="B63" s="23"/>
      <c r="C63" s="22"/>
      <c r="D63" s="15">
        <f aca="true" t="shared" si="14" ref="D63:M63">SUM(D5,D14,D20,D35,D49,D52,D60)</f>
        <v>176712314</v>
      </c>
      <c r="E63" s="15">
        <f t="shared" si="14"/>
        <v>22765985</v>
      </c>
      <c r="F63" s="15">
        <f t="shared" si="14"/>
        <v>12735679</v>
      </c>
      <c r="G63" s="15">
        <f t="shared" si="14"/>
        <v>23150427</v>
      </c>
      <c r="H63" s="15">
        <f t="shared" si="14"/>
        <v>0</v>
      </c>
      <c r="I63" s="15">
        <f t="shared" si="14"/>
        <v>64987039</v>
      </c>
      <c r="J63" s="15">
        <f t="shared" si="14"/>
        <v>15375339</v>
      </c>
      <c r="K63" s="15">
        <f t="shared" si="14"/>
        <v>59805666</v>
      </c>
      <c r="L63" s="15">
        <f t="shared" si="14"/>
        <v>0</v>
      </c>
      <c r="M63" s="15">
        <f t="shared" si="14"/>
        <v>0</v>
      </c>
      <c r="N63" s="15">
        <f>SUM(D63:M63)</f>
        <v>375532449</v>
      </c>
      <c r="O63" s="38">
        <f t="shared" si="9"/>
        <v>4784.157576915727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139</v>
      </c>
      <c r="M65" s="48"/>
      <c r="N65" s="48"/>
      <c r="O65" s="43">
        <v>78495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38249696</v>
      </c>
      <c r="E5" s="27">
        <f t="shared" si="0"/>
        <v>13914194</v>
      </c>
      <c r="F5" s="27">
        <f t="shared" si="0"/>
        <v>10426347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62590237</v>
      </c>
      <c r="O5" s="33">
        <f aca="true" t="shared" si="1" ref="O5:O36">(N5/O$71)</f>
        <v>805.5786269563426</v>
      </c>
      <c r="P5" s="6"/>
    </row>
    <row r="6" spans="1:16" ht="15">
      <c r="A6" s="12"/>
      <c r="B6" s="25">
        <v>311</v>
      </c>
      <c r="C6" s="20" t="s">
        <v>3</v>
      </c>
      <c r="D6" s="46">
        <v>36273555</v>
      </c>
      <c r="E6" s="46">
        <v>12549087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48822642</v>
      </c>
      <c r="O6" s="47">
        <f t="shared" si="1"/>
        <v>628.3803799423393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1365107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1365107</v>
      </c>
      <c r="O7" s="47">
        <f t="shared" si="1"/>
        <v>17.56984915568369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6395067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6395067</v>
      </c>
      <c r="O8" s="47">
        <f t="shared" si="1"/>
        <v>82.30883185749587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1283792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1283792</v>
      </c>
      <c r="O9" s="47">
        <f t="shared" si="1"/>
        <v>16.52327018121911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99416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99416</v>
      </c>
      <c r="O10" s="47">
        <f t="shared" si="1"/>
        <v>1.2795510708401976</v>
      </c>
      <c r="P10" s="9"/>
    </row>
    <row r="11" spans="1:16" ht="15">
      <c r="A11" s="12"/>
      <c r="B11" s="25">
        <v>314.9</v>
      </c>
      <c r="C11" s="20" t="s">
        <v>15</v>
      </c>
      <c r="D11" s="46">
        <v>10000</v>
      </c>
      <c r="E11" s="46">
        <v>0</v>
      </c>
      <c r="F11" s="46">
        <v>95595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105595</v>
      </c>
      <c r="O11" s="47">
        <f t="shared" si="1"/>
        <v>1.35907897446458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2552477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2552477</v>
      </c>
      <c r="O12" s="47">
        <f t="shared" si="1"/>
        <v>32.852103068369026</v>
      </c>
      <c r="P12" s="9"/>
    </row>
    <row r="13" spans="1:16" ht="15">
      <c r="A13" s="12"/>
      <c r="B13" s="25">
        <v>316</v>
      </c>
      <c r="C13" s="20" t="s">
        <v>95</v>
      </c>
      <c r="D13" s="46">
        <v>1966141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1966141</v>
      </c>
      <c r="O13" s="47">
        <f t="shared" si="1"/>
        <v>25.305562705930807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15604028</v>
      </c>
      <c r="E14" s="32">
        <f t="shared" si="3"/>
        <v>820114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16424142</v>
      </c>
      <c r="O14" s="45">
        <f t="shared" si="1"/>
        <v>211.389801276771</v>
      </c>
      <c r="P14" s="10"/>
    </row>
    <row r="15" spans="1:16" ht="15">
      <c r="A15" s="12"/>
      <c r="B15" s="25">
        <v>322</v>
      </c>
      <c r="C15" s="20" t="s">
        <v>0</v>
      </c>
      <c r="D15" s="46">
        <v>4042099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4042099</v>
      </c>
      <c r="O15" s="47">
        <f t="shared" si="1"/>
        <v>52.02454437808896</v>
      </c>
      <c r="P15" s="9"/>
    </row>
    <row r="16" spans="1:16" ht="15">
      <c r="A16" s="12"/>
      <c r="B16" s="25">
        <v>323.1</v>
      </c>
      <c r="C16" s="20" t="s">
        <v>19</v>
      </c>
      <c r="D16" s="46">
        <v>4552537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4552537</v>
      </c>
      <c r="O16" s="47">
        <f t="shared" si="1"/>
        <v>58.594226214991764</v>
      </c>
      <c r="P16" s="9"/>
    </row>
    <row r="17" spans="1:16" ht="15">
      <c r="A17" s="12"/>
      <c r="B17" s="25">
        <v>323.4</v>
      </c>
      <c r="C17" s="20" t="s">
        <v>20</v>
      </c>
      <c r="D17" s="46">
        <v>19103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19103</v>
      </c>
      <c r="O17" s="47">
        <f t="shared" si="1"/>
        <v>0.24586851317957167</v>
      </c>
      <c r="P17" s="9"/>
    </row>
    <row r="18" spans="1:16" ht="15">
      <c r="A18" s="12"/>
      <c r="B18" s="25">
        <v>325.2</v>
      </c>
      <c r="C18" s="20" t="s">
        <v>22</v>
      </c>
      <c r="D18" s="46">
        <v>6773585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6773585</v>
      </c>
      <c r="O18" s="47">
        <f t="shared" si="1"/>
        <v>87.18061418863262</v>
      </c>
      <c r="P18" s="9"/>
    </row>
    <row r="19" spans="1:16" ht="15">
      <c r="A19" s="12"/>
      <c r="B19" s="25">
        <v>329</v>
      </c>
      <c r="C19" s="20" t="s">
        <v>23</v>
      </c>
      <c r="D19" s="46">
        <v>216704</v>
      </c>
      <c r="E19" s="46">
        <v>820114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1036818</v>
      </c>
      <c r="O19" s="47">
        <f t="shared" si="1"/>
        <v>13.344547981878089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SUM(D21:D39)</f>
        <v>9530300</v>
      </c>
      <c r="E20" s="32">
        <f t="shared" si="5"/>
        <v>1324420</v>
      </c>
      <c r="F20" s="32">
        <f t="shared" si="5"/>
        <v>0</v>
      </c>
      <c r="G20" s="32">
        <f t="shared" si="5"/>
        <v>6112318</v>
      </c>
      <c r="H20" s="32">
        <f t="shared" si="5"/>
        <v>0</v>
      </c>
      <c r="I20" s="32">
        <f t="shared" si="5"/>
        <v>8215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16975253</v>
      </c>
      <c r="O20" s="45">
        <f t="shared" si="1"/>
        <v>218.48297209637562</v>
      </c>
      <c r="P20" s="10"/>
    </row>
    <row r="21" spans="1:16" ht="15">
      <c r="A21" s="12"/>
      <c r="B21" s="25">
        <v>331.1</v>
      </c>
      <c r="C21" s="20" t="s">
        <v>24</v>
      </c>
      <c r="D21" s="46">
        <v>0</v>
      </c>
      <c r="E21" s="46">
        <v>63212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63212</v>
      </c>
      <c r="O21" s="47">
        <f t="shared" si="1"/>
        <v>0.813581136738056</v>
      </c>
      <c r="P21" s="9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206346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206346</v>
      </c>
      <c r="O22" s="47">
        <f t="shared" si="1"/>
        <v>2.6558123970345964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374887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374887</v>
      </c>
      <c r="O23" s="47">
        <f t="shared" si="1"/>
        <v>4.825048908566721</v>
      </c>
      <c r="P23" s="9"/>
    </row>
    <row r="24" spans="1:16" ht="15">
      <c r="A24" s="12"/>
      <c r="B24" s="25">
        <v>331.7</v>
      </c>
      <c r="C24" s="20" t="s">
        <v>128</v>
      </c>
      <c r="D24" s="46">
        <v>0</v>
      </c>
      <c r="E24" s="46">
        <v>2875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2875</v>
      </c>
      <c r="O24" s="47">
        <f t="shared" si="1"/>
        <v>0.037003191927512356</v>
      </c>
      <c r="P24" s="9"/>
    </row>
    <row r="25" spans="1:16" ht="15">
      <c r="A25" s="12"/>
      <c r="B25" s="25">
        <v>331.9</v>
      </c>
      <c r="C25" s="20" t="s">
        <v>28</v>
      </c>
      <c r="D25" s="46">
        <v>33763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33763</v>
      </c>
      <c r="O25" s="47">
        <f t="shared" si="1"/>
        <v>0.43455261532125206</v>
      </c>
      <c r="P25" s="9"/>
    </row>
    <row r="26" spans="1:16" ht="15">
      <c r="A26" s="12"/>
      <c r="B26" s="25">
        <v>334.2</v>
      </c>
      <c r="C26" s="20" t="s">
        <v>29</v>
      </c>
      <c r="D26" s="46">
        <v>0</v>
      </c>
      <c r="E26" s="46">
        <v>10876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10876</v>
      </c>
      <c r="O26" s="47">
        <f t="shared" si="1"/>
        <v>0.1399814662273476</v>
      </c>
      <c r="P26" s="9"/>
    </row>
    <row r="27" spans="1:16" ht="15">
      <c r="A27" s="12"/>
      <c r="B27" s="25">
        <v>334.5</v>
      </c>
      <c r="C27" s="20" t="s">
        <v>30</v>
      </c>
      <c r="D27" s="46">
        <v>0</v>
      </c>
      <c r="E27" s="46">
        <v>503434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5">SUM(D27:M27)</f>
        <v>503434</v>
      </c>
      <c r="O27" s="47">
        <f t="shared" si="1"/>
        <v>6.479535626029654</v>
      </c>
      <c r="P27" s="9"/>
    </row>
    <row r="28" spans="1:16" ht="15">
      <c r="A28" s="12"/>
      <c r="B28" s="25">
        <v>334.7</v>
      </c>
      <c r="C28" s="20" t="s">
        <v>31</v>
      </c>
      <c r="D28" s="46">
        <v>0</v>
      </c>
      <c r="E28" s="46">
        <v>94278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94278</v>
      </c>
      <c r="O28" s="47">
        <f t="shared" si="1"/>
        <v>1.2134215403624382</v>
      </c>
      <c r="P28" s="9"/>
    </row>
    <row r="29" spans="1:16" ht="15">
      <c r="A29" s="12"/>
      <c r="B29" s="25">
        <v>334.9</v>
      </c>
      <c r="C29" s="20" t="s">
        <v>96</v>
      </c>
      <c r="D29" s="46">
        <v>0</v>
      </c>
      <c r="E29" s="46">
        <v>24199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24199</v>
      </c>
      <c r="O29" s="47">
        <f t="shared" si="1"/>
        <v>0.31145747528830314</v>
      </c>
      <c r="P29" s="9"/>
    </row>
    <row r="30" spans="1:16" ht="15">
      <c r="A30" s="12"/>
      <c r="B30" s="25">
        <v>335.12</v>
      </c>
      <c r="C30" s="20" t="s">
        <v>97</v>
      </c>
      <c r="D30" s="46">
        <v>2835285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2835285</v>
      </c>
      <c r="O30" s="47">
        <f t="shared" si="1"/>
        <v>36.492033051894566</v>
      </c>
      <c r="P30" s="9"/>
    </row>
    <row r="31" spans="1:16" ht="15">
      <c r="A31" s="12"/>
      <c r="B31" s="25">
        <v>335.14</v>
      </c>
      <c r="C31" s="20" t="s">
        <v>98</v>
      </c>
      <c r="D31" s="46">
        <v>59985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59985</v>
      </c>
      <c r="O31" s="47">
        <f t="shared" si="1"/>
        <v>0.7720474670510709</v>
      </c>
      <c r="P31" s="9"/>
    </row>
    <row r="32" spans="1:16" ht="15">
      <c r="A32" s="12"/>
      <c r="B32" s="25">
        <v>335.15</v>
      </c>
      <c r="C32" s="20" t="s">
        <v>99</v>
      </c>
      <c r="D32" s="46">
        <v>54274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54274</v>
      </c>
      <c r="O32" s="47">
        <f t="shared" si="1"/>
        <v>0.698543039538715</v>
      </c>
      <c r="P32" s="9"/>
    </row>
    <row r="33" spans="1:16" ht="15">
      <c r="A33" s="12"/>
      <c r="B33" s="25">
        <v>335.18</v>
      </c>
      <c r="C33" s="20" t="s">
        <v>100</v>
      </c>
      <c r="D33" s="46">
        <v>6014382</v>
      </c>
      <c r="E33" s="46">
        <v>0</v>
      </c>
      <c r="F33" s="46">
        <v>0</v>
      </c>
      <c r="G33" s="46">
        <v>6044393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12058775</v>
      </c>
      <c r="O33" s="47">
        <f t="shared" si="1"/>
        <v>155.2045793863262</v>
      </c>
      <c r="P33" s="9"/>
    </row>
    <row r="34" spans="1:16" ht="15">
      <c r="A34" s="12"/>
      <c r="B34" s="25">
        <v>335.19</v>
      </c>
      <c r="C34" s="20" t="s">
        <v>101</v>
      </c>
      <c r="D34" s="46">
        <v>49956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49956</v>
      </c>
      <c r="O34" s="47">
        <f t="shared" si="1"/>
        <v>0.6429674629324547</v>
      </c>
      <c r="P34" s="9"/>
    </row>
    <row r="35" spans="1:16" ht="15">
      <c r="A35" s="12"/>
      <c r="B35" s="25">
        <v>335.29</v>
      </c>
      <c r="C35" s="20" t="s">
        <v>36</v>
      </c>
      <c r="D35" s="46">
        <v>330119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330119</v>
      </c>
      <c r="O35" s="47">
        <f t="shared" si="1"/>
        <v>4.248854509884679</v>
      </c>
      <c r="P35" s="9"/>
    </row>
    <row r="36" spans="1:16" ht="15">
      <c r="A36" s="12"/>
      <c r="B36" s="25">
        <v>337.2</v>
      </c>
      <c r="C36" s="20" t="s">
        <v>37</v>
      </c>
      <c r="D36" s="46">
        <v>0</v>
      </c>
      <c r="E36" s="46">
        <v>16503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16503</v>
      </c>
      <c r="O36" s="47">
        <f t="shared" si="1"/>
        <v>0.21240475700164746</v>
      </c>
      <c r="P36" s="9"/>
    </row>
    <row r="37" spans="1:16" ht="15">
      <c r="A37" s="12"/>
      <c r="B37" s="25">
        <v>337.7</v>
      </c>
      <c r="C37" s="20" t="s">
        <v>39</v>
      </c>
      <c r="D37" s="46">
        <v>0</v>
      </c>
      <c r="E37" s="46">
        <v>27810</v>
      </c>
      <c r="F37" s="46">
        <v>0</v>
      </c>
      <c r="G37" s="46">
        <v>67925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95735</v>
      </c>
      <c r="O37" s="47">
        <f aca="true" t="shared" si="7" ref="O37:O68">(N37/O$71)</f>
        <v>1.232174114497529</v>
      </c>
      <c r="P37" s="9"/>
    </row>
    <row r="38" spans="1:16" ht="15">
      <c r="A38" s="12"/>
      <c r="B38" s="25">
        <v>338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8215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8215</v>
      </c>
      <c r="O38" s="47">
        <f t="shared" si="7"/>
        <v>0.10573259884678748</v>
      </c>
      <c r="P38" s="9"/>
    </row>
    <row r="39" spans="1:16" ht="15">
      <c r="A39" s="12"/>
      <c r="B39" s="25">
        <v>339</v>
      </c>
      <c r="C39" s="20" t="s">
        <v>41</v>
      </c>
      <c r="D39" s="46">
        <v>152536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152536</v>
      </c>
      <c r="O39" s="47">
        <f t="shared" si="7"/>
        <v>1.9632413509060955</v>
      </c>
      <c r="P39" s="9"/>
    </row>
    <row r="40" spans="1:16" ht="15.75">
      <c r="A40" s="29" t="s">
        <v>46</v>
      </c>
      <c r="B40" s="30"/>
      <c r="C40" s="31"/>
      <c r="D40" s="32">
        <f aca="true" t="shared" si="8" ref="D40:M40">SUM(D41:D54)</f>
        <v>9495811</v>
      </c>
      <c r="E40" s="32">
        <f t="shared" si="8"/>
        <v>1945031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64317613</v>
      </c>
      <c r="J40" s="32">
        <f t="shared" si="8"/>
        <v>8710010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84468465</v>
      </c>
      <c r="O40" s="45">
        <f t="shared" si="7"/>
        <v>1087.1661990321252</v>
      </c>
      <c r="P40" s="10"/>
    </row>
    <row r="41" spans="1:16" ht="15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8710010</v>
      </c>
      <c r="K41" s="46">
        <v>0</v>
      </c>
      <c r="L41" s="46">
        <v>0</v>
      </c>
      <c r="M41" s="46">
        <v>0</v>
      </c>
      <c r="N41" s="46">
        <f aca="true" t="shared" si="9" ref="N41:N54">SUM(D41:M41)</f>
        <v>8710010</v>
      </c>
      <c r="O41" s="47">
        <f t="shared" si="7"/>
        <v>112.10371190280065</v>
      </c>
      <c r="P41" s="9"/>
    </row>
    <row r="42" spans="1:16" ht="15">
      <c r="A42" s="12"/>
      <c r="B42" s="25">
        <v>341.9</v>
      </c>
      <c r="C42" s="20" t="s">
        <v>103</v>
      </c>
      <c r="D42" s="46">
        <v>523494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523494</v>
      </c>
      <c r="O42" s="47">
        <f t="shared" si="7"/>
        <v>6.7377213756177925</v>
      </c>
      <c r="P42" s="9"/>
    </row>
    <row r="43" spans="1:16" ht="15">
      <c r="A43" s="12"/>
      <c r="B43" s="25">
        <v>342.1</v>
      </c>
      <c r="C43" s="20" t="s">
        <v>52</v>
      </c>
      <c r="D43" s="46">
        <v>3084415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3084415</v>
      </c>
      <c r="O43" s="47">
        <f t="shared" si="7"/>
        <v>39.698504427512354</v>
      </c>
      <c r="P43" s="9"/>
    </row>
    <row r="44" spans="1:16" ht="15">
      <c r="A44" s="12"/>
      <c r="B44" s="25">
        <v>342.2</v>
      </c>
      <c r="C44" s="20" t="s">
        <v>53</v>
      </c>
      <c r="D44" s="46">
        <v>3933276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3933276</v>
      </c>
      <c r="O44" s="47">
        <f t="shared" si="7"/>
        <v>50.62391886326194</v>
      </c>
      <c r="P44" s="9"/>
    </row>
    <row r="45" spans="1:16" ht="15">
      <c r="A45" s="12"/>
      <c r="B45" s="25">
        <v>342.4</v>
      </c>
      <c r="C45" s="20" t="s">
        <v>54</v>
      </c>
      <c r="D45" s="46">
        <v>1470921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1470921</v>
      </c>
      <c r="O45" s="47">
        <f t="shared" si="7"/>
        <v>18.93174680807249</v>
      </c>
      <c r="P45" s="9"/>
    </row>
    <row r="46" spans="1:16" ht="15">
      <c r="A46" s="12"/>
      <c r="B46" s="25">
        <v>342.5</v>
      </c>
      <c r="C46" s="20" t="s">
        <v>113</v>
      </c>
      <c r="D46" s="46">
        <v>4950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4950</v>
      </c>
      <c r="O46" s="47">
        <f t="shared" si="7"/>
        <v>0.06370984349258649</v>
      </c>
      <c r="P46" s="9"/>
    </row>
    <row r="47" spans="1:16" ht="15">
      <c r="A47" s="12"/>
      <c r="B47" s="25">
        <v>342.9</v>
      </c>
      <c r="C47" s="20" t="s">
        <v>55</v>
      </c>
      <c r="D47" s="46">
        <v>72683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72683</v>
      </c>
      <c r="O47" s="47">
        <f t="shared" si="7"/>
        <v>0.9354793039538715</v>
      </c>
      <c r="P47" s="9"/>
    </row>
    <row r="48" spans="1:16" ht="15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24223166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24223166</v>
      </c>
      <c r="O48" s="47">
        <f t="shared" si="7"/>
        <v>311.7685080313015</v>
      </c>
      <c r="P48" s="9"/>
    </row>
    <row r="49" spans="1:16" ht="15">
      <c r="A49" s="12"/>
      <c r="B49" s="25">
        <v>343.4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12614802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12614802</v>
      </c>
      <c r="O49" s="47">
        <f t="shared" si="7"/>
        <v>162.36102244645798</v>
      </c>
      <c r="P49" s="9"/>
    </row>
    <row r="50" spans="1:16" ht="15">
      <c r="A50" s="12"/>
      <c r="B50" s="25">
        <v>343.5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25562736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25562736</v>
      </c>
      <c r="O50" s="47">
        <f t="shared" si="7"/>
        <v>329.0096787479407</v>
      </c>
      <c r="P50" s="9"/>
    </row>
    <row r="51" spans="1:16" ht="15">
      <c r="A51" s="12"/>
      <c r="B51" s="25">
        <v>343.8</v>
      </c>
      <c r="C51" s="20" t="s">
        <v>59</v>
      </c>
      <c r="D51" s="46">
        <v>0</v>
      </c>
      <c r="E51" s="46">
        <v>154045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154045</v>
      </c>
      <c r="O51" s="47">
        <f t="shared" si="7"/>
        <v>1.9826632001647446</v>
      </c>
      <c r="P51" s="9"/>
    </row>
    <row r="52" spans="1:16" ht="15">
      <c r="A52" s="12"/>
      <c r="B52" s="25">
        <v>343.9</v>
      </c>
      <c r="C52" s="20" t="s">
        <v>60</v>
      </c>
      <c r="D52" s="46">
        <v>16681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16681</v>
      </c>
      <c r="O52" s="47">
        <f t="shared" si="7"/>
        <v>0.21469573723228996</v>
      </c>
      <c r="P52" s="9"/>
    </row>
    <row r="53" spans="1:16" ht="15">
      <c r="A53" s="12"/>
      <c r="B53" s="25">
        <v>347.2</v>
      </c>
      <c r="C53" s="20" t="s">
        <v>62</v>
      </c>
      <c r="D53" s="46">
        <v>389391</v>
      </c>
      <c r="E53" s="46">
        <v>1789291</v>
      </c>
      <c r="F53" s="46">
        <v>0</v>
      </c>
      <c r="G53" s="46">
        <v>0</v>
      </c>
      <c r="H53" s="46">
        <v>0</v>
      </c>
      <c r="I53" s="46">
        <v>1916909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4095591</v>
      </c>
      <c r="O53" s="47">
        <f t="shared" si="7"/>
        <v>52.71302254942339</v>
      </c>
      <c r="P53" s="9"/>
    </row>
    <row r="54" spans="1:16" ht="15">
      <c r="A54" s="12"/>
      <c r="B54" s="25">
        <v>349</v>
      </c>
      <c r="C54" s="20" t="s">
        <v>1</v>
      </c>
      <c r="D54" s="46">
        <v>0</v>
      </c>
      <c r="E54" s="46">
        <v>1695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1695</v>
      </c>
      <c r="O54" s="47">
        <f t="shared" si="7"/>
        <v>0.02181579489291598</v>
      </c>
      <c r="P54" s="9"/>
    </row>
    <row r="55" spans="1:16" ht="15.75">
      <c r="A55" s="29" t="s">
        <v>47</v>
      </c>
      <c r="B55" s="30"/>
      <c r="C55" s="31"/>
      <c r="D55" s="32">
        <f aca="true" t="shared" si="10" ref="D55:M55">SUM(D56:D57)</f>
        <v>494456</v>
      </c>
      <c r="E55" s="32">
        <f t="shared" si="10"/>
        <v>2044237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2538693</v>
      </c>
      <c r="O55" s="45">
        <f t="shared" si="7"/>
        <v>32.67469367792422</v>
      </c>
      <c r="P55" s="10"/>
    </row>
    <row r="56" spans="1:16" ht="15">
      <c r="A56" s="13"/>
      <c r="B56" s="39">
        <v>354</v>
      </c>
      <c r="C56" s="21" t="s">
        <v>65</v>
      </c>
      <c r="D56" s="46">
        <v>494456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494456</v>
      </c>
      <c r="O56" s="47">
        <f t="shared" si="7"/>
        <v>6.3639827018121915</v>
      </c>
      <c r="P56" s="9"/>
    </row>
    <row r="57" spans="1:16" ht="15">
      <c r="A57" s="13"/>
      <c r="B57" s="39">
        <v>359</v>
      </c>
      <c r="C57" s="21" t="s">
        <v>66</v>
      </c>
      <c r="D57" s="46">
        <v>0</v>
      </c>
      <c r="E57" s="46">
        <v>2044237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2044237</v>
      </c>
      <c r="O57" s="47">
        <f t="shared" si="7"/>
        <v>26.310710976112027</v>
      </c>
      <c r="P57" s="9"/>
    </row>
    <row r="58" spans="1:16" ht="15.75">
      <c r="A58" s="29" t="s">
        <v>4</v>
      </c>
      <c r="B58" s="30"/>
      <c r="C58" s="31"/>
      <c r="D58" s="32">
        <f aca="true" t="shared" si="11" ref="D58:M58">SUM(D59:D65)</f>
        <v>3679756</v>
      </c>
      <c r="E58" s="32">
        <f t="shared" si="11"/>
        <v>742924</v>
      </c>
      <c r="F58" s="32">
        <f t="shared" si="11"/>
        <v>46324</v>
      </c>
      <c r="G58" s="32">
        <f t="shared" si="11"/>
        <v>1934977</v>
      </c>
      <c r="H58" s="32">
        <f t="shared" si="11"/>
        <v>0</v>
      </c>
      <c r="I58" s="32">
        <f t="shared" si="11"/>
        <v>1636610</v>
      </c>
      <c r="J58" s="32">
        <f t="shared" si="11"/>
        <v>668510</v>
      </c>
      <c r="K58" s="32">
        <f t="shared" si="11"/>
        <v>45268935</v>
      </c>
      <c r="L58" s="32">
        <f t="shared" si="11"/>
        <v>0</v>
      </c>
      <c r="M58" s="32">
        <f t="shared" si="11"/>
        <v>0</v>
      </c>
      <c r="N58" s="32">
        <f>SUM(D58:M58)</f>
        <v>53978036</v>
      </c>
      <c r="O58" s="45">
        <f t="shared" si="7"/>
        <v>694.7337829489292</v>
      </c>
      <c r="P58" s="10"/>
    </row>
    <row r="59" spans="1:16" ht="15">
      <c r="A59" s="12"/>
      <c r="B59" s="25">
        <v>361.1</v>
      </c>
      <c r="C59" s="20" t="s">
        <v>67</v>
      </c>
      <c r="D59" s="46">
        <v>323014</v>
      </c>
      <c r="E59" s="46">
        <v>477304</v>
      </c>
      <c r="F59" s="46">
        <v>46324</v>
      </c>
      <c r="G59" s="46">
        <v>313804</v>
      </c>
      <c r="H59" s="46">
        <v>0</v>
      </c>
      <c r="I59" s="46">
        <v>1434870</v>
      </c>
      <c r="J59" s="46">
        <v>18966</v>
      </c>
      <c r="K59" s="46">
        <v>5980426</v>
      </c>
      <c r="L59" s="46">
        <v>0</v>
      </c>
      <c r="M59" s="46">
        <v>0</v>
      </c>
      <c r="N59" s="46">
        <f>SUM(D59:M59)</f>
        <v>8594708</v>
      </c>
      <c r="O59" s="47">
        <f t="shared" si="7"/>
        <v>110.61969728171334</v>
      </c>
      <c r="P59" s="9"/>
    </row>
    <row r="60" spans="1:16" ht="15">
      <c r="A60" s="12"/>
      <c r="B60" s="25">
        <v>361.4</v>
      </c>
      <c r="C60" s="20" t="s">
        <v>104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14252293</v>
      </c>
      <c r="L60" s="46">
        <v>0</v>
      </c>
      <c r="M60" s="46">
        <v>0</v>
      </c>
      <c r="N60" s="46">
        <f aca="true" t="shared" si="12" ref="N60:N65">SUM(D60:M60)</f>
        <v>14252293</v>
      </c>
      <c r="O60" s="47">
        <f t="shared" si="7"/>
        <v>183.43663766474464</v>
      </c>
      <c r="P60" s="9"/>
    </row>
    <row r="61" spans="1:16" ht="15">
      <c r="A61" s="12"/>
      <c r="B61" s="25">
        <v>362</v>
      </c>
      <c r="C61" s="20" t="s">
        <v>69</v>
      </c>
      <c r="D61" s="46">
        <v>477669</v>
      </c>
      <c r="E61" s="46">
        <v>9035</v>
      </c>
      <c r="F61" s="46">
        <v>0</v>
      </c>
      <c r="G61" s="46">
        <v>0</v>
      </c>
      <c r="H61" s="46">
        <v>0</v>
      </c>
      <c r="I61" s="46">
        <v>72100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558804</v>
      </c>
      <c r="O61" s="47">
        <f t="shared" si="7"/>
        <v>7.192184925864909</v>
      </c>
      <c r="P61" s="9"/>
    </row>
    <row r="62" spans="1:16" ht="15">
      <c r="A62" s="12"/>
      <c r="B62" s="25">
        <v>364</v>
      </c>
      <c r="C62" s="20" t="s">
        <v>105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178434</v>
      </c>
      <c r="K62" s="46">
        <v>0</v>
      </c>
      <c r="L62" s="46">
        <v>0</v>
      </c>
      <c r="M62" s="46">
        <v>0</v>
      </c>
      <c r="N62" s="46">
        <f t="shared" si="12"/>
        <v>178434</v>
      </c>
      <c r="O62" s="47">
        <f t="shared" si="7"/>
        <v>2.296566103789127</v>
      </c>
      <c r="P62" s="9"/>
    </row>
    <row r="63" spans="1:16" ht="15">
      <c r="A63" s="12"/>
      <c r="B63" s="25">
        <v>366</v>
      </c>
      <c r="C63" s="20" t="s">
        <v>72</v>
      </c>
      <c r="D63" s="46">
        <v>0</v>
      </c>
      <c r="E63" s="46">
        <v>214311</v>
      </c>
      <c r="F63" s="46">
        <v>0</v>
      </c>
      <c r="G63" s="46">
        <v>21173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235484</v>
      </c>
      <c r="O63" s="47">
        <f t="shared" si="7"/>
        <v>3.0308381383855023</v>
      </c>
      <c r="P63" s="9"/>
    </row>
    <row r="64" spans="1:16" ht="15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25011045</v>
      </c>
      <c r="L64" s="46">
        <v>0</v>
      </c>
      <c r="M64" s="46">
        <v>0</v>
      </c>
      <c r="N64" s="46">
        <f t="shared" si="12"/>
        <v>25011045</v>
      </c>
      <c r="O64" s="47">
        <f t="shared" si="7"/>
        <v>321.9090429365733</v>
      </c>
      <c r="P64" s="9"/>
    </row>
    <row r="65" spans="1:16" ht="15">
      <c r="A65" s="12"/>
      <c r="B65" s="25">
        <v>369.9</v>
      </c>
      <c r="C65" s="20" t="s">
        <v>74</v>
      </c>
      <c r="D65" s="46">
        <v>2879073</v>
      </c>
      <c r="E65" s="46">
        <v>42274</v>
      </c>
      <c r="F65" s="46">
        <v>0</v>
      </c>
      <c r="G65" s="46">
        <v>1600000</v>
      </c>
      <c r="H65" s="46">
        <v>0</v>
      </c>
      <c r="I65" s="46">
        <v>129640</v>
      </c>
      <c r="J65" s="46">
        <v>471110</v>
      </c>
      <c r="K65" s="46">
        <v>25171</v>
      </c>
      <c r="L65" s="46">
        <v>0</v>
      </c>
      <c r="M65" s="46">
        <v>0</v>
      </c>
      <c r="N65" s="46">
        <f t="shared" si="12"/>
        <v>5147268</v>
      </c>
      <c r="O65" s="47">
        <f t="shared" si="7"/>
        <v>66.24881589785832</v>
      </c>
      <c r="P65" s="9"/>
    </row>
    <row r="66" spans="1:16" ht="15.75">
      <c r="A66" s="29" t="s">
        <v>48</v>
      </c>
      <c r="B66" s="30"/>
      <c r="C66" s="31"/>
      <c r="D66" s="32">
        <f aca="true" t="shared" si="13" ref="D66:M66">SUM(D67:D68)</f>
        <v>15927000</v>
      </c>
      <c r="E66" s="32">
        <f t="shared" si="13"/>
        <v>248826</v>
      </c>
      <c r="F66" s="32">
        <f t="shared" si="13"/>
        <v>2136465</v>
      </c>
      <c r="G66" s="32">
        <f t="shared" si="13"/>
        <v>17854301</v>
      </c>
      <c r="H66" s="32">
        <f t="shared" si="13"/>
        <v>0</v>
      </c>
      <c r="I66" s="32">
        <f t="shared" si="13"/>
        <v>10000</v>
      </c>
      <c r="J66" s="32">
        <f t="shared" si="13"/>
        <v>5004550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>SUM(D66:M66)</f>
        <v>41181142</v>
      </c>
      <c r="O66" s="45">
        <f t="shared" si="7"/>
        <v>530.0291134678748</v>
      </c>
      <c r="P66" s="9"/>
    </row>
    <row r="67" spans="1:16" ht="15">
      <c r="A67" s="12"/>
      <c r="B67" s="25">
        <v>381</v>
      </c>
      <c r="C67" s="20" t="s">
        <v>75</v>
      </c>
      <c r="D67" s="46">
        <v>15927000</v>
      </c>
      <c r="E67" s="46">
        <v>248826</v>
      </c>
      <c r="F67" s="46">
        <v>2136465</v>
      </c>
      <c r="G67" s="46">
        <v>9167303</v>
      </c>
      <c r="H67" s="46">
        <v>0</v>
      </c>
      <c r="I67" s="46">
        <v>10000</v>
      </c>
      <c r="J67" s="46">
        <v>5004550</v>
      </c>
      <c r="K67" s="46">
        <v>0</v>
      </c>
      <c r="L67" s="46">
        <v>0</v>
      </c>
      <c r="M67" s="46">
        <v>0</v>
      </c>
      <c r="N67" s="46">
        <f>SUM(D67:M67)</f>
        <v>32494144</v>
      </c>
      <c r="O67" s="47">
        <f t="shared" si="7"/>
        <v>418.22158154859966</v>
      </c>
      <c r="P67" s="9"/>
    </row>
    <row r="68" spans="1:16" ht="15.75" thickBot="1">
      <c r="A68" s="12"/>
      <c r="B68" s="25">
        <v>384</v>
      </c>
      <c r="C68" s="20" t="s">
        <v>107</v>
      </c>
      <c r="D68" s="46">
        <v>0</v>
      </c>
      <c r="E68" s="46">
        <v>0</v>
      </c>
      <c r="F68" s="46">
        <v>0</v>
      </c>
      <c r="G68" s="46">
        <v>8686998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8686998</v>
      </c>
      <c r="O68" s="47">
        <f t="shared" si="7"/>
        <v>111.80753191927512</v>
      </c>
      <c r="P68" s="9"/>
    </row>
    <row r="69" spans="1:119" ht="16.5" thickBot="1">
      <c r="A69" s="14" t="s">
        <v>63</v>
      </c>
      <c r="B69" s="23"/>
      <c r="C69" s="22"/>
      <c r="D69" s="15">
        <f aca="true" t="shared" si="14" ref="D69:M69">SUM(D5,D14,D20,D40,D55,D58,D66)</f>
        <v>92981047</v>
      </c>
      <c r="E69" s="15">
        <f t="shared" si="14"/>
        <v>21039746</v>
      </c>
      <c r="F69" s="15">
        <f t="shared" si="14"/>
        <v>12609136</v>
      </c>
      <c r="G69" s="15">
        <f t="shared" si="14"/>
        <v>25901596</v>
      </c>
      <c r="H69" s="15">
        <f t="shared" si="14"/>
        <v>0</v>
      </c>
      <c r="I69" s="15">
        <f t="shared" si="14"/>
        <v>65972438</v>
      </c>
      <c r="J69" s="15">
        <f t="shared" si="14"/>
        <v>14383070</v>
      </c>
      <c r="K69" s="15">
        <f t="shared" si="14"/>
        <v>45268935</v>
      </c>
      <c r="L69" s="15">
        <f t="shared" si="14"/>
        <v>0</v>
      </c>
      <c r="M69" s="15">
        <f t="shared" si="14"/>
        <v>0</v>
      </c>
      <c r="N69" s="15">
        <f>SUM(D69:M69)</f>
        <v>278155968</v>
      </c>
      <c r="O69" s="38">
        <f>(N69/O$71)</f>
        <v>3580.0551894563428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137</v>
      </c>
      <c r="M71" s="48"/>
      <c r="N71" s="48"/>
      <c r="O71" s="43">
        <v>77696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35573431</v>
      </c>
      <c r="E5" s="27">
        <f t="shared" si="0"/>
        <v>13126901</v>
      </c>
      <c r="F5" s="27">
        <f t="shared" si="0"/>
        <v>10060286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58760618</v>
      </c>
      <c r="O5" s="33">
        <f aca="true" t="shared" si="1" ref="O5:O36">(N5/O$71)</f>
        <v>765.5508103601021</v>
      </c>
      <c r="P5" s="6"/>
    </row>
    <row r="6" spans="1:16" ht="15">
      <c r="A6" s="12"/>
      <c r="B6" s="25">
        <v>311</v>
      </c>
      <c r="C6" s="20" t="s">
        <v>3</v>
      </c>
      <c r="D6" s="46">
        <v>33819753</v>
      </c>
      <c r="E6" s="46">
        <v>11776329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45596082</v>
      </c>
      <c r="O6" s="47">
        <f t="shared" si="1"/>
        <v>594.0393194017406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1350572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1350572</v>
      </c>
      <c r="O7" s="47">
        <f t="shared" si="1"/>
        <v>17.59565375996665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6389825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6389825</v>
      </c>
      <c r="O8" s="47">
        <f t="shared" si="1"/>
        <v>83.24854083068425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1238321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1238321</v>
      </c>
      <c r="O9" s="47">
        <f t="shared" si="1"/>
        <v>16.133214341549845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107128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107128</v>
      </c>
      <c r="O10" s="47">
        <f t="shared" si="1"/>
        <v>1.3956954505185262</v>
      </c>
      <c r="P10" s="9"/>
    </row>
    <row r="11" spans="1:16" ht="15">
      <c r="A11" s="12"/>
      <c r="B11" s="25">
        <v>315</v>
      </c>
      <c r="C11" s="20" t="s">
        <v>94</v>
      </c>
      <c r="D11" s="46">
        <v>0</v>
      </c>
      <c r="E11" s="46">
        <v>0</v>
      </c>
      <c r="F11" s="46">
        <v>2325012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2325012</v>
      </c>
      <c r="O11" s="47">
        <f t="shared" si="1"/>
        <v>30.290947938923342</v>
      </c>
      <c r="P11" s="9"/>
    </row>
    <row r="12" spans="1:16" ht="15">
      <c r="A12" s="12"/>
      <c r="B12" s="25">
        <v>316</v>
      </c>
      <c r="C12" s="20" t="s">
        <v>95</v>
      </c>
      <c r="D12" s="46">
        <v>1753678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1753678</v>
      </c>
      <c r="O12" s="47">
        <f t="shared" si="1"/>
        <v>22.847438636718955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SUM(D14:D19)</f>
        <v>15236863</v>
      </c>
      <c r="E13" s="32">
        <f t="shared" si="3"/>
        <v>368656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5">SUM(D13:M13)</f>
        <v>15605519</v>
      </c>
      <c r="O13" s="45">
        <f t="shared" si="1"/>
        <v>203.31334358226067</v>
      </c>
      <c r="P13" s="10"/>
    </row>
    <row r="14" spans="1:16" ht="15">
      <c r="A14" s="12"/>
      <c r="B14" s="25">
        <v>322</v>
      </c>
      <c r="C14" s="20" t="s">
        <v>0</v>
      </c>
      <c r="D14" s="46">
        <v>3480743</v>
      </c>
      <c r="E14" s="46">
        <v>80883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3561626</v>
      </c>
      <c r="O14" s="47">
        <f t="shared" si="1"/>
        <v>46.40192297670541</v>
      </c>
      <c r="P14" s="9"/>
    </row>
    <row r="15" spans="1:16" ht="15">
      <c r="A15" s="12"/>
      <c r="B15" s="25">
        <v>323.1</v>
      </c>
      <c r="C15" s="20" t="s">
        <v>19</v>
      </c>
      <c r="D15" s="46">
        <v>4475200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4475200</v>
      </c>
      <c r="O15" s="47">
        <f t="shared" si="1"/>
        <v>58.30423680233467</v>
      </c>
      <c r="P15" s="9"/>
    </row>
    <row r="16" spans="1:16" ht="15">
      <c r="A16" s="12"/>
      <c r="B16" s="25">
        <v>323.4</v>
      </c>
      <c r="C16" s="20" t="s">
        <v>20</v>
      </c>
      <c r="D16" s="46">
        <v>5487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5487</v>
      </c>
      <c r="O16" s="47">
        <f t="shared" si="1"/>
        <v>0.07148626817447495</v>
      </c>
      <c r="P16" s="9"/>
    </row>
    <row r="17" spans="1:16" ht="15">
      <c r="A17" s="12"/>
      <c r="B17" s="25">
        <v>323.9</v>
      </c>
      <c r="C17" s="20" t="s">
        <v>127</v>
      </c>
      <c r="D17" s="46">
        <v>234998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234998</v>
      </c>
      <c r="O17" s="47">
        <f t="shared" si="1"/>
        <v>3.0616238469956745</v>
      </c>
      <c r="P17" s="9"/>
    </row>
    <row r="18" spans="1:16" ht="15">
      <c r="A18" s="12"/>
      <c r="B18" s="25">
        <v>325.2</v>
      </c>
      <c r="C18" s="20" t="s">
        <v>22</v>
      </c>
      <c r="D18" s="46">
        <v>6859493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6859493</v>
      </c>
      <c r="O18" s="47">
        <f t="shared" si="1"/>
        <v>89.36751524310803</v>
      </c>
      <c r="P18" s="9"/>
    </row>
    <row r="19" spans="1:16" ht="15">
      <c r="A19" s="12"/>
      <c r="B19" s="25">
        <v>329</v>
      </c>
      <c r="C19" s="20" t="s">
        <v>23</v>
      </c>
      <c r="D19" s="46">
        <v>180942</v>
      </c>
      <c r="E19" s="46">
        <v>287773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468715</v>
      </c>
      <c r="O19" s="47">
        <f t="shared" si="1"/>
        <v>6.106558444942415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SUM(D21:D40)</f>
        <v>10991122</v>
      </c>
      <c r="E20" s="32">
        <f t="shared" si="5"/>
        <v>1265790</v>
      </c>
      <c r="F20" s="32">
        <f t="shared" si="5"/>
        <v>0</v>
      </c>
      <c r="G20" s="32">
        <f t="shared" si="5"/>
        <v>5291879</v>
      </c>
      <c r="H20" s="32">
        <f t="shared" si="5"/>
        <v>0</v>
      </c>
      <c r="I20" s="32">
        <f t="shared" si="5"/>
        <v>21855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17570646</v>
      </c>
      <c r="O20" s="45">
        <f t="shared" si="1"/>
        <v>228.91560268904058</v>
      </c>
      <c r="P20" s="10"/>
    </row>
    <row r="21" spans="1:16" ht="15">
      <c r="A21" s="12"/>
      <c r="B21" s="25">
        <v>331.1</v>
      </c>
      <c r="C21" s="20" t="s">
        <v>24</v>
      </c>
      <c r="D21" s="46">
        <v>1614628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1614628</v>
      </c>
      <c r="O21" s="47">
        <f t="shared" si="1"/>
        <v>21.035853874615665</v>
      </c>
      <c r="P21" s="9"/>
    </row>
    <row r="22" spans="1:16" ht="15">
      <c r="A22" s="12"/>
      <c r="B22" s="25">
        <v>331.2</v>
      </c>
      <c r="C22" s="20" t="s">
        <v>25</v>
      </c>
      <c r="D22" s="46">
        <v>0</v>
      </c>
      <c r="E22" s="46">
        <v>20174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20174</v>
      </c>
      <c r="O22" s="47">
        <f t="shared" si="1"/>
        <v>0.26283287300015634</v>
      </c>
      <c r="P22" s="9"/>
    </row>
    <row r="23" spans="1:16" ht="15">
      <c r="A23" s="12"/>
      <c r="B23" s="25">
        <v>331.5</v>
      </c>
      <c r="C23" s="20" t="s">
        <v>27</v>
      </c>
      <c r="D23" s="46">
        <v>0</v>
      </c>
      <c r="E23" s="46">
        <v>472377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472377</v>
      </c>
      <c r="O23" s="47">
        <f t="shared" si="1"/>
        <v>6.15426807024858</v>
      </c>
      <c r="P23" s="9"/>
    </row>
    <row r="24" spans="1:16" ht="15">
      <c r="A24" s="12"/>
      <c r="B24" s="25">
        <v>331.7</v>
      </c>
      <c r="C24" s="20" t="s">
        <v>128</v>
      </c>
      <c r="D24" s="46">
        <v>0</v>
      </c>
      <c r="E24" s="46">
        <v>46000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46000</v>
      </c>
      <c r="O24" s="47">
        <f t="shared" si="1"/>
        <v>0.5993016832560321</v>
      </c>
      <c r="P24" s="9"/>
    </row>
    <row r="25" spans="1:16" ht="15">
      <c r="A25" s="12"/>
      <c r="B25" s="25">
        <v>331.9</v>
      </c>
      <c r="C25" s="20" t="s">
        <v>28</v>
      </c>
      <c r="D25" s="46">
        <v>0</v>
      </c>
      <c r="E25" s="46">
        <v>10501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10501</v>
      </c>
      <c r="O25" s="47">
        <f t="shared" si="1"/>
        <v>0.13681015164938246</v>
      </c>
      <c r="P25" s="9"/>
    </row>
    <row r="26" spans="1:16" ht="15">
      <c r="A26" s="12"/>
      <c r="B26" s="25">
        <v>334.42</v>
      </c>
      <c r="C26" s="20" t="s">
        <v>129</v>
      </c>
      <c r="D26" s="46">
        <v>0</v>
      </c>
      <c r="E26" s="46">
        <v>85528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5">SUM(D26:M26)</f>
        <v>85528</v>
      </c>
      <c r="O26" s="47">
        <f t="shared" si="1"/>
        <v>1.114284225337433</v>
      </c>
      <c r="P26" s="9"/>
    </row>
    <row r="27" spans="1:16" ht="15">
      <c r="A27" s="12"/>
      <c r="B27" s="25">
        <v>334.49</v>
      </c>
      <c r="C27" s="20" t="s">
        <v>130</v>
      </c>
      <c r="D27" s="46">
        <v>0</v>
      </c>
      <c r="E27" s="46">
        <v>7957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7957</v>
      </c>
      <c r="O27" s="47">
        <f t="shared" si="1"/>
        <v>0.10366616290583147</v>
      </c>
      <c r="P27" s="9"/>
    </row>
    <row r="28" spans="1:16" ht="15">
      <c r="A28" s="12"/>
      <c r="B28" s="25">
        <v>334.5</v>
      </c>
      <c r="C28" s="20" t="s">
        <v>30</v>
      </c>
      <c r="D28" s="46">
        <v>0</v>
      </c>
      <c r="E28" s="46">
        <v>459662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459662</v>
      </c>
      <c r="O28" s="47">
        <f t="shared" si="1"/>
        <v>5.988613268018136</v>
      </c>
      <c r="P28" s="9"/>
    </row>
    <row r="29" spans="1:16" ht="15">
      <c r="A29" s="12"/>
      <c r="B29" s="25">
        <v>334.7</v>
      </c>
      <c r="C29" s="20" t="s">
        <v>31</v>
      </c>
      <c r="D29" s="46">
        <v>0</v>
      </c>
      <c r="E29" s="46">
        <v>42207</v>
      </c>
      <c r="F29" s="46">
        <v>0</v>
      </c>
      <c r="G29" s="46">
        <v>50000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92207</v>
      </c>
      <c r="O29" s="47">
        <f t="shared" si="1"/>
        <v>1.2013002240867163</v>
      </c>
      <c r="P29" s="9"/>
    </row>
    <row r="30" spans="1:16" ht="15">
      <c r="A30" s="12"/>
      <c r="B30" s="25">
        <v>335.12</v>
      </c>
      <c r="C30" s="20" t="s">
        <v>97</v>
      </c>
      <c r="D30" s="46">
        <v>2719455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2719455</v>
      </c>
      <c r="O30" s="47">
        <f t="shared" si="1"/>
        <v>35.42986867476158</v>
      </c>
      <c r="P30" s="9"/>
    </row>
    <row r="31" spans="1:16" ht="15">
      <c r="A31" s="12"/>
      <c r="B31" s="25">
        <v>335.14</v>
      </c>
      <c r="C31" s="20" t="s">
        <v>98</v>
      </c>
      <c r="D31" s="46">
        <v>54406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54406</v>
      </c>
      <c r="O31" s="47">
        <f t="shared" si="1"/>
        <v>0.708817551722341</v>
      </c>
      <c r="P31" s="9"/>
    </row>
    <row r="32" spans="1:16" ht="15">
      <c r="A32" s="12"/>
      <c r="B32" s="25">
        <v>335.15</v>
      </c>
      <c r="C32" s="20" t="s">
        <v>99</v>
      </c>
      <c r="D32" s="46">
        <v>64770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64770</v>
      </c>
      <c r="O32" s="47">
        <f t="shared" si="1"/>
        <v>0.8438428266194173</v>
      </c>
      <c r="P32" s="9"/>
    </row>
    <row r="33" spans="1:16" ht="15">
      <c r="A33" s="12"/>
      <c r="B33" s="25">
        <v>335.18</v>
      </c>
      <c r="C33" s="20" t="s">
        <v>100</v>
      </c>
      <c r="D33" s="46">
        <v>5920903</v>
      </c>
      <c r="E33" s="46">
        <v>0</v>
      </c>
      <c r="F33" s="46">
        <v>0</v>
      </c>
      <c r="G33" s="46">
        <v>5241879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11162782</v>
      </c>
      <c r="O33" s="47">
        <f t="shared" si="1"/>
        <v>145.43204440043775</v>
      </c>
      <c r="P33" s="9"/>
    </row>
    <row r="34" spans="1:16" ht="15">
      <c r="A34" s="12"/>
      <c r="B34" s="25">
        <v>335.19</v>
      </c>
      <c r="C34" s="20" t="s">
        <v>101</v>
      </c>
      <c r="D34" s="46">
        <v>51214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51214</v>
      </c>
      <c r="O34" s="47">
        <f t="shared" si="1"/>
        <v>0.6672312262233572</v>
      </c>
      <c r="P34" s="9"/>
    </row>
    <row r="35" spans="1:16" ht="15">
      <c r="A35" s="12"/>
      <c r="B35" s="25">
        <v>335.21</v>
      </c>
      <c r="C35" s="20" t="s">
        <v>131</v>
      </c>
      <c r="D35" s="46">
        <v>100089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100089</v>
      </c>
      <c r="O35" s="47">
        <f t="shared" si="1"/>
        <v>1.3039892646828912</v>
      </c>
      <c r="P35" s="9"/>
    </row>
    <row r="36" spans="1:16" ht="15">
      <c r="A36" s="12"/>
      <c r="B36" s="25">
        <v>337.1</v>
      </c>
      <c r="C36" s="20" t="s">
        <v>116</v>
      </c>
      <c r="D36" s="46">
        <v>0</v>
      </c>
      <c r="E36" s="46">
        <v>16000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7" ref="N36:N41">SUM(D36:M36)</f>
        <v>16000</v>
      </c>
      <c r="O36" s="47">
        <f t="shared" si="1"/>
        <v>0.20845275939340246</v>
      </c>
      <c r="P36" s="9"/>
    </row>
    <row r="37" spans="1:16" ht="15">
      <c r="A37" s="12"/>
      <c r="B37" s="25">
        <v>337.2</v>
      </c>
      <c r="C37" s="20" t="s">
        <v>37</v>
      </c>
      <c r="D37" s="46">
        <v>0</v>
      </c>
      <c r="E37" s="46">
        <v>7186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7186</v>
      </c>
      <c r="O37" s="47">
        <f aca="true" t="shared" si="8" ref="O37:O68">(N37/O$71)</f>
        <v>0.09362134556256188</v>
      </c>
      <c r="P37" s="9"/>
    </row>
    <row r="38" spans="1:16" ht="15">
      <c r="A38" s="12"/>
      <c r="B38" s="25">
        <v>337.4</v>
      </c>
      <c r="C38" s="20" t="s">
        <v>132</v>
      </c>
      <c r="D38" s="46">
        <v>0</v>
      </c>
      <c r="E38" s="46">
        <v>29914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29914</v>
      </c>
      <c r="O38" s="47">
        <f t="shared" si="8"/>
        <v>0.38972849028089007</v>
      </c>
      <c r="P38" s="9"/>
    </row>
    <row r="39" spans="1:16" ht="15">
      <c r="A39" s="12"/>
      <c r="B39" s="25">
        <v>338</v>
      </c>
      <c r="C39" s="20" t="s">
        <v>40</v>
      </c>
      <c r="D39" s="46">
        <v>328001</v>
      </c>
      <c r="E39" s="46">
        <v>56342</v>
      </c>
      <c r="F39" s="46">
        <v>0</v>
      </c>
      <c r="G39" s="46">
        <v>0</v>
      </c>
      <c r="H39" s="46">
        <v>0</v>
      </c>
      <c r="I39" s="46">
        <v>21855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406198</v>
      </c>
      <c r="O39" s="47">
        <f t="shared" si="8"/>
        <v>5.292068372505081</v>
      </c>
      <c r="P39" s="9"/>
    </row>
    <row r="40" spans="1:16" ht="15">
      <c r="A40" s="12"/>
      <c r="B40" s="25">
        <v>339</v>
      </c>
      <c r="C40" s="20" t="s">
        <v>41</v>
      </c>
      <c r="D40" s="46">
        <v>137656</v>
      </c>
      <c r="E40" s="46">
        <v>11942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149598</v>
      </c>
      <c r="O40" s="47">
        <f t="shared" si="8"/>
        <v>1.949007243733389</v>
      </c>
      <c r="P40" s="9"/>
    </row>
    <row r="41" spans="1:16" ht="15.75">
      <c r="A41" s="29" t="s">
        <v>46</v>
      </c>
      <c r="B41" s="30"/>
      <c r="C41" s="31"/>
      <c r="D41" s="32">
        <f aca="true" t="shared" si="9" ref="D41:M41">SUM(D42:D55)</f>
        <v>7271404</v>
      </c>
      <c r="E41" s="32">
        <f t="shared" si="9"/>
        <v>1879448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59856872</v>
      </c>
      <c r="J41" s="32">
        <f t="shared" si="9"/>
        <v>8928453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77936177</v>
      </c>
      <c r="O41" s="45">
        <f t="shared" si="8"/>
        <v>1015.3756970139142</v>
      </c>
      <c r="P41" s="10"/>
    </row>
    <row r="42" spans="1:16" ht="15">
      <c r="A42" s="12"/>
      <c r="B42" s="25">
        <v>341.2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8928453</v>
      </c>
      <c r="K42" s="46">
        <v>0</v>
      </c>
      <c r="L42" s="46">
        <v>0</v>
      </c>
      <c r="M42" s="46">
        <v>0</v>
      </c>
      <c r="N42" s="46">
        <f aca="true" t="shared" si="10" ref="N42:N55">SUM(D42:M42)</f>
        <v>8928453</v>
      </c>
      <c r="O42" s="47">
        <f t="shared" si="8"/>
        <v>116.3225415602689</v>
      </c>
      <c r="P42" s="9"/>
    </row>
    <row r="43" spans="1:16" ht="15">
      <c r="A43" s="12"/>
      <c r="B43" s="25">
        <v>341.9</v>
      </c>
      <c r="C43" s="20" t="s">
        <v>103</v>
      </c>
      <c r="D43" s="46">
        <v>588660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588660</v>
      </c>
      <c r="O43" s="47">
        <f t="shared" si="8"/>
        <v>7.669237584032518</v>
      </c>
      <c r="P43" s="9"/>
    </row>
    <row r="44" spans="1:16" ht="15">
      <c r="A44" s="12"/>
      <c r="B44" s="25">
        <v>342.1</v>
      </c>
      <c r="C44" s="20" t="s">
        <v>52</v>
      </c>
      <c r="D44" s="46">
        <v>781259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781259</v>
      </c>
      <c r="O44" s="47">
        <f t="shared" si="8"/>
        <v>10.17847464693314</v>
      </c>
      <c r="P44" s="9"/>
    </row>
    <row r="45" spans="1:16" ht="15">
      <c r="A45" s="12"/>
      <c r="B45" s="25">
        <v>342.2</v>
      </c>
      <c r="C45" s="20" t="s">
        <v>53</v>
      </c>
      <c r="D45" s="46">
        <v>2596183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2596183</v>
      </c>
      <c r="O45" s="47">
        <f t="shared" si="8"/>
        <v>33.82384439001511</v>
      </c>
      <c r="P45" s="9"/>
    </row>
    <row r="46" spans="1:16" ht="15">
      <c r="A46" s="12"/>
      <c r="B46" s="25">
        <v>342.4</v>
      </c>
      <c r="C46" s="20" t="s">
        <v>54</v>
      </c>
      <c r="D46" s="46">
        <v>2771327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2771327</v>
      </c>
      <c r="O46" s="47">
        <f t="shared" si="8"/>
        <v>36.10567252071499</v>
      </c>
      <c r="P46" s="9"/>
    </row>
    <row r="47" spans="1:16" ht="15">
      <c r="A47" s="12"/>
      <c r="B47" s="25">
        <v>342.5</v>
      </c>
      <c r="C47" s="20" t="s">
        <v>113</v>
      </c>
      <c r="D47" s="46">
        <v>2100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2100</v>
      </c>
      <c r="O47" s="47">
        <f t="shared" si="8"/>
        <v>0.027359424670384075</v>
      </c>
      <c r="P47" s="9"/>
    </row>
    <row r="48" spans="1:16" ht="15">
      <c r="A48" s="12"/>
      <c r="B48" s="25">
        <v>342.9</v>
      </c>
      <c r="C48" s="20" t="s">
        <v>55</v>
      </c>
      <c r="D48" s="46">
        <v>102593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102593</v>
      </c>
      <c r="O48" s="47">
        <f t="shared" si="8"/>
        <v>1.3366121215279587</v>
      </c>
      <c r="P48" s="9"/>
    </row>
    <row r="49" spans="1:16" ht="15">
      <c r="A49" s="12"/>
      <c r="B49" s="25">
        <v>343.3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23420190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23420190</v>
      </c>
      <c r="O49" s="47">
        <f t="shared" si="8"/>
        <v>305.12520193861064</v>
      </c>
      <c r="P49" s="9"/>
    </row>
    <row r="50" spans="1:16" ht="15">
      <c r="A50" s="12"/>
      <c r="B50" s="25">
        <v>343.4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11890131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11890131</v>
      </c>
      <c r="O50" s="47">
        <f t="shared" si="8"/>
        <v>154.90816353118976</v>
      </c>
      <c r="P50" s="9"/>
    </row>
    <row r="51" spans="1:16" ht="15">
      <c r="A51" s="12"/>
      <c r="B51" s="25">
        <v>343.5</v>
      </c>
      <c r="C51" s="20" t="s">
        <v>58</v>
      </c>
      <c r="D51" s="46">
        <v>5000</v>
      </c>
      <c r="E51" s="46">
        <v>0</v>
      </c>
      <c r="F51" s="46">
        <v>0</v>
      </c>
      <c r="G51" s="46">
        <v>0</v>
      </c>
      <c r="H51" s="46">
        <v>0</v>
      </c>
      <c r="I51" s="46">
        <v>22976869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22981869</v>
      </c>
      <c r="O51" s="47">
        <f t="shared" si="8"/>
        <v>299.41462556673093</v>
      </c>
      <c r="P51" s="9"/>
    </row>
    <row r="52" spans="1:16" ht="15">
      <c r="A52" s="12"/>
      <c r="B52" s="25">
        <v>343.8</v>
      </c>
      <c r="C52" s="20" t="s">
        <v>59</v>
      </c>
      <c r="D52" s="46">
        <v>0</v>
      </c>
      <c r="E52" s="46">
        <v>132819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132819</v>
      </c>
      <c r="O52" s="47">
        <f t="shared" si="8"/>
        <v>1.7304054406170202</v>
      </c>
      <c r="P52" s="9"/>
    </row>
    <row r="53" spans="1:16" ht="15">
      <c r="A53" s="12"/>
      <c r="B53" s="25">
        <v>343.9</v>
      </c>
      <c r="C53" s="20" t="s">
        <v>60</v>
      </c>
      <c r="D53" s="46">
        <v>20339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20339</v>
      </c>
      <c r="O53" s="47">
        <f t="shared" si="8"/>
        <v>0.2649825420814008</v>
      </c>
      <c r="P53" s="9"/>
    </row>
    <row r="54" spans="1:16" ht="15">
      <c r="A54" s="12"/>
      <c r="B54" s="25">
        <v>345.9</v>
      </c>
      <c r="C54" s="20" t="s">
        <v>133</v>
      </c>
      <c r="D54" s="46">
        <v>0</v>
      </c>
      <c r="E54" s="46">
        <v>5247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5247</v>
      </c>
      <c r="O54" s="47">
        <f t="shared" si="8"/>
        <v>0.06835947678357392</v>
      </c>
      <c r="P54" s="9"/>
    </row>
    <row r="55" spans="1:16" ht="15">
      <c r="A55" s="12"/>
      <c r="B55" s="25">
        <v>347.2</v>
      </c>
      <c r="C55" s="20" t="s">
        <v>62</v>
      </c>
      <c r="D55" s="46">
        <v>403943</v>
      </c>
      <c r="E55" s="46">
        <v>1741382</v>
      </c>
      <c r="F55" s="46">
        <v>0</v>
      </c>
      <c r="G55" s="46">
        <v>0</v>
      </c>
      <c r="H55" s="46">
        <v>0</v>
      </c>
      <c r="I55" s="46">
        <v>1569682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3715007</v>
      </c>
      <c r="O55" s="47">
        <f t="shared" si="8"/>
        <v>48.40021626973787</v>
      </c>
      <c r="P55" s="9"/>
    </row>
    <row r="56" spans="1:16" ht="15.75">
      <c r="A56" s="29" t="s">
        <v>47</v>
      </c>
      <c r="B56" s="30"/>
      <c r="C56" s="31"/>
      <c r="D56" s="32">
        <f aca="true" t="shared" si="11" ref="D56:M56">SUM(D57:D58)</f>
        <v>266310</v>
      </c>
      <c r="E56" s="32">
        <f t="shared" si="11"/>
        <v>1605712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1872022</v>
      </c>
      <c r="O56" s="45">
        <f t="shared" si="8"/>
        <v>24.389259471572256</v>
      </c>
      <c r="P56" s="10"/>
    </row>
    <row r="57" spans="1:16" ht="15">
      <c r="A57" s="13"/>
      <c r="B57" s="39">
        <v>352</v>
      </c>
      <c r="C57" s="21" t="s">
        <v>134</v>
      </c>
      <c r="D57" s="46">
        <v>17803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17803</v>
      </c>
      <c r="O57" s="47">
        <f t="shared" si="8"/>
        <v>0.2319427797175465</v>
      </c>
      <c r="P57" s="9"/>
    </row>
    <row r="58" spans="1:16" ht="15">
      <c r="A58" s="13"/>
      <c r="B58" s="39">
        <v>354</v>
      </c>
      <c r="C58" s="21" t="s">
        <v>65</v>
      </c>
      <c r="D58" s="46">
        <v>248507</v>
      </c>
      <c r="E58" s="46">
        <v>1605712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1854219</v>
      </c>
      <c r="O58" s="47">
        <f t="shared" si="8"/>
        <v>24.15731669185471</v>
      </c>
      <c r="P58" s="9"/>
    </row>
    <row r="59" spans="1:16" ht="15.75">
      <c r="A59" s="29" t="s">
        <v>4</v>
      </c>
      <c r="B59" s="30"/>
      <c r="C59" s="31"/>
      <c r="D59" s="32">
        <f aca="true" t="shared" si="12" ref="D59:M59">SUM(D60:D66)</f>
        <v>4137148</v>
      </c>
      <c r="E59" s="32">
        <f t="shared" si="12"/>
        <v>507405</v>
      </c>
      <c r="F59" s="32">
        <f t="shared" si="12"/>
        <v>13410</v>
      </c>
      <c r="G59" s="32">
        <f t="shared" si="12"/>
        <v>4304604</v>
      </c>
      <c r="H59" s="32">
        <f t="shared" si="12"/>
        <v>0</v>
      </c>
      <c r="I59" s="32">
        <f t="shared" si="12"/>
        <v>1543586</v>
      </c>
      <c r="J59" s="32">
        <f t="shared" si="12"/>
        <v>474291</v>
      </c>
      <c r="K59" s="32">
        <f t="shared" si="12"/>
        <v>56931501</v>
      </c>
      <c r="L59" s="32">
        <f t="shared" si="12"/>
        <v>0</v>
      </c>
      <c r="M59" s="32">
        <f t="shared" si="12"/>
        <v>0</v>
      </c>
      <c r="N59" s="32">
        <f>SUM(D59:M59)</f>
        <v>67911945</v>
      </c>
      <c r="O59" s="45">
        <f t="shared" si="8"/>
        <v>884.7770206889363</v>
      </c>
      <c r="P59" s="10"/>
    </row>
    <row r="60" spans="1:16" ht="15">
      <c r="A60" s="12"/>
      <c r="B60" s="25">
        <v>361.1</v>
      </c>
      <c r="C60" s="20" t="s">
        <v>67</v>
      </c>
      <c r="D60" s="46">
        <v>777946</v>
      </c>
      <c r="E60" s="46">
        <v>170148</v>
      </c>
      <c r="F60" s="46">
        <v>13410</v>
      </c>
      <c r="G60" s="46">
        <v>2275354</v>
      </c>
      <c r="H60" s="46">
        <v>0</v>
      </c>
      <c r="I60" s="46">
        <v>54395</v>
      </c>
      <c r="J60" s="46">
        <v>4190</v>
      </c>
      <c r="K60" s="46">
        <v>5352569</v>
      </c>
      <c r="L60" s="46">
        <v>0</v>
      </c>
      <c r="M60" s="46">
        <v>0</v>
      </c>
      <c r="N60" s="46">
        <f>SUM(D60:M60)</f>
        <v>8648012</v>
      </c>
      <c r="O60" s="47">
        <f t="shared" si="8"/>
        <v>112.66887279170358</v>
      </c>
      <c r="P60" s="9"/>
    </row>
    <row r="61" spans="1:16" ht="15">
      <c r="A61" s="12"/>
      <c r="B61" s="25">
        <v>361.4</v>
      </c>
      <c r="C61" s="20" t="s">
        <v>104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27368956</v>
      </c>
      <c r="L61" s="46">
        <v>0</v>
      </c>
      <c r="M61" s="46">
        <v>0</v>
      </c>
      <c r="N61" s="46">
        <f aca="true" t="shared" si="13" ref="N61:N66">SUM(D61:M61)</f>
        <v>27368956</v>
      </c>
      <c r="O61" s="47">
        <f t="shared" si="8"/>
        <v>356.5708999947887</v>
      </c>
      <c r="P61" s="9"/>
    </row>
    <row r="62" spans="1:16" ht="15">
      <c r="A62" s="12"/>
      <c r="B62" s="25">
        <v>362</v>
      </c>
      <c r="C62" s="20" t="s">
        <v>69</v>
      </c>
      <c r="D62" s="46">
        <v>437947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437947</v>
      </c>
      <c r="O62" s="47">
        <f t="shared" si="8"/>
        <v>5.705703788628902</v>
      </c>
      <c r="P62" s="9"/>
    </row>
    <row r="63" spans="1:16" ht="15">
      <c r="A63" s="12"/>
      <c r="B63" s="25">
        <v>365</v>
      </c>
      <c r="C63" s="20" t="s">
        <v>106</v>
      </c>
      <c r="D63" s="46">
        <v>3536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122097</v>
      </c>
      <c r="K63" s="46">
        <v>0</v>
      </c>
      <c r="L63" s="46">
        <v>0</v>
      </c>
      <c r="M63" s="46">
        <v>0</v>
      </c>
      <c r="N63" s="46">
        <f t="shared" si="13"/>
        <v>125633</v>
      </c>
      <c r="O63" s="47">
        <f t="shared" si="8"/>
        <v>1.6367840950544583</v>
      </c>
      <c r="P63" s="9"/>
    </row>
    <row r="64" spans="1:16" ht="15">
      <c r="A64" s="12"/>
      <c r="B64" s="25">
        <v>366</v>
      </c>
      <c r="C64" s="20" t="s">
        <v>72</v>
      </c>
      <c r="D64" s="46">
        <v>0</v>
      </c>
      <c r="E64" s="46">
        <v>279181</v>
      </c>
      <c r="F64" s="46">
        <v>0</v>
      </c>
      <c r="G64" s="46">
        <v>0</v>
      </c>
      <c r="H64" s="46">
        <v>0</v>
      </c>
      <c r="I64" s="46">
        <v>1391769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1670950</v>
      </c>
      <c r="O64" s="47">
        <f t="shared" si="8"/>
        <v>21.769633644275366</v>
      </c>
      <c r="P64" s="9"/>
    </row>
    <row r="65" spans="1:16" ht="15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24170643</v>
      </c>
      <c r="L65" s="46">
        <v>0</v>
      </c>
      <c r="M65" s="46">
        <v>0</v>
      </c>
      <c r="N65" s="46">
        <f t="shared" si="13"/>
        <v>24170643</v>
      </c>
      <c r="O65" s="47">
        <f t="shared" si="8"/>
        <v>314.90232685392675</v>
      </c>
      <c r="P65" s="9"/>
    </row>
    <row r="66" spans="1:16" ht="15">
      <c r="A66" s="12"/>
      <c r="B66" s="25">
        <v>369.9</v>
      </c>
      <c r="C66" s="20" t="s">
        <v>74</v>
      </c>
      <c r="D66" s="46">
        <v>2917719</v>
      </c>
      <c r="E66" s="46">
        <v>58076</v>
      </c>
      <c r="F66" s="46">
        <v>0</v>
      </c>
      <c r="G66" s="46">
        <v>2029250</v>
      </c>
      <c r="H66" s="46">
        <v>0</v>
      </c>
      <c r="I66" s="46">
        <v>97422</v>
      </c>
      <c r="J66" s="46">
        <v>348004</v>
      </c>
      <c r="K66" s="46">
        <v>39333</v>
      </c>
      <c r="L66" s="46">
        <v>0</v>
      </c>
      <c r="M66" s="46">
        <v>0</v>
      </c>
      <c r="N66" s="46">
        <f t="shared" si="13"/>
        <v>5489804</v>
      </c>
      <c r="O66" s="47">
        <f t="shared" si="8"/>
        <v>71.52279952055865</v>
      </c>
      <c r="P66" s="9"/>
    </row>
    <row r="67" spans="1:16" ht="15.75">
      <c r="A67" s="29" t="s">
        <v>48</v>
      </c>
      <c r="B67" s="30"/>
      <c r="C67" s="31"/>
      <c r="D67" s="32">
        <f aca="true" t="shared" si="14" ref="D67:M67">SUM(D68:D68)</f>
        <v>15067850</v>
      </c>
      <c r="E67" s="32">
        <f t="shared" si="14"/>
        <v>254274</v>
      </c>
      <c r="F67" s="32">
        <f t="shared" si="14"/>
        <v>2140955</v>
      </c>
      <c r="G67" s="32">
        <f t="shared" si="14"/>
        <v>10776595</v>
      </c>
      <c r="H67" s="32">
        <f t="shared" si="14"/>
        <v>0</v>
      </c>
      <c r="I67" s="32">
        <f t="shared" si="14"/>
        <v>10000</v>
      </c>
      <c r="J67" s="32">
        <f t="shared" si="14"/>
        <v>4680112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32929786</v>
      </c>
      <c r="O67" s="45">
        <f t="shared" si="8"/>
        <v>429.01904737088955</v>
      </c>
      <c r="P67" s="9"/>
    </row>
    <row r="68" spans="1:16" ht="15.75" thickBot="1">
      <c r="A68" s="12"/>
      <c r="B68" s="25">
        <v>381</v>
      </c>
      <c r="C68" s="20" t="s">
        <v>75</v>
      </c>
      <c r="D68" s="46">
        <v>15067850</v>
      </c>
      <c r="E68" s="46">
        <v>254274</v>
      </c>
      <c r="F68" s="46">
        <v>2140955</v>
      </c>
      <c r="G68" s="46">
        <v>10776595</v>
      </c>
      <c r="H68" s="46">
        <v>0</v>
      </c>
      <c r="I68" s="46">
        <v>10000</v>
      </c>
      <c r="J68" s="46">
        <v>4680112</v>
      </c>
      <c r="K68" s="46">
        <v>0</v>
      </c>
      <c r="L68" s="46">
        <v>0</v>
      </c>
      <c r="M68" s="46">
        <v>0</v>
      </c>
      <c r="N68" s="46">
        <f>SUM(D68:M68)</f>
        <v>32929786</v>
      </c>
      <c r="O68" s="47">
        <f t="shared" si="8"/>
        <v>429.01904737088955</v>
      </c>
      <c r="P68" s="9"/>
    </row>
    <row r="69" spans="1:119" ht="16.5" thickBot="1">
      <c r="A69" s="14" t="s">
        <v>63</v>
      </c>
      <c r="B69" s="23"/>
      <c r="C69" s="22"/>
      <c r="D69" s="15">
        <f aca="true" t="shared" si="15" ref="D69:M69">SUM(D5,D13,D20,D41,D56,D59,D67)</f>
        <v>88544128</v>
      </c>
      <c r="E69" s="15">
        <f t="shared" si="15"/>
        <v>19008186</v>
      </c>
      <c r="F69" s="15">
        <f t="shared" si="15"/>
        <v>12214651</v>
      </c>
      <c r="G69" s="15">
        <f t="shared" si="15"/>
        <v>20373078</v>
      </c>
      <c r="H69" s="15">
        <f t="shared" si="15"/>
        <v>0</v>
      </c>
      <c r="I69" s="15">
        <f t="shared" si="15"/>
        <v>61432313</v>
      </c>
      <c r="J69" s="15">
        <f t="shared" si="15"/>
        <v>14082856</v>
      </c>
      <c r="K69" s="15">
        <f t="shared" si="15"/>
        <v>56931501</v>
      </c>
      <c r="L69" s="15">
        <f t="shared" si="15"/>
        <v>0</v>
      </c>
      <c r="M69" s="15">
        <f t="shared" si="15"/>
        <v>0</v>
      </c>
      <c r="N69" s="15">
        <f>SUM(D69:M69)</f>
        <v>272586713</v>
      </c>
      <c r="O69" s="38">
        <f>(N69/O$71)</f>
        <v>3551.3407811767156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135</v>
      </c>
      <c r="M71" s="48"/>
      <c r="N71" s="48"/>
      <c r="O71" s="43">
        <v>76756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33601876</v>
      </c>
      <c r="E5" s="27">
        <f t="shared" si="0"/>
        <v>11947812</v>
      </c>
      <c r="F5" s="27">
        <f t="shared" si="0"/>
        <v>10134492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55684180</v>
      </c>
      <c r="O5" s="33">
        <f aca="true" t="shared" si="1" ref="O5:O36">(N5/O$67)</f>
        <v>752.5702778678776</v>
      </c>
      <c r="P5" s="6"/>
    </row>
    <row r="6" spans="1:16" ht="15">
      <c r="A6" s="12"/>
      <c r="B6" s="25">
        <v>311</v>
      </c>
      <c r="C6" s="20" t="s">
        <v>3</v>
      </c>
      <c r="D6" s="46">
        <v>31704673</v>
      </c>
      <c r="E6" s="46">
        <v>10579150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42283823</v>
      </c>
      <c r="O6" s="47">
        <f t="shared" si="1"/>
        <v>571.4647934911883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1368662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1368662</v>
      </c>
      <c r="O7" s="47">
        <f t="shared" si="1"/>
        <v>18.49743215482755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6200908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6200908</v>
      </c>
      <c r="O8" s="47">
        <f t="shared" si="1"/>
        <v>83.80511406638556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1256285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1256285</v>
      </c>
      <c r="O9" s="47">
        <f t="shared" si="1"/>
        <v>16.97865985511947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108881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108881</v>
      </c>
      <c r="O10" s="47">
        <f t="shared" si="1"/>
        <v>1.4715239485349767</v>
      </c>
      <c r="P10" s="9"/>
    </row>
    <row r="11" spans="1:16" ht="15">
      <c r="A11" s="12"/>
      <c r="B11" s="25">
        <v>314.9</v>
      </c>
      <c r="C11" s="20" t="s">
        <v>15</v>
      </c>
      <c r="D11" s="46">
        <v>234998</v>
      </c>
      <c r="E11" s="46">
        <v>0</v>
      </c>
      <c r="F11" s="46">
        <v>10149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245147</v>
      </c>
      <c r="O11" s="47">
        <f t="shared" si="1"/>
        <v>3.3131554762677045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2558269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2558269</v>
      </c>
      <c r="O12" s="47">
        <f t="shared" si="1"/>
        <v>34.574940534111796</v>
      </c>
      <c r="P12" s="9"/>
    </row>
    <row r="13" spans="1:16" ht="15">
      <c r="A13" s="12"/>
      <c r="B13" s="25">
        <v>316</v>
      </c>
      <c r="C13" s="20" t="s">
        <v>95</v>
      </c>
      <c r="D13" s="46">
        <v>1662205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1662205</v>
      </c>
      <c r="O13" s="47">
        <f t="shared" si="1"/>
        <v>22.46465834144232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13008502</v>
      </c>
      <c r="E14" s="32">
        <f t="shared" si="3"/>
        <v>64077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13072579</v>
      </c>
      <c r="O14" s="45">
        <f t="shared" si="1"/>
        <v>176.6755730349227</v>
      </c>
      <c r="P14" s="10"/>
    </row>
    <row r="15" spans="1:16" ht="15">
      <c r="A15" s="12"/>
      <c r="B15" s="25">
        <v>322</v>
      </c>
      <c r="C15" s="20" t="s">
        <v>0</v>
      </c>
      <c r="D15" s="46">
        <v>2320370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2320370</v>
      </c>
      <c r="O15" s="47">
        <f t="shared" si="1"/>
        <v>31.359741593685804</v>
      </c>
      <c r="P15" s="9"/>
    </row>
    <row r="16" spans="1:16" ht="15">
      <c r="A16" s="12"/>
      <c r="B16" s="25">
        <v>323.1</v>
      </c>
      <c r="C16" s="20" t="s">
        <v>19</v>
      </c>
      <c r="D16" s="46">
        <v>4525056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4525056</v>
      </c>
      <c r="O16" s="47">
        <f t="shared" si="1"/>
        <v>61.15601686668829</v>
      </c>
      <c r="P16" s="9"/>
    </row>
    <row r="17" spans="1:16" ht="15">
      <c r="A17" s="12"/>
      <c r="B17" s="25">
        <v>323.4</v>
      </c>
      <c r="C17" s="20" t="s">
        <v>20</v>
      </c>
      <c r="D17" s="46">
        <v>24681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24681</v>
      </c>
      <c r="O17" s="47">
        <f t="shared" si="1"/>
        <v>0.3335630879013948</v>
      </c>
      <c r="P17" s="9"/>
    </row>
    <row r="18" spans="1:16" ht="15">
      <c r="A18" s="12"/>
      <c r="B18" s="25">
        <v>325.2</v>
      </c>
      <c r="C18" s="20" t="s">
        <v>22</v>
      </c>
      <c r="D18" s="46">
        <v>5692928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5692928</v>
      </c>
      <c r="O18" s="47">
        <f t="shared" si="1"/>
        <v>76.93977727321872</v>
      </c>
      <c r="P18" s="9"/>
    </row>
    <row r="19" spans="1:16" ht="15">
      <c r="A19" s="12"/>
      <c r="B19" s="25">
        <v>329</v>
      </c>
      <c r="C19" s="20" t="s">
        <v>23</v>
      </c>
      <c r="D19" s="46">
        <v>445467</v>
      </c>
      <c r="E19" s="46">
        <v>64077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509544</v>
      </c>
      <c r="O19" s="47">
        <f t="shared" si="1"/>
        <v>6.886474213428479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SUM(D21:D36)</f>
        <v>10642905</v>
      </c>
      <c r="E20" s="32">
        <f t="shared" si="5"/>
        <v>796317</v>
      </c>
      <c r="F20" s="32">
        <f t="shared" si="5"/>
        <v>0</v>
      </c>
      <c r="G20" s="32">
        <f t="shared" si="5"/>
        <v>3177508</v>
      </c>
      <c r="H20" s="32">
        <f t="shared" si="5"/>
        <v>0</v>
      </c>
      <c r="I20" s="32">
        <f t="shared" si="5"/>
        <v>73610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14690340</v>
      </c>
      <c r="O20" s="45">
        <f t="shared" si="1"/>
        <v>198.53957184560494</v>
      </c>
      <c r="P20" s="10"/>
    </row>
    <row r="21" spans="1:16" ht="15">
      <c r="A21" s="12"/>
      <c r="B21" s="25">
        <v>331.2</v>
      </c>
      <c r="C21" s="20" t="s">
        <v>25</v>
      </c>
      <c r="D21" s="46">
        <v>0</v>
      </c>
      <c r="E21" s="46">
        <v>74539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74539</v>
      </c>
      <c r="O21" s="47">
        <f t="shared" si="1"/>
        <v>1.0073926911017408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492796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492796</v>
      </c>
      <c r="O22" s="47">
        <f t="shared" si="1"/>
        <v>6.6601254189642125</v>
      </c>
      <c r="P22" s="9"/>
    </row>
    <row r="23" spans="1:16" ht="15">
      <c r="A23" s="12"/>
      <c r="B23" s="25">
        <v>334.2</v>
      </c>
      <c r="C23" s="20" t="s">
        <v>29</v>
      </c>
      <c r="D23" s="46">
        <v>0</v>
      </c>
      <c r="E23" s="46">
        <v>39002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39002</v>
      </c>
      <c r="O23" s="47">
        <f t="shared" si="1"/>
        <v>0.5271110390312467</v>
      </c>
      <c r="P23" s="9"/>
    </row>
    <row r="24" spans="1:16" ht="15">
      <c r="A24" s="12"/>
      <c r="B24" s="25">
        <v>334.5</v>
      </c>
      <c r="C24" s="20" t="s">
        <v>30</v>
      </c>
      <c r="D24" s="46">
        <v>0</v>
      </c>
      <c r="E24" s="46">
        <v>72568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2">SUM(D24:M24)</f>
        <v>72568</v>
      </c>
      <c r="O24" s="47">
        <f t="shared" si="1"/>
        <v>0.9807546761812088</v>
      </c>
      <c r="P24" s="9"/>
    </row>
    <row r="25" spans="1:16" ht="15">
      <c r="A25" s="12"/>
      <c r="B25" s="25">
        <v>334.7</v>
      </c>
      <c r="C25" s="20" t="s">
        <v>31</v>
      </c>
      <c r="D25" s="46">
        <v>0</v>
      </c>
      <c r="E25" s="46">
        <v>68945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68945</v>
      </c>
      <c r="O25" s="47">
        <f t="shared" si="1"/>
        <v>0.9317899232349444</v>
      </c>
      <c r="P25" s="9"/>
    </row>
    <row r="26" spans="1:16" ht="15">
      <c r="A26" s="12"/>
      <c r="B26" s="25">
        <v>334.9</v>
      </c>
      <c r="C26" s="20" t="s">
        <v>96</v>
      </c>
      <c r="D26" s="46">
        <v>0</v>
      </c>
      <c r="E26" s="46">
        <v>11795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11795</v>
      </c>
      <c r="O26" s="47">
        <f t="shared" si="1"/>
        <v>0.15940912531084442</v>
      </c>
      <c r="P26" s="9"/>
    </row>
    <row r="27" spans="1:16" ht="15">
      <c r="A27" s="12"/>
      <c r="B27" s="25">
        <v>335.12</v>
      </c>
      <c r="C27" s="20" t="s">
        <v>97</v>
      </c>
      <c r="D27" s="46">
        <v>2638921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2638921</v>
      </c>
      <c r="O27" s="47">
        <f t="shared" si="1"/>
        <v>35.664950264893506</v>
      </c>
      <c r="P27" s="9"/>
    </row>
    <row r="28" spans="1:16" ht="15">
      <c r="A28" s="12"/>
      <c r="B28" s="25">
        <v>335.14</v>
      </c>
      <c r="C28" s="20" t="s">
        <v>98</v>
      </c>
      <c r="D28" s="46">
        <v>52065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52065</v>
      </c>
      <c r="O28" s="47">
        <f t="shared" si="1"/>
        <v>0.703657152124554</v>
      </c>
      <c r="P28" s="9"/>
    </row>
    <row r="29" spans="1:16" ht="15">
      <c r="A29" s="12"/>
      <c r="B29" s="25">
        <v>335.15</v>
      </c>
      <c r="C29" s="20" t="s">
        <v>99</v>
      </c>
      <c r="D29" s="46">
        <v>58909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58909</v>
      </c>
      <c r="O29" s="47">
        <f t="shared" si="1"/>
        <v>0.7961536382311601</v>
      </c>
      <c r="P29" s="9"/>
    </row>
    <row r="30" spans="1:16" ht="15">
      <c r="A30" s="12"/>
      <c r="B30" s="25">
        <v>335.18</v>
      </c>
      <c r="C30" s="20" t="s">
        <v>100</v>
      </c>
      <c r="D30" s="46">
        <v>5738661</v>
      </c>
      <c r="E30" s="46">
        <v>0</v>
      </c>
      <c r="F30" s="46">
        <v>0</v>
      </c>
      <c r="G30" s="46">
        <v>3177508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8916169</v>
      </c>
      <c r="O30" s="47">
        <f t="shared" si="1"/>
        <v>120.50179749162072</v>
      </c>
      <c r="P30" s="9"/>
    </row>
    <row r="31" spans="1:16" ht="15">
      <c r="A31" s="12"/>
      <c r="B31" s="25">
        <v>335.19</v>
      </c>
      <c r="C31" s="20" t="s">
        <v>101</v>
      </c>
      <c r="D31" s="46">
        <v>60840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60840</v>
      </c>
      <c r="O31" s="47">
        <f t="shared" si="1"/>
        <v>0.8222510541680181</v>
      </c>
      <c r="P31" s="9"/>
    </row>
    <row r="32" spans="1:16" ht="15">
      <c r="A32" s="12"/>
      <c r="B32" s="25">
        <v>335.29</v>
      </c>
      <c r="C32" s="20" t="s">
        <v>36</v>
      </c>
      <c r="D32" s="46">
        <v>1721874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1721874</v>
      </c>
      <c r="O32" s="47">
        <f t="shared" si="1"/>
        <v>23.27108336036328</v>
      </c>
      <c r="P32" s="9"/>
    </row>
    <row r="33" spans="1:16" ht="15">
      <c r="A33" s="12"/>
      <c r="B33" s="25">
        <v>337.2</v>
      </c>
      <c r="C33" s="20" t="s">
        <v>37</v>
      </c>
      <c r="D33" s="46">
        <v>0</v>
      </c>
      <c r="E33" s="46">
        <v>9454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9454</v>
      </c>
      <c r="O33" s="47">
        <f t="shared" si="1"/>
        <v>0.12777056979132878</v>
      </c>
      <c r="P33" s="9"/>
    </row>
    <row r="34" spans="1:16" ht="15">
      <c r="A34" s="12"/>
      <c r="B34" s="25">
        <v>337.7</v>
      </c>
      <c r="C34" s="20" t="s">
        <v>39</v>
      </c>
      <c r="D34" s="46">
        <v>0</v>
      </c>
      <c r="E34" s="46">
        <v>27218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27218</v>
      </c>
      <c r="O34" s="47">
        <f t="shared" si="1"/>
        <v>0.3678505784409125</v>
      </c>
      <c r="P34" s="9"/>
    </row>
    <row r="35" spans="1:16" ht="15">
      <c r="A35" s="12"/>
      <c r="B35" s="25">
        <v>338</v>
      </c>
      <c r="C35" s="20" t="s">
        <v>40</v>
      </c>
      <c r="D35" s="46">
        <v>236802</v>
      </c>
      <c r="E35" s="46">
        <v>0</v>
      </c>
      <c r="F35" s="46">
        <v>0</v>
      </c>
      <c r="G35" s="46">
        <v>0</v>
      </c>
      <c r="H35" s="46">
        <v>0</v>
      </c>
      <c r="I35" s="46">
        <v>73610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310412</v>
      </c>
      <c r="O35" s="47">
        <f t="shared" si="1"/>
        <v>4.195210293004649</v>
      </c>
      <c r="P35" s="9"/>
    </row>
    <row r="36" spans="1:16" ht="15">
      <c r="A36" s="12"/>
      <c r="B36" s="25">
        <v>339</v>
      </c>
      <c r="C36" s="20" t="s">
        <v>41</v>
      </c>
      <c r="D36" s="46">
        <v>134833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134833</v>
      </c>
      <c r="O36" s="47">
        <f t="shared" si="1"/>
        <v>1.82226456914261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SUM(D38:D49)</f>
        <v>7578059</v>
      </c>
      <c r="E37" s="32">
        <f t="shared" si="7"/>
        <v>1861615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59102674</v>
      </c>
      <c r="J37" s="32">
        <f t="shared" si="7"/>
        <v>8191952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76734300</v>
      </c>
      <c r="O37" s="45">
        <f aca="true" t="shared" si="8" ref="O37:O65">(N37/O$67)</f>
        <v>1037.0621148232242</v>
      </c>
      <c r="P37" s="10"/>
    </row>
    <row r="38" spans="1:16" ht="15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8191952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8191952</v>
      </c>
      <c r="O38" s="47">
        <f t="shared" si="8"/>
        <v>110.7140231376365</v>
      </c>
      <c r="P38" s="9"/>
    </row>
    <row r="39" spans="1:16" ht="15">
      <c r="A39" s="12"/>
      <c r="B39" s="25">
        <v>341.9</v>
      </c>
      <c r="C39" s="20" t="s">
        <v>103</v>
      </c>
      <c r="D39" s="46">
        <v>764148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764148</v>
      </c>
      <c r="O39" s="47">
        <f t="shared" si="8"/>
        <v>10.327440804411287</v>
      </c>
      <c r="P39" s="9"/>
    </row>
    <row r="40" spans="1:16" ht="15">
      <c r="A40" s="12"/>
      <c r="B40" s="25">
        <v>342.1</v>
      </c>
      <c r="C40" s="20" t="s">
        <v>52</v>
      </c>
      <c r="D40" s="46">
        <v>667080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667080</v>
      </c>
      <c r="O40" s="47">
        <f t="shared" si="8"/>
        <v>9.015569250729808</v>
      </c>
      <c r="P40" s="9"/>
    </row>
    <row r="41" spans="1:16" ht="15">
      <c r="A41" s="12"/>
      <c r="B41" s="25">
        <v>342.2</v>
      </c>
      <c r="C41" s="20" t="s">
        <v>53</v>
      </c>
      <c r="D41" s="46">
        <v>2374940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2374940</v>
      </c>
      <c r="O41" s="47">
        <f t="shared" si="8"/>
        <v>32.09725375716294</v>
      </c>
      <c r="P41" s="9"/>
    </row>
    <row r="42" spans="1:16" ht="15">
      <c r="A42" s="12"/>
      <c r="B42" s="25">
        <v>342.4</v>
      </c>
      <c r="C42" s="20" t="s">
        <v>54</v>
      </c>
      <c r="D42" s="46">
        <v>3314940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3314940</v>
      </c>
      <c r="O42" s="47">
        <f t="shared" si="8"/>
        <v>44.80132987349984</v>
      </c>
      <c r="P42" s="9"/>
    </row>
    <row r="43" spans="1:16" ht="15">
      <c r="A43" s="12"/>
      <c r="B43" s="25">
        <v>342.9</v>
      </c>
      <c r="C43" s="20" t="s">
        <v>55</v>
      </c>
      <c r="D43" s="46">
        <v>7690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7690</v>
      </c>
      <c r="O43" s="47">
        <f t="shared" si="8"/>
        <v>0.10393015461130933</v>
      </c>
      <c r="P43" s="9"/>
    </row>
    <row r="44" spans="1:16" ht="15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23369589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23369589</v>
      </c>
      <c r="O44" s="47">
        <f t="shared" si="8"/>
        <v>315.83940155692505</v>
      </c>
      <c r="P44" s="9"/>
    </row>
    <row r="45" spans="1:16" ht="15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11781261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11781261</v>
      </c>
      <c r="O45" s="47">
        <f t="shared" si="8"/>
        <v>159.22344307492702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22687238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22687238</v>
      </c>
      <c r="O46" s="47">
        <f t="shared" si="8"/>
        <v>306.61744512920313</v>
      </c>
      <c r="P46" s="9"/>
    </row>
    <row r="47" spans="1:16" ht="15">
      <c r="A47" s="12"/>
      <c r="B47" s="25">
        <v>343.8</v>
      </c>
      <c r="C47" s="20" t="s">
        <v>59</v>
      </c>
      <c r="D47" s="46">
        <v>0</v>
      </c>
      <c r="E47" s="46">
        <v>143100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143100</v>
      </c>
      <c r="O47" s="47">
        <f t="shared" si="8"/>
        <v>1.9339928640934154</v>
      </c>
      <c r="P47" s="9"/>
    </row>
    <row r="48" spans="1:16" ht="15">
      <c r="A48" s="12"/>
      <c r="B48" s="25">
        <v>347.2</v>
      </c>
      <c r="C48" s="20" t="s">
        <v>62</v>
      </c>
      <c r="D48" s="46">
        <v>449261</v>
      </c>
      <c r="E48" s="46">
        <v>1701769</v>
      </c>
      <c r="F48" s="46">
        <v>0</v>
      </c>
      <c r="G48" s="46">
        <v>0</v>
      </c>
      <c r="H48" s="46">
        <v>0</v>
      </c>
      <c r="I48" s="46">
        <v>1264586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3415616</v>
      </c>
      <c r="O48" s="47">
        <f t="shared" si="8"/>
        <v>46.161963455508705</v>
      </c>
      <c r="P48" s="9"/>
    </row>
    <row r="49" spans="1:16" ht="15">
      <c r="A49" s="12"/>
      <c r="B49" s="25">
        <v>349</v>
      </c>
      <c r="C49" s="20" t="s">
        <v>1</v>
      </c>
      <c r="D49" s="46">
        <v>0</v>
      </c>
      <c r="E49" s="46">
        <v>16746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16746</v>
      </c>
      <c r="O49" s="47">
        <f t="shared" si="8"/>
        <v>0.2263217645150827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SUM(D51:D52)</f>
        <v>600889</v>
      </c>
      <c r="E50" s="32">
        <f t="shared" si="10"/>
        <v>944155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1545044</v>
      </c>
      <c r="O50" s="45">
        <f t="shared" si="8"/>
        <v>20.881230403286843</v>
      </c>
      <c r="P50" s="10"/>
    </row>
    <row r="51" spans="1:16" ht="15">
      <c r="A51" s="13"/>
      <c r="B51" s="39">
        <v>354</v>
      </c>
      <c r="C51" s="21" t="s">
        <v>65</v>
      </c>
      <c r="D51" s="46">
        <v>600889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600889</v>
      </c>
      <c r="O51" s="47">
        <f t="shared" si="8"/>
        <v>8.120999567520814</v>
      </c>
      <c r="P51" s="9"/>
    </row>
    <row r="52" spans="1:16" ht="15">
      <c r="A52" s="13"/>
      <c r="B52" s="39">
        <v>359</v>
      </c>
      <c r="C52" s="21" t="s">
        <v>66</v>
      </c>
      <c r="D52" s="46">
        <v>0</v>
      </c>
      <c r="E52" s="46">
        <v>944155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944155</v>
      </c>
      <c r="O52" s="47">
        <f t="shared" si="8"/>
        <v>12.760230835766029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SUM(D54:D61)</f>
        <v>1526732</v>
      </c>
      <c r="E53" s="32">
        <f t="shared" si="11"/>
        <v>557517</v>
      </c>
      <c r="F53" s="32">
        <f t="shared" si="11"/>
        <v>8700</v>
      </c>
      <c r="G53" s="32">
        <f t="shared" si="11"/>
        <v>178508</v>
      </c>
      <c r="H53" s="32">
        <f t="shared" si="11"/>
        <v>0</v>
      </c>
      <c r="I53" s="32">
        <f t="shared" si="11"/>
        <v>374392</v>
      </c>
      <c r="J53" s="32">
        <f t="shared" si="11"/>
        <v>962147</v>
      </c>
      <c r="K53" s="32">
        <f t="shared" si="11"/>
        <v>62249179</v>
      </c>
      <c r="L53" s="32">
        <f t="shared" si="11"/>
        <v>0</v>
      </c>
      <c r="M53" s="32">
        <f t="shared" si="11"/>
        <v>0</v>
      </c>
      <c r="N53" s="32">
        <f>SUM(D53:M53)</f>
        <v>65857175</v>
      </c>
      <c r="O53" s="45">
        <f t="shared" si="8"/>
        <v>890.058046815872</v>
      </c>
      <c r="P53" s="10"/>
    </row>
    <row r="54" spans="1:16" ht="15">
      <c r="A54" s="12"/>
      <c r="B54" s="25">
        <v>361.1</v>
      </c>
      <c r="C54" s="20" t="s">
        <v>67</v>
      </c>
      <c r="D54" s="46">
        <v>148509</v>
      </c>
      <c r="E54" s="46">
        <v>57106</v>
      </c>
      <c r="F54" s="46">
        <v>8700</v>
      </c>
      <c r="G54" s="46">
        <v>91484</v>
      </c>
      <c r="H54" s="46">
        <v>0</v>
      </c>
      <c r="I54" s="46">
        <v>314624</v>
      </c>
      <c r="J54" s="46">
        <v>3127</v>
      </c>
      <c r="K54" s="46">
        <v>5021315</v>
      </c>
      <c r="L54" s="46">
        <v>0</v>
      </c>
      <c r="M54" s="46">
        <v>0</v>
      </c>
      <c r="N54" s="46">
        <f>SUM(D54:M54)</f>
        <v>5644865</v>
      </c>
      <c r="O54" s="47">
        <f t="shared" si="8"/>
        <v>76.29020704941075</v>
      </c>
      <c r="P54" s="9"/>
    </row>
    <row r="55" spans="1:16" ht="15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35369469</v>
      </c>
      <c r="L55" s="46">
        <v>0</v>
      </c>
      <c r="M55" s="46">
        <v>0</v>
      </c>
      <c r="N55" s="46">
        <f aca="true" t="shared" si="12" ref="N55:N61">SUM(D55:M55)</f>
        <v>35369469</v>
      </c>
      <c r="O55" s="47">
        <f t="shared" si="8"/>
        <v>478.01747486214725</v>
      </c>
      <c r="P55" s="9"/>
    </row>
    <row r="56" spans="1:16" ht="15">
      <c r="A56" s="12"/>
      <c r="B56" s="25">
        <v>362</v>
      </c>
      <c r="C56" s="20" t="s">
        <v>69</v>
      </c>
      <c r="D56" s="46">
        <v>413386</v>
      </c>
      <c r="E56" s="46">
        <v>0</v>
      </c>
      <c r="F56" s="46">
        <v>0</v>
      </c>
      <c r="G56" s="46">
        <v>0</v>
      </c>
      <c r="H56" s="46">
        <v>0</v>
      </c>
      <c r="I56" s="46">
        <v>19590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432976</v>
      </c>
      <c r="O56" s="47">
        <f t="shared" si="8"/>
        <v>5.8516596388798785</v>
      </c>
      <c r="P56" s="9"/>
    </row>
    <row r="57" spans="1:16" ht="15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229017</v>
      </c>
      <c r="K57" s="46">
        <v>0</v>
      </c>
      <c r="L57" s="46">
        <v>0</v>
      </c>
      <c r="M57" s="46">
        <v>0</v>
      </c>
      <c r="N57" s="46">
        <f t="shared" si="12"/>
        <v>229017</v>
      </c>
      <c r="O57" s="47">
        <f t="shared" si="8"/>
        <v>3.0951589361012</v>
      </c>
      <c r="P57" s="9"/>
    </row>
    <row r="58" spans="1:16" ht="15">
      <c r="A58" s="12"/>
      <c r="B58" s="25">
        <v>365</v>
      </c>
      <c r="C58" s="20" t="s">
        <v>106</v>
      </c>
      <c r="D58" s="46">
        <v>2827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2827</v>
      </c>
      <c r="O58" s="47">
        <f t="shared" si="8"/>
        <v>0.038206833171153635</v>
      </c>
      <c r="P58" s="9"/>
    </row>
    <row r="59" spans="1:16" ht="15">
      <c r="A59" s="12"/>
      <c r="B59" s="25">
        <v>366</v>
      </c>
      <c r="C59" s="20" t="s">
        <v>72</v>
      </c>
      <c r="D59" s="46">
        <v>0</v>
      </c>
      <c r="E59" s="46">
        <v>337763</v>
      </c>
      <c r="F59" s="46">
        <v>0</v>
      </c>
      <c r="G59" s="46">
        <v>83024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420787</v>
      </c>
      <c r="O59" s="47">
        <f t="shared" si="8"/>
        <v>5.686925613579846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21844295</v>
      </c>
      <c r="L60" s="46">
        <v>0</v>
      </c>
      <c r="M60" s="46">
        <v>0</v>
      </c>
      <c r="N60" s="46">
        <f t="shared" si="12"/>
        <v>21844295</v>
      </c>
      <c r="O60" s="47">
        <f t="shared" si="8"/>
        <v>295.2250919018272</v>
      </c>
      <c r="P60" s="9"/>
    </row>
    <row r="61" spans="1:16" ht="15">
      <c r="A61" s="12"/>
      <c r="B61" s="25">
        <v>369.9</v>
      </c>
      <c r="C61" s="20" t="s">
        <v>74</v>
      </c>
      <c r="D61" s="46">
        <v>962010</v>
      </c>
      <c r="E61" s="46">
        <v>162648</v>
      </c>
      <c r="F61" s="46">
        <v>0</v>
      </c>
      <c r="G61" s="46">
        <v>4000</v>
      </c>
      <c r="H61" s="46">
        <v>0</v>
      </c>
      <c r="I61" s="46">
        <v>40178</v>
      </c>
      <c r="J61" s="46">
        <v>730003</v>
      </c>
      <c r="K61" s="46">
        <v>14100</v>
      </c>
      <c r="L61" s="46">
        <v>0</v>
      </c>
      <c r="M61" s="46">
        <v>0</v>
      </c>
      <c r="N61" s="46">
        <f t="shared" si="12"/>
        <v>1912939</v>
      </c>
      <c r="O61" s="47">
        <f t="shared" si="8"/>
        <v>25.853321980754675</v>
      </c>
      <c r="P61" s="9"/>
    </row>
    <row r="62" spans="1:16" ht="15.75">
      <c r="A62" s="29" t="s">
        <v>48</v>
      </c>
      <c r="B62" s="30"/>
      <c r="C62" s="31"/>
      <c r="D62" s="32">
        <f aca="true" t="shared" si="13" ref="D62:M62">SUM(D63:D64)</f>
        <v>14842000</v>
      </c>
      <c r="E62" s="32">
        <f t="shared" si="13"/>
        <v>277295</v>
      </c>
      <c r="F62" s="32">
        <f t="shared" si="13"/>
        <v>2140220</v>
      </c>
      <c r="G62" s="32">
        <f t="shared" si="13"/>
        <v>8438535</v>
      </c>
      <c r="H62" s="32">
        <f t="shared" si="13"/>
        <v>0</v>
      </c>
      <c r="I62" s="32">
        <f t="shared" si="13"/>
        <v>525756</v>
      </c>
      <c r="J62" s="32">
        <f t="shared" si="13"/>
        <v>4498657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30722463</v>
      </c>
      <c r="O62" s="45">
        <f t="shared" si="8"/>
        <v>415.2133068439831</v>
      </c>
      <c r="P62" s="9"/>
    </row>
    <row r="63" spans="1:16" ht="15">
      <c r="A63" s="12"/>
      <c r="B63" s="25">
        <v>381</v>
      </c>
      <c r="C63" s="20" t="s">
        <v>75</v>
      </c>
      <c r="D63" s="46">
        <v>14842000</v>
      </c>
      <c r="E63" s="46">
        <v>277295</v>
      </c>
      <c r="F63" s="46">
        <v>2140220</v>
      </c>
      <c r="G63" s="46">
        <v>8438535</v>
      </c>
      <c r="H63" s="46">
        <v>0</v>
      </c>
      <c r="I63" s="46">
        <v>310000</v>
      </c>
      <c r="J63" s="46">
        <v>4498657</v>
      </c>
      <c r="K63" s="46">
        <v>0</v>
      </c>
      <c r="L63" s="46">
        <v>0</v>
      </c>
      <c r="M63" s="46">
        <v>0</v>
      </c>
      <c r="N63" s="46">
        <f>SUM(D63:M63)</f>
        <v>30506707</v>
      </c>
      <c r="O63" s="47">
        <f t="shared" si="8"/>
        <v>412.29736998594444</v>
      </c>
      <c r="P63" s="9"/>
    </row>
    <row r="64" spans="1:16" ht="15.75" thickBot="1">
      <c r="A64" s="12"/>
      <c r="B64" s="25">
        <v>389.9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215756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215756</v>
      </c>
      <c r="O64" s="47">
        <f t="shared" si="8"/>
        <v>2.915936858038707</v>
      </c>
      <c r="P64" s="9"/>
    </row>
    <row r="65" spans="1:119" ht="16.5" thickBot="1">
      <c r="A65" s="14" t="s">
        <v>63</v>
      </c>
      <c r="B65" s="23"/>
      <c r="C65" s="22"/>
      <c r="D65" s="15">
        <f aca="true" t="shared" si="14" ref="D65:M65">SUM(D5,D14,D20,D37,D50,D53,D62)</f>
        <v>81800963</v>
      </c>
      <c r="E65" s="15">
        <f t="shared" si="14"/>
        <v>16448788</v>
      </c>
      <c r="F65" s="15">
        <f t="shared" si="14"/>
        <v>12283412</v>
      </c>
      <c r="G65" s="15">
        <f t="shared" si="14"/>
        <v>11794551</v>
      </c>
      <c r="H65" s="15">
        <f t="shared" si="14"/>
        <v>0</v>
      </c>
      <c r="I65" s="15">
        <f t="shared" si="14"/>
        <v>60076432</v>
      </c>
      <c r="J65" s="15">
        <f t="shared" si="14"/>
        <v>13652756</v>
      </c>
      <c r="K65" s="15">
        <f t="shared" si="14"/>
        <v>62249179</v>
      </c>
      <c r="L65" s="15">
        <f t="shared" si="14"/>
        <v>0</v>
      </c>
      <c r="M65" s="15">
        <f t="shared" si="14"/>
        <v>0</v>
      </c>
      <c r="N65" s="15">
        <f>SUM(D65:M65)</f>
        <v>258306081</v>
      </c>
      <c r="O65" s="38">
        <f t="shared" si="8"/>
        <v>3491.0001216347714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125</v>
      </c>
      <c r="M67" s="48"/>
      <c r="N67" s="48"/>
      <c r="O67" s="43">
        <v>73992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31517069</v>
      </c>
      <c r="E5" s="27">
        <f t="shared" si="0"/>
        <v>10899230</v>
      </c>
      <c r="F5" s="27">
        <f t="shared" si="0"/>
        <v>9736186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52152485</v>
      </c>
      <c r="O5" s="33">
        <f aca="true" t="shared" si="1" ref="O5:O36">(N5/O$67)</f>
        <v>712.8259502754124</v>
      </c>
      <c r="P5" s="6"/>
    </row>
    <row r="6" spans="1:16" ht="15">
      <c r="A6" s="12"/>
      <c r="B6" s="25">
        <v>311</v>
      </c>
      <c r="C6" s="20" t="s">
        <v>3</v>
      </c>
      <c r="D6" s="46">
        <v>29642315</v>
      </c>
      <c r="E6" s="46">
        <v>9585902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39228217</v>
      </c>
      <c r="O6" s="47">
        <f t="shared" si="1"/>
        <v>536.1756215573446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1313328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1313328</v>
      </c>
      <c r="O7" s="47">
        <f t="shared" si="1"/>
        <v>17.95071279198502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6010311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6010311</v>
      </c>
      <c r="O8" s="47">
        <f t="shared" si="1"/>
        <v>82.1495974741331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1227687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1227687</v>
      </c>
      <c r="O9" s="47">
        <f t="shared" si="1"/>
        <v>16.780162103795636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97025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97025</v>
      </c>
      <c r="O10" s="47">
        <f t="shared" si="1"/>
        <v>1.326148463020926</v>
      </c>
      <c r="P10" s="9"/>
    </row>
    <row r="11" spans="1:16" ht="15">
      <c r="A11" s="12"/>
      <c r="B11" s="25">
        <v>314.9</v>
      </c>
      <c r="C11" s="20" t="s">
        <v>15</v>
      </c>
      <c r="D11" s="46">
        <v>234998</v>
      </c>
      <c r="E11" s="46">
        <v>0</v>
      </c>
      <c r="F11" s="46">
        <v>17189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252187</v>
      </c>
      <c r="O11" s="47">
        <f t="shared" si="1"/>
        <v>3.446919891201837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2383974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2383974</v>
      </c>
      <c r="O12" s="47">
        <f t="shared" si="1"/>
        <v>32.584421087161545</v>
      </c>
      <c r="P12" s="9"/>
    </row>
    <row r="13" spans="1:16" ht="15">
      <c r="A13" s="12"/>
      <c r="B13" s="25">
        <v>316</v>
      </c>
      <c r="C13" s="20" t="s">
        <v>95</v>
      </c>
      <c r="D13" s="46">
        <v>1639756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1639756</v>
      </c>
      <c r="O13" s="47">
        <f t="shared" si="1"/>
        <v>22.412366906769815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12930415</v>
      </c>
      <c r="E14" s="32">
        <f t="shared" si="3"/>
        <v>95587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13026002</v>
      </c>
      <c r="O14" s="45">
        <f t="shared" si="1"/>
        <v>178.04084031546</v>
      </c>
      <c r="P14" s="10"/>
    </row>
    <row r="15" spans="1:16" ht="15">
      <c r="A15" s="12"/>
      <c r="B15" s="25">
        <v>322</v>
      </c>
      <c r="C15" s="20" t="s">
        <v>0</v>
      </c>
      <c r="D15" s="46">
        <v>2320233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2320233</v>
      </c>
      <c r="O15" s="47">
        <f t="shared" si="1"/>
        <v>31.713202028347663</v>
      </c>
      <c r="P15" s="9"/>
    </row>
    <row r="16" spans="1:16" ht="15">
      <c r="A16" s="12"/>
      <c r="B16" s="25">
        <v>323.1</v>
      </c>
      <c r="C16" s="20" t="s">
        <v>19</v>
      </c>
      <c r="D16" s="46">
        <v>4411417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4411417</v>
      </c>
      <c r="O16" s="47">
        <f t="shared" si="1"/>
        <v>60.29573691620081</v>
      </c>
      <c r="P16" s="9"/>
    </row>
    <row r="17" spans="1:16" ht="15">
      <c r="A17" s="12"/>
      <c r="B17" s="25">
        <v>323.4</v>
      </c>
      <c r="C17" s="20" t="s">
        <v>20</v>
      </c>
      <c r="D17" s="46">
        <v>22644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22644</v>
      </c>
      <c r="O17" s="47">
        <f t="shared" si="1"/>
        <v>0.3095007039077129</v>
      </c>
      <c r="P17" s="9"/>
    </row>
    <row r="18" spans="1:16" ht="15">
      <c r="A18" s="12"/>
      <c r="B18" s="25">
        <v>325.2</v>
      </c>
      <c r="C18" s="20" t="s">
        <v>22</v>
      </c>
      <c r="D18" s="46">
        <v>5680335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5680335</v>
      </c>
      <c r="O18" s="47">
        <f t="shared" si="1"/>
        <v>77.63944890176728</v>
      </c>
      <c r="P18" s="9"/>
    </row>
    <row r="19" spans="1:16" ht="15">
      <c r="A19" s="12"/>
      <c r="B19" s="25">
        <v>329</v>
      </c>
      <c r="C19" s="20" t="s">
        <v>23</v>
      </c>
      <c r="D19" s="46">
        <v>495786</v>
      </c>
      <c r="E19" s="46">
        <v>95587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591373</v>
      </c>
      <c r="O19" s="47">
        <f t="shared" si="1"/>
        <v>8.082951765236526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SUM(D21:D36)</f>
        <v>9536313</v>
      </c>
      <c r="E20" s="32">
        <f t="shared" si="5"/>
        <v>928100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30228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10494641</v>
      </c>
      <c r="O20" s="45">
        <f t="shared" si="1"/>
        <v>143.44191736260132</v>
      </c>
      <c r="P20" s="10"/>
    </row>
    <row r="21" spans="1:16" ht="15">
      <c r="A21" s="12"/>
      <c r="B21" s="25">
        <v>331.2</v>
      </c>
      <c r="C21" s="20" t="s">
        <v>25</v>
      </c>
      <c r="D21" s="46">
        <v>0</v>
      </c>
      <c r="E21" s="46">
        <v>23914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23914</v>
      </c>
      <c r="O21" s="47">
        <f t="shared" si="1"/>
        <v>0.3268592047893061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511300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511300</v>
      </c>
      <c r="O22" s="47">
        <f t="shared" si="1"/>
        <v>6.988505118707543</v>
      </c>
      <c r="P22" s="9"/>
    </row>
    <row r="23" spans="1:16" ht="15">
      <c r="A23" s="12"/>
      <c r="B23" s="25">
        <v>334.2</v>
      </c>
      <c r="C23" s="20" t="s">
        <v>29</v>
      </c>
      <c r="D23" s="46">
        <v>0</v>
      </c>
      <c r="E23" s="46">
        <v>70145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70145</v>
      </c>
      <c r="O23" s="47">
        <f t="shared" si="1"/>
        <v>0.958749641212088</v>
      </c>
      <c r="P23" s="9"/>
    </row>
    <row r="24" spans="1:16" ht="15">
      <c r="A24" s="12"/>
      <c r="B24" s="25">
        <v>334.5</v>
      </c>
      <c r="C24" s="20" t="s">
        <v>30</v>
      </c>
      <c r="D24" s="46">
        <v>0</v>
      </c>
      <c r="E24" s="46">
        <v>203358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2">SUM(D24:M24)</f>
        <v>203358</v>
      </c>
      <c r="O24" s="47">
        <f t="shared" si="1"/>
        <v>2.779519702581906</v>
      </c>
      <c r="P24" s="9"/>
    </row>
    <row r="25" spans="1:16" ht="15">
      <c r="A25" s="12"/>
      <c r="B25" s="25">
        <v>334.7</v>
      </c>
      <c r="C25" s="20" t="s">
        <v>31</v>
      </c>
      <c r="D25" s="46">
        <v>0</v>
      </c>
      <c r="E25" s="46">
        <v>78006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78006</v>
      </c>
      <c r="O25" s="47">
        <f t="shared" si="1"/>
        <v>1.0661946612358706</v>
      </c>
      <c r="P25" s="9"/>
    </row>
    <row r="26" spans="1:16" ht="15">
      <c r="A26" s="12"/>
      <c r="B26" s="25">
        <v>334.9</v>
      </c>
      <c r="C26" s="20" t="s">
        <v>96</v>
      </c>
      <c r="D26" s="46">
        <v>0</v>
      </c>
      <c r="E26" s="46">
        <v>22610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22610</v>
      </c>
      <c r="O26" s="47">
        <f t="shared" si="1"/>
        <v>0.3090359881360797</v>
      </c>
      <c r="P26" s="9"/>
    </row>
    <row r="27" spans="1:16" ht="15">
      <c r="A27" s="12"/>
      <c r="B27" s="25">
        <v>335.12</v>
      </c>
      <c r="C27" s="20" t="s">
        <v>97</v>
      </c>
      <c r="D27" s="46">
        <v>2484312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2484312</v>
      </c>
      <c r="O27" s="47">
        <f t="shared" si="1"/>
        <v>33.95585200169484</v>
      </c>
      <c r="P27" s="9"/>
    </row>
    <row r="28" spans="1:16" ht="15">
      <c r="A28" s="12"/>
      <c r="B28" s="25">
        <v>335.14</v>
      </c>
      <c r="C28" s="20" t="s">
        <v>98</v>
      </c>
      <c r="D28" s="46">
        <v>49339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49339</v>
      </c>
      <c r="O28" s="47">
        <f t="shared" si="1"/>
        <v>0.6743709251944289</v>
      </c>
      <c r="P28" s="9"/>
    </row>
    <row r="29" spans="1:16" ht="15">
      <c r="A29" s="12"/>
      <c r="B29" s="25">
        <v>335.15</v>
      </c>
      <c r="C29" s="20" t="s">
        <v>99</v>
      </c>
      <c r="D29" s="46">
        <v>55944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55944</v>
      </c>
      <c r="O29" s="47">
        <f t="shared" si="1"/>
        <v>0.7646487978896437</v>
      </c>
      <c r="P29" s="9"/>
    </row>
    <row r="30" spans="1:16" ht="15">
      <c r="A30" s="12"/>
      <c r="B30" s="25">
        <v>335.18</v>
      </c>
      <c r="C30" s="20" t="s">
        <v>100</v>
      </c>
      <c r="D30" s="46">
        <v>4760885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4760885</v>
      </c>
      <c r="O30" s="47">
        <f t="shared" si="1"/>
        <v>65.07230430682175</v>
      </c>
      <c r="P30" s="9"/>
    </row>
    <row r="31" spans="1:16" ht="15">
      <c r="A31" s="12"/>
      <c r="B31" s="25">
        <v>335.19</v>
      </c>
      <c r="C31" s="20" t="s">
        <v>101</v>
      </c>
      <c r="D31" s="46">
        <v>70464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70464</v>
      </c>
      <c r="O31" s="47">
        <f t="shared" si="1"/>
        <v>0.963109768598882</v>
      </c>
      <c r="P31" s="9"/>
    </row>
    <row r="32" spans="1:16" ht="15">
      <c r="A32" s="12"/>
      <c r="B32" s="25">
        <v>335.29</v>
      </c>
      <c r="C32" s="20" t="s">
        <v>36</v>
      </c>
      <c r="D32" s="46">
        <v>1733945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1733945</v>
      </c>
      <c r="O32" s="47">
        <f t="shared" si="1"/>
        <v>23.69975260719216</v>
      </c>
      <c r="P32" s="9"/>
    </row>
    <row r="33" spans="1:16" ht="15">
      <c r="A33" s="12"/>
      <c r="B33" s="25">
        <v>337.2</v>
      </c>
      <c r="C33" s="20" t="s">
        <v>37</v>
      </c>
      <c r="D33" s="46">
        <v>0</v>
      </c>
      <c r="E33" s="46">
        <v>15267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15267</v>
      </c>
      <c r="O33" s="47">
        <f t="shared" si="1"/>
        <v>0.20867104957423835</v>
      </c>
      <c r="P33" s="9"/>
    </row>
    <row r="34" spans="1:16" ht="15">
      <c r="A34" s="12"/>
      <c r="B34" s="25">
        <v>337.7</v>
      </c>
      <c r="C34" s="20" t="s">
        <v>39</v>
      </c>
      <c r="D34" s="46">
        <v>0</v>
      </c>
      <c r="E34" s="46">
        <v>3500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3500</v>
      </c>
      <c r="O34" s="47">
        <f t="shared" si="1"/>
        <v>0.04783838825635909</v>
      </c>
      <c r="P34" s="9"/>
    </row>
    <row r="35" spans="1:16" ht="15">
      <c r="A35" s="12"/>
      <c r="B35" s="25">
        <v>338</v>
      </c>
      <c r="C35" s="20" t="s">
        <v>40</v>
      </c>
      <c r="D35" s="46">
        <v>261291</v>
      </c>
      <c r="E35" s="46">
        <v>0</v>
      </c>
      <c r="F35" s="46">
        <v>0</v>
      </c>
      <c r="G35" s="46">
        <v>0</v>
      </c>
      <c r="H35" s="46">
        <v>0</v>
      </c>
      <c r="I35" s="46">
        <v>30228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291519</v>
      </c>
      <c r="O35" s="47">
        <f t="shared" si="1"/>
        <v>3.98451403031587</v>
      </c>
      <c r="P35" s="9"/>
    </row>
    <row r="36" spans="1:16" ht="15">
      <c r="A36" s="12"/>
      <c r="B36" s="25">
        <v>339</v>
      </c>
      <c r="C36" s="20" t="s">
        <v>41</v>
      </c>
      <c r="D36" s="46">
        <v>120133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120133</v>
      </c>
      <c r="O36" s="47">
        <f t="shared" si="1"/>
        <v>1.641991170400339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SUM(D38:D49)</f>
        <v>6324450</v>
      </c>
      <c r="E37" s="32">
        <f t="shared" si="7"/>
        <v>1863266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57857190</v>
      </c>
      <c r="J37" s="32">
        <f t="shared" si="7"/>
        <v>7778856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73823762</v>
      </c>
      <c r="O37" s="45">
        <f aca="true" t="shared" si="8" ref="O37:O65">(N37/O$67)</f>
        <v>1009.0313683145853</v>
      </c>
      <c r="P37" s="10"/>
    </row>
    <row r="38" spans="1:16" ht="15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7778856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7778856</v>
      </c>
      <c r="O38" s="47">
        <f t="shared" si="8"/>
        <v>106.32226671951669</v>
      </c>
      <c r="P38" s="9"/>
    </row>
    <row r="39" spans="1:16" ht="15">
      <c r="A39" s="12"/>
      <c r="B39" s="25">
        <v>341.9</v>
      </c>
      <c r="C39" s="20" t="s">
        <v>103</v>
      </c>
      <c r="D39" s="46">
        <v>713205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713205</v>
      </c>
      <c r="O39" s="47">
        <f t="shared" si="8"/>
        <v>9.748165056107595</v>
      </c>
      <c r="P39" s="9"/>
    </row>
    <row r="40" spans="1:16" ht="15">
      <c r="A40" s="12"/>
      <c r="B40" s="25">
        <v>342.1</v>
      </c>
      <c r="C40" s="20" t="s">
        <v>52</v>
      </c>
      <c r="D40" s="46">
        <v>747627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747627</v>
      </c>
      <c r="O40" s="47">
        <f t="shared" si="8"/>
        <v>10.218648770553422</v>
      </c>
      <c r="P40" s="9"/>
    </row>
    <row r="41" spans="1:16" ht="15">
      <c r="A41" s="12"/>
      <c r="B41" s="25">
        <v>342.2</v>
      </c>
      <c r="C41" s="20" t="s">
        <v>53</v>
      </c>
      <c r="D41" s="46">
        <v>2357194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2357194</v>
      </c>
      <c r="O41" s="47">
        <f t="shared" si="8"/>
        <v>32.218389076445746</v>
      </c>
      <c r="P41" s="9"/>
    </row>
    <row r="42" spans="1:16" ht="15">
      <c r="A42" s="12"/>
      <c r="B42" s="25">
        <v>342.4</v>
      </c>
      <c r="C42" s="20" t="s">
        <v>54</v>
      </c>
      <c r="D42" s="46">
        <v>2061704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2061704</v>
      </c>
      <c r="O42" s="47">
        <f t="shared" si="8"/>
        <v>28.179598977625304</v>
      </c>
      <c r="P42" s="9"/>
    </row>
    <row r="43" spans="1:16" ht="15">
      <c r="A43" s="12"/>
      <c r="B43" s="25">
        <v>342.9</v>
      </c>
      <c r="C43" s="20" t="s">
        <v>55</v>
      </c>
      <c r="D43" s="46">
        <v>3485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3485</v>
      </c>
      <c r="O43" s="47">
        <f t="shared" si="8"/>
        <v>0.04763336659240326</v>
      </c>
      <c r="P43" s="9"/>
    </row>
    <row r="44" spans="1:16" ht="15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22509380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22509380</v>
      </c>
      <c r="O44" s="47">
        <f t="shared" si="8"/>
        <v>307.660702814264</v>
      </c>
      <c r="P44" s="9"/>
    </row>
    <row r="45" spans="1:16" ht="15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11292553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11292553</v>
      </c>
      <c r="O45" s="47">
        <f t="shared" si="8"/>
        <v>154.34786709128932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22622878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22622878</v>
      </c>
      <c r="O46" s="47">
        <f t="shared" si="8"/>
        <v>309.21200606864124</v>
      </c>
      <c r="P46" s="9"/>
    </row>
    <row r="47" spans="1:16" ht="15">
      <c r="A47" s="12"/>
      <c r="B47" s="25">
        <v>343.8</v>
      </c>
      <c r="C47" s="20" t="s">
        <v>59</v>
      </c>
      <c r="D47" s="46">
        <v>0</v>
      </c>
      <c r="E47" s="46">
        <v>86225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86225</v>
      </c>
      <c r="O47" s="47">
        <f t="shared" si="8"/>
        <v>1.178532864972732</v>
      </c>
      <c r="P47" s="9"/>
    </row>
    <row r="48" spans="1:16" ht="15">
      <c r="A48" s="12"/>
      <c r="B48" s="25">
        <v>347.2</v>
      </c>
      <c r="C48" s="20" t="s">
        <v>62</v>
      </c>
      <c r="D48" s="46">
        <v>441235</v>
      </c>
      <c r="E48" s="46">
        <v>1759456</v>
      </c>
      <c r="F48" s="46">
        <v>0</v>
      </c>
      <c r="G48" s="46">
        <v>0</v>
      </c>
      <c r="H48" s="46">
        <v>0</v>
      </c>
      <c r="I48" s="46">
        <v>1432379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3633070</v>
      </c>
      <c r="O48" s="47">
        <f t="shared" si="8"/>
        <v>49.65720377786586</v>
      </c>
      <c r="P48" s="9"/>
    </row>
    <row r="49" spans="1:16" ht="15">
      <c r="A49" s="12"/>
      <c r="B49" s="25">
        <v>349</v>
      </c>
      <c r="C49" s="20" t="s">
        <v>1</v>
      </c>
      <c r="D49" s="46">
        <v>0</v>
      </c>
      <c r="E49" s="46">
        <v>17585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17585</v>
      </c>
      <c r="O49" s="47">
        <f t="shared" si="8"/>
        <v>0.24035373071087845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SUM(D51:D52)</f>
        <v>718396</v>
      </c>
      <c r="E50" s="32">
        <f t="shared" si="10"/>
        <v>1726754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2445150</v>
      </c>
      <c r="O50" s="45">
        <f t="shared" si="8"/>
        <v>33.420581441438976</v>
      </c>
      <c r="P50" s="10"/>
    </row>
    <row r="51" spans="1:16" ht="15">
      <c r="A51" s="13"/>
      <c r="B51" s="39">
        <v>354</v>
      </c>
      <c r="C51" s="21" t="s">
        <v>65</v>
      </c>
      <c r="D51" s="46">
        <v>718396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718396</v>
      </c>
      <c r="O51" s="47">
        <f t="shared" si="8"/>
        <v>9.819116219947242</v>
      </c>
      <c r="P51" s="9"/>
    </row>
    <row r="52" spans="1:16" ht="15">
      <c r="A52" s="13"/>
      <c r="B52" s="39">
        <v>359</v>
      </c>
      <c r="C52" s="21" t="s">
        <v>66</v>
      </c>
      <c r="D52" s="46">
        <v>0</v>
      </c>
      <c r="E52" s="46">
        <v>1726754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1726754</v>
      </c>
      <c r="O52" s="47">
        <f t="shared" si="8"/>
        <v>23.601465221491736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SUM(D54:D61)</f>
        <v>837894</v>
      </c>
      <c r="E53" s="32">
        <f t="shared" si="11"/>
        <v>322266</v>
      </c>
      <c r="F53" s="32">
        <f t="shared" si="11"/>
        <v>5737</v>
      </c>
      <c r="G53" s="32">
        <f t="shared" si="11"/>
        <v>843203</v>
      </c>
      <c r="H53" s="32">
        <f t="shared" si="11"/>
        <v>0</v>
      </c>
      <c r="I53" s="32">
        <f t="shared" si="11"/>
        <v>760589</v>
      </c>
      <c r="J53" s="32">
        <f t="shared" si="11"/>
        <v>331130</v>
      </c>
      <c r="K53" s="32">
        <f t="shared" si="11"/>
        <v>57460828</v>
      </c>
      <c r="L53" s="32">
        <f t="shared" si="11"/>
        <v>0</v>
      </c>
      <c r="M53" s="32">
        <f t="shared" si="11"/>
        <v>0</v>
      </c>
      <c r="N53" s="32">
        <f>SUM(D53:M53)</f>
        <v>60561647</v>
      </c>
      <c r="O53" s="45">
        <f t="shared" si="8"/>
        <v>827.7633093230185</v>
      </c>
      <c r="P53" s="10"/>
    </row>
    <row r="54" spans="1:16" ht="15">
      <c r="A54" s="12"/>
      <c r="B54" s="25">
        <v>361.1</v>
      </c>
      <c r="C54" s="20" t="s">
        <v>67</v>
      </c>
      <c r="D54" s="46">
        <v>127956</v>
      </c>
      <c r="E54" s="46">
        <v>68819</v>
      </c>
      <c r="F54" s="46">
        <v>5737</v>
      </c>
      <c r="G54" s="46">
        <v>40995</v>
      </c>
      <c r="H54" s="46">
        <v>0</v>
      </c>
      <c r="I54" s="46">
        <v>694324</v>
      </c>
      <c r="J54" s="46">
        <v>5398</v>
      </c>
      <c r="K54" s="46">
        <v>5581524</v>
      </c>
      <c r="L54" s="46">
        <v>0</v>
      </c>
      <c r="M54" s="46">
        <v>0</v>
      </c>
      <c r="N54" s="46">
        <f>SUM(D54:M54)</f>
        <v>6524753</v>
      </c>
      <c r="O54" s="47">
        <f t="shared" si="8"/>
        <v>89.18104779738393</v>
      </c>
      <c r="P54" s="9"/>
    </row>
    <row r="55" spans="1:16" ht="15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29759381</v>
      </c>
      <c r="L55" s="46">
        <v>0</v>
      </c>
      <c r="M55" s="46">
        <v>0</v>
      </c>
      <c r="N55" s="46">
        <f aca="true" t="shared" si="12" ref="N55:N61">SUM(D55:M55)</f>
        <v>29759381</v>
      </c>
      <c r="O55" s="47">
        <f t="shared" si="8"/>
        <v>406.75452072769025</v>
      </c>
      <c r="P55" s="9"/>
    </row>
    <row r="56" spans="1:16" ht="15">
      <c r="A56" s="12"/>
      <c r="B56" s="25">
        <v>362</v>
      </c>
      <c r="C56" s="20" t="s">
        <v>69</v>
      </c>
      <c r="D56" s="46">
        <v>404255</v>
      </c>
      <c r="E56" s="46">
        <v>0</v>
      </c>
      <c r="F56" s="46">
        <v>0</v>
      </c>
      <c r="G56" s="46">
        <v>0</v>
      </c>
      <c r="H56" s="46">
        <v>0</v>
      </c>
      <c r="I56" s="46">
        <v>19555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423810</v>
      </c>
      <c r="O56" s="47">
        <f t="shared" si="8"/>
        <v>5.79268209340787</v>
      </c>
      <c r="P56" s="9"/>
    </row>
    <row r="57" spans="1:16" ht="15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182532</v>
      </c>
      <c r="K57" s="46">
        <v>0</v>
      </c>
      <c r="L57" s="46">
        <v>0</v>
      </c>
      <c r="M57" s="46">
        <v>0</v>
      </c>
      <c r="N57" s="46">
        <f t="shared" si="12"/>
        <v>182532</v>
      </c>
      <c r="O57" s="47">
        <f t="shared" si="8"/>
        <v>2.4948676243456394</v>
      </c>
      <c r="P57" s="9"/>
    </row>
    <row r="58" spans="1:16" ht="15">
      <c r="A58" s="12"/>
      <c r="B58" s="25">
        <v>365</v>
      </c>
      <c r="C58" s="20" t="s">
        <v>106</v>
      </c>
      <c r="D58" s="46">
        <v>2129</v>
      </c>
      <c r="E58" s="46">
        <v>0</v>
      </c>
      <c r="F58" s="46">
        <v>0</v>
      </c>
      <c r="G58" s="46">
        <v>556001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558130</v>
      </c>
      <c r="O58" s="47">
        <f t="shared" si="8"/>
        <v>7.628582753577628</v>
      </c>
      <c r="P58" s="9"/>
    </row>
    <row r="59" spans="1:16" ht="15">
      <c r="A59" s="12"/>
      <c r="B59" s="25">
        <v>366</v>
      </c>
      <c r="C59" s="20" t="s">
        <v>72</v>
      </c>
      <c r="D59" s="46">
        <v>0</v>
      </c>
      <c r="E59" s="46">
        <v>189328</v>
      </c>
      <c r="F59" s="46">
        <v>0</v>
      </c>
      <c r="G59" s="46">
        <v>180416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369744</v>
      </c>
      <c r="O59" s="47">
        <f t="shared" si="8"/>
        <v>5.053702007845495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22105392</v>
      </c>
      <c r="L60" s="46">
        <v>0</v>
      </c>
      <c r="M60" s="46">
        <v>0</v>
      </c>
      <c r="N60" s="46">
        <f t="shared" si="12"/>
        <v>22105392</v>
      </c>
      <c r="O60" s="47">
        <f t="shared" si="8"/>
        <v>302.1389500157183</v>
      </c>
      <c r="P60" s="9"/>
    </row>
    <row r="61" spans="1:16" ht="15">
      <c r="A61" s="12"/>
      <c r="B61" s="25">
        <v>369.9</v>
      </c>
      <c r="C61" s="20" t="s">
        <v>74</v>
      </c>
      <c r="D61" s="46">
        <v>303554</v>
      </c>
      <c r="E61" s="46">
        <v>64119</v>
      </c>
      <c r="F61" s="46">
        <v>0</v>
      </c>
      <c r="G61" s="46">
        <v>65791</v>
      </c>
      <c r="H61" s="46">
        <v>0</v>
      </c>
      <c r="I61" s="46">
        <v>46710</v>
      </c>
      <c r="J61" s="46">
        <v>143200</v>
      </c>
      <c r="K61" s="46">
        <v>14531</v>
      </c>
      <c r="L61" s="46">
        <v>0</v>
      </c>
      <c r="M61" s="46">
        <v>0</v>
      </c>
      <c r="N61" s="46">
        <f t="shared" si="12"/>
        <v>637905</v>
      </c>
      <c r="O61" s="47">
        <f t="shared" si="8"/>
        <v>8.718956303049355</v>
      </c>
      <c r="P61" s="9"/>
    </row>
    <row r="62" spans="1:16" ht="15.75">
      <c r="A62" s="29" t="s">
        <v>48</v>
      </c>
      <c r="B62" s="30"/>
      <c r="C62" s="31"/>
      <c r="D62" s="32">
        <f aca="true" t="shared" si="13" ref="D62:M62">SUM(D63:D64)</f>
        <v>16442000</v>
      </c>
      <c r="E62" s="32">
        <f t="shared" si="13"/>
        <v>226441</v>
      </c>
      <c r="F62" s="32">
        <f t="shared" si="13"/>
        <v>2142518</v>
      </c>
      <c r="G62" s="32">
        <f t="shared" si="13"/>
        <v>6533174</v>
      </c>
      <c r="H62" s="32">
        <f t="shared" si="13"/>
        <v>0</v>
      </c>
      <c r="I62" s="32">
        <f t="shared" si="13"/>
        <v>2161050</v>
      </c>
      <c r="J62" s="32">
        <f t="shared" si="13"/>
        <v>3115390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30620573</v>
      </c>
      <c r="O62" s="45">
        <f t="shared" si="8"/>
        <v>418.52538851605317</v>
      </c>
      <c r="P62" s="9"/>
    </row>
    <row r="63" spans="1:16" ht="15">
      <c r="A63" s="12"/>
      <c r="B63" s="25">
        <v>381</v>
      </c>
      <c r="C63" s="20" t="s">
        <v>75</v>
      </c>
      <c r="D63" s="46">
        <v>16442000</v>
      </c>
      <c r="E63" s="46">
        <v>226441</v>
      </c>
      <c r="F63" s="46">
        <v>2142518</v>
      </c>
      <c r="G63" s="46">
        <v>6533174</v>
      </c>
      <c r="H63" s="46">
        <v>0</v>
      </c>
      <c r="I63" s="46">
        <v>250000</v>
      </c>
      <c r="J63" s="46">
        <v>3115390</v>
      </c>
      <c r="K63" s="46">
        <v>0</v>
      </c>
      <c r="L63" s="46">
        <v>0</v>
      </c>
      <c r="M63" s="46">
        <v>0</v>
      </c>
      <c r="N63" s="46">
        <f>SUM(D63:M63)</f>
        <v>28709523</v>
      </c>
      <c r="O63" s="47">
        <f t="shared" si="8"/>
        <v>392.4049451225346</v>
      </c>
      <c r="P63" s="9"/>
    </row>
    <row r="64" spans="1:16" ht="15.75" thickBot="1">
      <c r="A64" s="12"/>
      <c r="B64" s="25">
        <v>389.9</v>
      </c>
      <c r="C64" s="20" t="s">
        <v>108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1911050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1911050</v>
      </c>
      <c r="O64" s="47">
        <f t="shared" si="8"/>
        <v>26.12044339351858</v>
      </c>
      <c r="P64" s="9"/>
    </row>
    <row r="65" spans="1:119" ht="16.5" thickBot="1">
      <c r="A65" s="14" t="s">
        <v>63</v>
      </c>
      <c r="B65" s="23"/>
      <c r="C65" s="22"/>
      <c r="D65" s="15">
        <f aca="true" t="shared" si="14" ref="D65:M65">SUM(D5,D14,D20,D37,D50,D53,D62)</f>
        <v>78306537</v>
      </c>
      <c r="E65" s="15">
        <f t="shared" si="14"/>
        <v>16061644</v>
      </c>
      <c r="F65" s="15">
        <f t="shared" si="14"/>
        <v>11884441</v>
      </c>
      <c r="G65" s="15">
        <f t="shared" si="14"/>
        <v>7376377</v>
      </c>
      <c r="H65" s="15">
        <f t="shared" si="14"/>
        <v>0</v>
      </c>
      <c r="I65" s="15">
        <f t="shared" si="14"/>
        <v>60809057</v>
      </c>
      <c r="J65" s="15">
        <f t="shared" si="14"/>
        <v>11225376</v>
      </c>
      <c r="K65" s="15">
        <f t="shared" si="14"/>
        <v>57460828</v>
      </c>
      <c r="L65" s="15">
        <f t="shared" si="14"/>
        <v>0</v>
      </c>
      <c r="M65" s="15">
        <f t="shared" si="14"/>
        <v>0</v>
      </c>
      <c r="N65" s="15">
        <f>SUM(D65:M65)</f>
        <v>243124260</v>
      </c>
      <c r="O65" s="38">
        <f t="shared" si="8"/>
        <v>3323.0493555485696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123</v>
      </c>
      <c r="M67" s="48"/>
      <c r="N67" s="48"/>
      <c r="O67" s="43">
        <v>73163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28675970</v>
      </c>
      <c r="E5" s="27">
        <f t="shared" si="0"/>
        <v>9596878</v>
      </c>
      <c r="F5" s="27">
        <f t="shared" si="0"/>
        <v>9665773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47938621</v>
      </c>
      <c r="O5" s="33">
        <f aca="true" t="shared" si="1" ref="O5:O36">(N5/O$68)</f>
        <v>658.6422977577489</v>
      </c>
      <c r="P5" s="6"/>
    </row>
    <row r="6" spans="1:16" ht="15">
      <c r="A6" s="12"/>
      <c r="B6" s="25">
        <v>311</v>
      </c>
      <c r="C6" s="20" t="s">
        <v>3</v>
      </c>
      <c r="D6" s="46">
        <v>26891091</v>
      </c>
      <c r="E6" s="46">
        <v>8317868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35208959</v>
      </c>
      <c r="O6" s="47">
        <f t="shared" si="1"/>
        <v>483.74586447570897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1279010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1279010</v>
      </c>
      <c r="O7" s="47">
        <f t="shared" si="1"/>
        <v>17.572680808969004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5787405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5787405</v>
      </c>
      <c r="O8" s="47">
        <f t="shared" si="1"/>
        <v>79.51479720817763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1189859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1189859</v>
      </c>
      <c r="O9" s="47">
        <f t="shared" si="1"/>
        <v>16.347809958232578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126150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126150</v>
      </c>
      <c r="O10" s="47">
        <f t="shared" si="1"/>
        <v>1.7332105957353265</v>
      </c>
      <c r="P10" s="9"/>
    </row>
    <row r="11" spans="1:16" ht="15">
      <c r="A11" s="12"/>
      <c r="B11" s="25">
        <v>314.9</v>
      </c>
      <c r="C11" s="20" t="s">
        <v>15</v>
      </c>
      <c r="D11" s="46">
        <v>190000</v>
      </c>
      <c r="E11" s="46">
        <v>0</v>
      </c>
      <c r="F11" s="46">
        <v>53162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243162</v>
      </c>
      <c r="O11" s="47">
        <f t="shared" si="1"/>
        <v>3.340871620136294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2509197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2509197</v>
      </c>
      <c r="O12" s="47">
        <f t="shared" si="1"/>
        <v>34.47456858650253</v>
      </c>
      <c r="P12" s="9"/>
    </row>
    <row r="13" spans="1:16" ht="15">
      <c r="A13" s="12"/>
      <c r="B13" s="25">
        <v>316</v>
      </c>
      <c r="C13" s="20" t="s">
        <v>95</v>
      </c>
      <c r="D13" s="46">
        <v>1594879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1594879</v>
      </c>
      <c r="O13" s="47">
        <f t="shared" si="1"/>
        <v>21.912494504286656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12671583</v>
      </c>
      <c r="E14" s="32">
        <f t="shared" si="3"/>
        <v>191439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12863022</v>
      </c>
      <c r="O14" s="45">
        <f t="shared" si="1"/>
        <v>176.7287041107936</v>
      </c>
      <c r="P14" s="10"/>
    </row>
    <row r="15" spans="1:16" ht="15">
      <c r="A15" s="12"/>
      <c r="B15" s="25">
        <v>322</v>
      </c>
      <c r="C15" s="20" t="s">
        <v>0</v>
      </c>
      <c r="D15" s="46">
        <v>2255254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2255254</v>
      </c>
      <c r="O15" s="47">
        <f t="shared" si="1"/>
        <v>30.985573752473073</v>
      </c>
      <c r="P15" s="9"/>
    </row>
    <row r="16" spans="1:16" ht="15">
      <c r="A16" s="12"/>
      <c r="B16" s="25">
        <v>323.1</v>
      </c>
      <c r="C16" s="20" t="s">
        <v>19</v>
      </c>
      <c r="D16" s="46">
        <v>4490712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4490712</v>
      </c>
      <c r="O16" s="47">
        <f t="shared" si="1"/>
        <v>61.69916465157178</v>
      </c>
      <c r="P16" s="9"/>
    </row>
    <row r="17" spans="1:16" ht="15">
      <c r="A17" s="12"/>
      <c r="B17" s="25">
        <v>323.4</v>
      </c>
      <c r="C17" s="20" t="s">
        <v>20</v>
      </c>
      <c r="D17" s="46">
        <v>7856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7856</v>
      </c>
      <c r="O17" s="47">
        <f t="shared" si="1"/>
        <v>0.10793581006814684</v>
      </c>
      <c r="P17" s="9"/>
    </row>
    <row r="18" spans="1:16" ht="15">
      <c r="A18" s="12"/>
      <c r="B18" s="25">
        <v>325.2</v>
      </c>
      <c r="C18" s="20" t="s">
        <v>22</v>
      </c>
      <c r="D18" s="46">
        <v>5607446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5607446</v>
      </c>
      <c r="O18" s="47">
        <f t="shared" si="1"/>
        <v>77.04228951417895</v>
      </c>
      <c r="P18" s="9"/>
    </row>
    <row r="19" spans="1:16" ht="15">
      <c r="A19" s="12"/>
      <c r="B19" s="25">
        <v>329</v>
      </c>
      <c r="C19" s="20" t="s">
        <v>23</v>
      </c>
      <c r="D19" s="46">
        <v>310315</v>
      </c>
      <c r="E19" s="46">
        <v>191439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501754</v>
      </c>
      <c r="O19" s="47">
        <f t="shared" si="1"/>
        <v>6.893740382501648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SUM(D21:D36)</f>
        <v>10260521</v>
      </c>
      <c r="E20" s="32">
        <f t="shared" si="5"/>
        <v>1554383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47267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11862171</v>
      </c>
      <c r="O20" s="45">
        <f t="shared" si="1"/>
        <v>162.97772862167508</v>
      </c>
      <c r="P20" s="10"/>
    </row>
    <row r="21" spans="1:16" ht="15">
      <c r="A21" s="12"/>
      <c r="B21" s="25">
        <v>331.2</v>
      </c>
      <c r="C21" s="20" t="s">
        <v>25</v>
      </c>
      <c r="D21" s="46">
        <v>0</v>
      </c>
      <c r="E21" s="46">
        <v>360303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360303</v>
      </c>
      <c r="O21" s="47">
        <f t="shared" si="1"/>
        <v>4.95030501209057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549187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549187</v>
      </c>
      <c r="O22" s="47">
        <f t="shared" si="1"/>
        <v>7.545435810068147</v>
      </c>
      <c r="P22" s="9"/>
    </row>
    <row r="23" spans="1:16" ht="15">
      <c r="A23" s="12"/>
      <c r="B23" s="25">
        <v>334.2</v>
      </c>
      <c r="C23" s="20" t="s">
        <v>29</v>
      </c>
      <c r="D23" s="46">
        <v>0</v>
      </c>
      <c r="E23" s="46">
        <v>64709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64709</v>
      </c>
      <c r="O23" s="47">
        <f t="shared" si="1"/>
        <v>0.8890552868762366</v>
      </c>
      <c r="P23" s="9"/>
    </row>
    <row r="24" spans="1:16" ht="15">
      <c r="A24" s="12"/>
      <c r="B24" s="25">
        <v>334.5</v>
      </c>
      <c r="C24" s="20" t="s">
        <v>30</v>
      </c>
      <c r="D24" s="46">
        <v>0</v>
      </c>
      <c r="E24" s="46">
        <v>146098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2">SUM(D24:M24)</f>
        <v>146098</v>
      </c>
      <c r="O24" s="47">
        <f t="shared" si="1"/>
        <v>2.0072818201802596</v>
      </c>
      <c r="P24" s="9"/>
    </row>
    <row r="25" spans="1:16" ht="15">
      <c r="A25" s="12"/>
      <c r="B25" s="25">
        <v>334.7</v>
      </c>
      <c r="C25" s="20" t="s">
        <v>31</v>
      </c>
      <c r="D25" s="46">
        <v>0</v>
      </c>
      <c r="E25" s="46">
        <v>70820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70820</v>
      </c>
      <c r="O25" s="47">
        <f t="shared" si="1"/>
        <v>0.9730160474829633</v>
      </c>
      <c r="P25" s="9"/>
    </row>
    <row r="26" spans="1:16" ht="15">
      <c r="A26" s="12"/>
      <c r="B26" s="25">
        <v>334.9</v>
      </c>
      <c r="C26" s="20" t="s">
        <v>96</v>
      </c>
      <c r="D26" s="46">
        <v>0</v>
      </c>
      <c r="E26" s="46">
        <v>275205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275205</v>
      </c>
      <c r="O26" s="47">
        <f t="shared" si="1"/>
        <v>3.78111947680809</v>
      </c>
      <c r="P26" s="9"/>
    </row>
    <row r="27" spans="1:16" ht="15">
      <c r="A27" s="12"/>
      <c r="B27" s="25">
        <v>335.12</v>
      </c>
      <c r="C27" s="20" t="s">
        <v>97</v>
      </c>
      <c r="D27" s="46">
        <v>2378947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2378947</v>
      </c>
      <c r="O27" s="47">
        <f t="shared" si="1"/>
        <v>32.685026928995384</v>
      </c>
      <c r="P27" s="9"/>
    </row>
    <row r="28" spans="1:16" ht="15">
      <c r="A28" s="12"/>
      <c r="B28" s="25">
        <v>335.14</v>
      </c>
      <c r="C28" s="20" t="s">
        <v>98</v>
      </c>
      <c r="D28" s="46">
        <v>52411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52411</v>
      </c>
      <c r="O28" s="47">
        <f t="shared" si="1"/>
        <v>0.7200895801275006</v>
      </c>
      <c r="P28" s="9"/>
    </row>
    <row r="29" spans="1:16" ht="15">
      <c r="A29" s="12"/>
      <c r="B29" s="25">
        <v>335.15</v>
      </c>
      <c r="C29" s="20" t="s">
        <v>99</v>
      </c>
      <c r="D29" s="46">
        <v>56870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56870</v>
      </c>
      <c r="O29" s="47">
        <f t="shared" si="1"/>
        <v>0.7813530446251924</v>
      </c>
      <c r="P29" s="9"/>
    </row>
    <row r="30" spans="1:16" ht="15">
      <c r="A30" s="12"/>
      <c r="B30" s="25">
        <v>335.18</v>
      </c>
      <c r="C30" s="20" t="s">
        <v>100</v>
      </c>
      <c r="D30" s="46">
        <v>5434292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5434292</v>
      </c>
      <c r="O30" s="47">
        <f t="shared" si="1"/>
        <v>74.66327764343812</v>
      </c>
      <c r="P30" s="9"/>
    </row>
    <row r="31" spans="1:16" ht="15">
      <c r="A31" s="12"/>
      <c r="B31" s="25">
        <v>335.19</v>
      </c>
      <c r="C31" s="20" t="s">
        <v>101</v>
      </c>
      <c r="D31" s="46">
        <v>61652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61652</v>
      </c>
      <c r="O31" s="47">
        <f t="shared" si="1"/>
        <v>0.8470542976478347</v>
      </c>
      <c r="P31" s="9"/>
    </row>
    <row r="32" spans="1:16" ht="15">
      <c r="A32" s="12"/>
      <c r="B32" s="25">
        <v>335.29</v>
      </c>
      <c r="C32" s="20" t="s">
        <v>36</v>
      </c>
      <c r="D32" s="46">
        <v>1715127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1715127</v>
      </c>
      <c r="O32" s="47">
        <f t="shared" si="1"/>
        <v>23.56461584963728</v>
      </c>
      <c r="P32" s="9"/>
    </row>
    <row r="33" spans="1:16" ht="15">
      <c r="A33" s="12"/>
      <c r="B33" s="25">
        <v>337.2</v>
      </c>
      <c r="C33" s="20" t="s">
        <v>37</v>
      </c>
      <c r="D33" s="46">
        <v>0</v>
      </c>
      <c r="E33" s="46">
        <v>72131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72131</v>
      </c>
      <c r="O33" s="47">
        <f t="shared" si="1"/>
        <v>0.9910282479665861</v>
      </c>
      <c r="P33" s="9"/>
    </row>
    <row r="34" spans="1:16" ht="15">
      <c r="A34" s="12"/>
      <c r="B34" s="25">
        <v>337.7</v>
      </c>
      <c r="C34" s="20" t="s">
        <v>39</v>
      </c>
      <c r="D34" s="46">
        <v>0</v>
      </c>
      <c r="E34" s="46">
        <v>15930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15930</v>
      </c>
      <c r="O34" s="47">
        <f t="shared" si="1"/>
        <v>0.21886678390855133</v>
      </c>
      <c r="P34" s="9"/>
    </row>
    <row r="35" spans="1:16" ht="15">
      <c r="A35" s="12"/>
      <c r="B35" s="25">
        <v>338</v>
      </c>
      <c r="C35" s="20" t="s">
        <v>40</v>
      </c>
      <c r="D35" s="46">
        <v>439575</v>
      </c>
      <c r="E35" s="46">
        <v>0</v>
      </c>
      <c r="F35" s="46">
        <v>0</v>
      </c>
      <c r="G35" s="46">
        <v>0</v>
      </c>
      <c r="H35" s="46">
        <v>0</v>
      </c>
      <c r="I35" s="46">
        <v>47267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486842</v>
      </c>
      <c r="O35" s="47">
        <f t="shared" si="1"/>
        <v>6.688860189052539</v>
      </c>
      <c r="P35" s="9"/>
    </row>
    <row r="36" spans="1:16" ht="15">
      <c r="A36" s="12"/>
      <c r="B36" s="25">
        <v>339</v>
      </c>
      <c r="C36" s="20" t="s">
        <v>41</v>
      </c>
      <c r="D36" s="46">
        <v>121647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121647</v>
      </c>
      <c r="O36" s="47">
        <f t="shared" si="1"/>
        <v>1.6713426027698395</v>
      </c>
      <c r="P36" s="9"/>
    </row>
    <row r="37" spans="1:16" ht="15.75">
      <c r="A37" s="29" t="s">
        <v>46</v>
      </c>
      <c r="B37" s="30"/>
      <c r="C37" s="31"/>
      <c r="D37" s="32">
        <f aca="true" t="shared" si="7" ref="D37:M37">SUM(D38:D49)</f>
        <v>6491788</v>
      </c>
      <c r="E37" s="32">
        <f t="shared" si="7"/>
        <v>2105109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56187079</v>
      </c>
      <c r="J37" s="32">
        <f t="shared" si="7"/>
        <v>6047837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70831813</v>
      </c>
      <c r="O37" s="45">
        <f aca="true" t="shared" si="8" ref="O37:O66">(N37/O$68)</f>
        <v>973.178349637283</v>
      </c>
      <c r="P37" s="10"/>
    </row>
    <row r="38" spans="1:16" ht="15">
      <c r="A38" s="12"/>
      <c r="B38" s="25">
        <v>341.2</v>
      </c>
      <c r="C38" s="20" t="s">
        <v>102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6047837</v>
      </c>
      <c r="K38" s="46">
        <v>0</v>
      </c>
      <c r="L38" s="46">
        <v>0</v>
      </c>
      <c r="M38" s="46">
        <v>0</v>
      </c>
      <c r="N38" s="46">
        <f aca="true" t="shared" si="9" ref="N38:N49">SUM(D38:M38)</f>
        <v>6047837</v>
      </c>
      <c r="O38" s="47">
        <f t="shared" si="8"/>
        <v>83.0929462519235</v>
      </c>
      <c r="P38" s="9"/>
    </row>
    <row r="39" spans="1:16" ht="15">
      <c r="A39" s="12"/>
      <c r="B39" s="25">
        <v>341.9</v>
      </c>
      <c r="C39" s="20" t="s">
        <v>103</v>
      </c>
      <c r="D39" s="46">
        <v>1002305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1002305</v>
      </c>
      <c r="O39" s="47">
        <f t="shared" si="8"/>
        <v>13.770952407122444</v>
      </c>
      <c r="P39" s="9"/>
    </row>
    <row r="40" spans="1:16" ht="15">
      <c r="A40" s="12"/>
      <c r="B40" s="25">
        <v>342.1</v>
      </c>
      <c r="C40" s="20" t="s">
        <v>52</v>
      </c>
      <c r="D40" s="46">
        <v>637583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637583</v>
      </c>
      <c r="O40" s="47">
        <f t="shared" si="8"/>
        <v>8.759933501868543</v>
      </c>
      <c r="P40" s="9"/>
    </row>
    <row r="41" spans="1:16" ht="15">
      <c r="A41" s="12"/>
      <c r="B41" s="25">
        <v>342.2</v>
      </c>
      <c r="C41" s="20" t="s">
        <v>53</v>
      </c>
      <c r="D41" s="46">
        <v>2197239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2197239</v>
      </c>
      <c r="O41" s="47">
        <f t="shared" si="8"/>
        <v>30.188489228401846</v>
      </c>
      <c r="P41" s="9"/>
    </row>
    <row r="42" spans="1:16" ht="15">
      <c r="A42" s="12"/>
      <c r="B42" s="25">
        <v>342.4</v>
      </c>
      <c r="C42" s="20" t="s">
        <v>54</v>
      </c>
      <c r="D42" s="46">
        <v>2199873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2199873</v>
      </c>
      <c r="O42" s="47">
        <f t="shared" si="8"/>
        <v>30.2246785007694</v>
      </c>
      <c r="P42" s="9"/>
    </row>
    <row r="43" spans="1:16" ht="15">
      <c r="A43" s="12"/>
      <c r="B43" s="25">
        <v>342.9</v>
      </c>
      <c r="C43" s="20" t="s">
        <v>55</v>
      </c>
      <c r="D43" s="46">
        <v>20364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20364</v>
      </c>
      <c r="O43" s="47">
        <f t="shared" si="8"/>
        <v>0.2797867663222686</v>
      </c>
      <c r="P43" s="9"/>
    </row>
    <row r="44" spans="1:16" ht="15">
      <c r="A44" s="12"/>
      <c r="B44" s="25">
        <v>343.3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21791913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21791913</v>
      </c>
      <c r="O44" s="47">
        <f t="shared" si="8"/>
        <v>299.40526764123985</v>
      </c>
      <c r="P44" s="9"/>
    </row>
    <row r="45" spans="1:16" ht="15">
      <c r="A45" s="12"/>
      <c r="B45" s="25">
        <v>343.4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10834648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10834648</v>
      </c>
      <c r="O45" s="47">
        <f t="shared" si="8"/>
        <v>148.86029896680589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21835908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21835908</v>
      </c>
      <c r="O46" s="47">
        <f t="shared" si="8"/>
        <v>300.00972741261813</v>
      </c>
      <c r="P46" s="9"/>
    </row>
    <row r="47" spans="1:16" ht="15">
      <c r="A47" s="12"/>
      <c r="B47" s="25">
        <v>343.8</v>
      </c>
      <c r="C47" s="20" t="s">
        <v>59</v>
      </c>
      <c r="D47" s="46">
        <v>0</v>
      </c>
      <c r="E47" s="46">
        <v>138400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138400</v>
      </c>
      <c r="O47" s="47">
        <f t="shared" si="8"/>
        <v>1.9015168168828314</v>
      </c>
      <c r="P47" s="9"/>
    </row>
    <row r="48" spans="1:16" ht="15">
      <c r="A48" s="12"/>
      <c r="B48" s="25">
        <v>347.2</v>
      </c>
      <c r="C48" s="20" t="s">
        <v>62</v>
      </c>
      <c r="D48" s="46">
        <v>434424</v>
      </c>
      <c r="E48" s="46">
        <v>1948959</v>
      </c>
      <c r="F48" s="46">
        <v>0</v>
      </c>
      <c r="G48" s="46">
        <v>0</v>
      </c>
      <c r="H48" s="46">
        <v>0</v>
      </c>
      <c r="I48" s="46">
        <v>1724610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4107993</v>
      </c>
      <c r="O48" s="47">
        <f t="shared" si="8"/>
        <v>56.44087986370631</v>
      </c>
      <c r="P48" s="9"/>
    </row>
    <row r="49" spans="1:16" ht="15">
      <c r="A49" s="12"/>
      <c r="B49" s="25">
        <v>349</v>
      </c>
      <c r="C49" s="20" t="s">
        <v>1</v>
      </c>
      <c r="D49" s="46">
        <v>0</v>
      </c>
      <c r="E49" s="46">
        <v>17750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17750</v>
      </c>
      <c r="O49" s="47">
        <f t="shared" si="8"/>
        <v>0.24387227962189492</v>
      </c>
      <c r="P49" s="9"/>
    </row>
    <row r="50" spans="1:16" ht="15.75">
      <c r="A50" s="29" t="s">
        <v>47</v>
      </c>
      <c r="B50" s="30"/>
      <c r="C50" s="31"/>
      <c r="D50" s="32">
        <f aca="true" t="shared" si="10" ref="D50:M50">SUM(D51:D52)</f>
        <v>972680</v>
      </c>
      <c r="E50" s="32">
        <f t="shared" si="10"/>
        <v>1013197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1985877</v>
      </c>
      <c r="O50" s="45">
        <f t="shared" si="8"/>
        <v>27.284526819081115</v>
      </c>
      <c r="P50" s="10"/>
    </row>
    <row r="51" spans="1:16" ht="15">
      <c r="A51" s="13"/>
      <c r="B51" s="39">
        <v>354</v>
      </c>
      <c r="C51" s="21" t="s">
        <v>65</v>
      </c>
      <c r="D51" s="46">
        <v>972680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972680</v>
      </c>
      <c r="O51" s="47">
        <f t="shared" si="8"/>
        <v>13.363926137612662</v>
      </c>
      <c r="P51" s="9"/>
    </row>
    <row r="52" spans="1:16" ht="15">
      <c r="A52" s="13"/>
      <c r="B52" s="39">
        <v>359</v>
      </c>
      <c r="C52" s="21" t="s">
        <v>66</v>
      </c>
      <c r="D52" s="46">
        <v>0</v>
      </c>
      <c r="E52" s="46">
        <v>1013197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1013197</v>
      </c>
      <c r="O52" s="47">
        <f t="shared" si="8"/>
        <v>13.920600681468455</v>
      </c>
      <c r="P52" s="9"/>
    </row>
    <row r="53" spans="1:16" ht="15.75">
      <c r="A53" s="29" t="s">
        <v>4</v>
      </c>
      <c r="B53" s="30"/>
      <c r="C53" s="31"/>
      <c r="D53" s="32">
        <f aca="true" t="shared" si="11" ref="D53:M53">SUM(D54:D61)</f>
        <v>913918</v>
      </c>
      <c r="E53" s="32">
        <f t="shared" si="11"/>
        <v>367562</v>
      </c>
      <c r="F53" s="32">
        <f t="shared" si="11"/>
        <v>11689</v>
      </c>
      <c r="G53" s="32">
        <f t="shared" si="11"/>
        <v>257378</v>
      </c>
      <c r="H53" s="32">
        <f t="shared" si="11"/>
        <v>0</v>
      </c>
      <c r="I53" s="32">
        <f t="shared" si="11"/>
        <v>749828</v>
      </c>
      <c r="J53" s="32">
        <f t="shared" si="11"/>
        <v>461672</v>
      </c>
      <c r="K53" s="32">
        <f t="shared" si="11"/>
        <v>25984867</v>
      </c>
      <c r="L53" s="32">
        <f t="shared" si="11"/>
        <v>0</v>
      </c>
      <c r="M53" s="32">
        <f t="shared" si="11"/>
        <v>0</v>
      </c>
      <c r="N53" s="32">
        <f>SUM(D53:M53)</f>
        <v>28746914</v>
      </c>
      <c r="O53" s="45">
        <f t="shared" si="8"/>
        <v>394.96199714222905</v>
      </c>
      <c r="P53" s="10"/>
    </row>
    <row r="54" spans="1:16" ht="15">
      <c r="A54" s="12"/>
      <c r="B54" s="25">
        <v>361.1</v>
      </c>
      <c r="C54" s="20" t="s">
        <v>67</v>
      </c>
      <c r="D54" s="46">
        <v>108143</v>
      </c>
      <c r="E54" s="46">
        <v>52665</v>
      </c>
      <c r="F54" s="46">
        <v>11689</v>
      </c>
      <c r="G54" s="46">
        <v>33961</v>
      </c>
      <c r="H54" s="46">
        <v>0</v>
      </c>
      <c r="I54" s="46">
        <v>715920</v>
      </c>
      <c r="J54" s="46">
        <v>8780</v>
      </c>
      <c r="K54" s="46">
        <v>5980118</v>
      </c>
      <c r="L54" s="46">
        <v>0</v>
      </c>
      <c r="M54" s="46">
        <v>0</v>
      </c>
      <c r="N54" s="46">
        <f>SUM(D54:M54)</f>
        <v>6911276</v>
      </c>
      <c r="O54" s="47">
        <f t="shared" si="8"/>
        <v>94.95597933611784</v>
      </c>
      <c r="P54" s="9"/>
    </row>
    <row r="55" spans="1:16" ht="15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-1183780</v>
      </c>
      <c r="L55" s="46">
        <v>0</v>
      </c>
      <c r="M55" s="46">
        <v>0</v>
      </c>
      <c r="N55" s="46">
        <f aca="true" t="shared" si="12" ref="N55:N61">SUM(D55:M55)</f>
        <v>-1183780</v>
      </c>
      <c r="O55" s="47">
        <f t="shared" si="8"/>
        <v>-16.26428885469334</v>
      </c>
      <c r="P55" s="9"/>
    </row>
    <row r="56" spans="1:16" ht="15">
      <c r="A56" s="12"/>
      <c r="B56" s="25">
        <v>362</v>
      </c>
      <c r="C56" s="20" t="s">
        <v>69</v>
      </c>
      <c r="D56" s="46">
        <v>364343</v>
      </c>
      <c r="E56" s="46">
        <v>0</v>
      </c>
      <c r="F56" s="46">
        <v>0</v>
      </c>
      <c r="G56" s="46">
        <v>0</v>
      </c>
      <c r="H56" s="46">
        <v>0</v>
      </c>
      <c r="I56" s="46">
        <v>20364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384707</v>
      </c>
      <c r="O56" s="47">
        <f t="shared" si="8"/>
        <v>5.285598483183117</v>
      </c>
      <c r="P56" s="9"/>
    </row>
    <row r="57" spans="1:16" ht="15">
      <c r="A57" s="12"/>
      <c r="B57" s="25">
        <v>364</v>
      </c>
      <c r="C57" s="20" t="s">
        <v>105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258303</v>
      </c>
      <c r="K57" s="46">
        <v>0</v>
      </c>
      <c r="L57" s="46">
        <v>0</v>
      </c>
      <c r="M57" s="46">
        <v>0</v>
      </c>
      <c r="N57" s="46">
        <f t="shared" si="12"/>
        <v>258303</v>
      </c>
      <c r="O57" s="47">
        <f t="shared" si="8"/>
        <v>3.5488981094746097</v>
      </c>
      <c r="P57" s="9"/>
    </row>
    <row r="58" spans="1:16" ht="15">
      <c r="A58" s="12"/>
      <c r="B58" s="25">
        <v>365</v>
      </c>
      <c r="C58" s="20" t="s">
        <v>106</v>
      </c>
      <c r="D58" s="46">
        <v>737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737</v>
      </c>
      <c r="O58" s="47">
        <f t="shared" si="8"/>
        <v>0.010125851835568257</v>
      </c>
      <c r="P58" s="9"/>
    </row>
    <row r="59" spans="1:16" ht="15">
      <c r="A59" s="12"/>
      <c r="B59" s="25">
        <v>366</v>
      </c>
      <c r="C59" s="20" t="s">
        <v>72</v>
      </c>
      <c r="D59" s="46">
        <v>0</v>
      </c>
      <c r="E59" s="46">
        <v>236393</v>
      </c>
      <c r="F59" s="46">
        <v>0</v>
      </c>
      <c r="G59" s="46">
        <v>213417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449810</v>
      </c>
      <c r="O59" s="47">
        <f t="shared" si="8"/>
        <v>6.180067047702792</v>
      </c>
      <c r="P59" s="9"/>
    </row>
    <row r="60" spans="1:16" ht="15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21158441</v>
      </c>
      <c r="L60" s="46">
        <v>0</v>
      </c>
      <c r="M60" s="46">
        <v>0</v>
      </c>
      <c r="N60" s="46">
        <f t="shared" si="12"/>
        <v>21158441</v>
      </c>
      <c r="O60" s="47">
        <f t="shared" si="8"/>
        <v>290.70181633326007</v>
      </c>
      <c r="P60" s="9"/>
    </row>
    <row r="61" spans="1:16" ht="15">
      <c r="A61" s="12"/>
      <c r="B61" s="25">
        <v>369.9</v>
      </c>
      <c r="C61" s="20" t="s">
        <v>74</v>
      </c>
      <c r="D61" s="46">
        <v>440695</v>
      </c>
      <c r="E61" s="46">
        <v>78504</v>
      </c>
      <c r="F61" s="46">
        <v>0</v>
      </c>
      <c r="G61" s="46">
        <v>10000</v>
      </c>
      <c r="H61" s="46">
        <v>0</v>
      </c>
      <c r="I61" s="46">
        <v>13544</v>
      </c>
      <c r="J61" s="46">
        <v>194589</v>
      </c>
      <c r="K61" s="46">
        <v>30088</v>
      </c>
      <c r="L61" s="46">
        <v>0</v>
      </c>
      <c r="M61" s="46">
        <v>0</v>
      </c>
      <c r="N61" s="46">
        <f t="shared" si="12"/>
        <v>767420</v>
      </c>
      <c r="O61" s="47">
        <f t="shared" si="8"/>
        <v>10.543800835348428</v>
      </c>
      <c r="P61" s="9"/>
    </row>
    <row r="62" spans="1:16" ht="15.75">
      <c r="A62" s="29" t="s">
        <v>48</v>
      </c>
      <c r="B62" s="30"/>
      <c r="C62" s="31"/>
      <c r="D62" s="32">
        <f aca="true" t="shared" si="13" ref="D62:M62">SUM(D63:D65)</f>
        <v>16671812</v>
      </c>
      <c r="E62" s="32">
        <f t="shared" si="13"/>
        <v>205943</v>
      </c>
      <c r="F62" s="32">
        <f t="shared" si="13"/>
        <v>32022800</v>
      </c>
      <c r="G62" s="32">
        <f t="shared" si="13"/>
        <v>5385803</v>
      </c>
      <c r="H62" s="32">
        <f t="shared" si="13"/>
        <v>0</v>
      </c>
      <c r="I62" s="32">
        <f t="shared" si="13"/>
        <v>2762490</v>
      </c>
      <c r="J62" s="32">
        <f t="shared" si="13"/>
        <v>3123067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60171915</v>
      </c>
      <c r="O62" s="45">
        <f t="shared" si="8"/>
        <v>826.7189904374587</v>
      </c>
      <c r="P62" s="9"/>
    </row>
    <row r="63" spans="1:16" ht="15">
      <c r="A63" s="12"/>
      <c r="B63" s="25">
        <v>381</v>
      </c>
      <c r="C63" s="20" t="s">
        <v>75</v>
      </c>
      <c r="D63" s="46">
        <v>16671812</v>
      </c>
      <c r="E63" s="46">
        <v>205943</v>
      </c>
      <c r="F63" s="46">
        <v>2301853</v>
      </c>
      <c r="G63" s="46">
        <v>5385803</v>
      </c>
      <c r="H63" s="46">
        <v>0</v>
      </c>
      <c r="I63" s="46">
        <v>111000</v>
      </c>
      <c r="J63" s="46">
        <v>3123067</v>
      </c>
      <c r="K63" s="46">
        <v>0</v>
      </c>
      <c r="L63" s="46">
        <v>0</v>
      </c>
      <c r="M63" s="46">
        <v>0</v>
      </c>
      <c r="N63" s="46">
        <f>SUM(D63:M63)</f>
        <v>27799478</v>
      </c>
      <c r="O63" s="47">
        <f t="shared" si="8"/>
        <v>381.9449054737305</v>
      </c>
      <c r="P63" s="9"/>
    </row>
    <row r="64" spans="1:16" ht="15">
      <c r="A64" s="12"/>
      <c r="B64" s="25">
        <v>384</v>
      </c>
      <c r="C64" s="20" t="s">
        <v>107</v>
      </c>
      <c r="D64" s="46">
        <v>0</v>
      </c>
      <c r="E64" s="46">
        <v>0</v>
      </c>
      <c r="F64" s="46">
        <v>29720947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29720947</v>
      </c>
      <c r="O64" s="47">
        <f t="shared" si="8"/>
        <v>408.34451253022644</v>
      </c>
      <c r="P64" s="9"/>
    </row>
    <row r="65" spans="1:16" ht="15.75" thickBot="1">
      <c r="A65" s="12"/>
      <c r="B65" s="25">
        <v>389.9</v>
      </c>
      <c r="C65" s="20" t="s">
        <v>108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2651490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2651490</v>
      </c>
      <c r="O65" s="47">
        <f t="shared" si="8"/>
        <v>36.42957243350187</v>
      </c>
      <c r="P65" s="9"/>
    </row>
    <row r="66" spans="1:119" ht="16.5" thickBot="1">
      <c r="A66" s="14" t="s">
        <v>63</v>
      </c>
      <c r="B66" s="23"/>
      <c r="C66" s="22"/>
      <c r="D66" s="15">
        <f aca="true" t="shared" si="14" ref="D66:M66">SUM(D5,D14,D20,D37,D50,D53,D62)</f>
        <v>76658272</v>
      </c>
      <c r="E66" s="15">
        <f t="shared" si="14"/>
        <v>15034511</v>
      </c>
      <c r="F66" s="15">
        <f t="shared" si="14"/>
        <v>41700262</v>
      </c>
      <c r="G66" s="15">
        <f t="shared" si="14"/>
        <v>5643181</v>
      </c>
      <c r="H66" s="15">
        <f t="shared" si="14"/>
        <v>0</v>
      </c>
      <c r="I66" s="15">
        <f t="shared" si="14"/>
        <v>59746664</v>
      </c>
      <c r="J66" s="15">
        <f t="shared" si="14"/>
        <v>9632576</v>
      </c>
      <c r="K66" s="15">
        <f t="shared" si="14"/>
        <v>25984867</v>
      </c>
      <c r="L66" s="15">
        <f t="shared" si="14"/>
        <v>0</v>
      </c>
      <c r="M66" s="15">
        <f t="shared" si="14"/>
        <v>0</v>
      </c>
      <c r="N66" s="15">
        <f>SUM(D66:M66)</f>
        <v>234400333</v>
      </c>
      <c r="O66" s="38">
        <f t="shared" si="8"/>
        <v>3220.4925945262694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121</v>
      </c>
      <c r="M68" s="48"/>
      <c r="N68" s="48"/>
      <c r="O68" s="43">
        <v>72784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26702843</v>
      </c>
      <c r="E5" s="27">
        <f t="shared" si="0"/>
        <v>8221652</v>
      </c>
      <c r="F5" s="27">
        <f t="shared" si="0"/>
        <v>9482738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44407233</v>
      </c>
      <c r="O5" s="33">
        <f aca="true" t="shared" si="1" ref="O5:O36">(N5/O$70)</f>
        <v>620.1434616243995</v>
      </c>
      <c r="P5" s="6"/>
    </row>
    <row r="6" spans="1:16" ht="15">
      <c r="A6" s="12"/>
      <c r="B6" s="25">
        <v>311</v>
      </c>
      <c r="C6" s="20" t="s">
        <v>3</v>
      </c>
      <c r="D6" s="46">
        <v>25080585</v>
      </c>
      <c r="E6" s="46">
        <v>7022119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32102704</v>
      </c>
      <c r="O6" s="47">
        <f t="shared" si="1"/>
        <v>448.3116970170931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1199533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1199533</v>
      </c>
      <c r="O7" s="47">
        <f t="shared" si="1"/>
        <v>16.751382527091945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5694438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5694438</v>
      </c>
      <c r="O8" s="47">
        <f t="shared" si="1"/>
        <v>79.52237180203329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1127758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1127758</v>
      </c>
      <c r="O9" s="47">
        <f t="shared" si="1"/>
        <v>15.749050385431795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130756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130756</v>
      </c>
      <c r="O10" s="47">
        <f t="shared" si="1"/>
        <v>1.825997095296615</v>
      </c>
      <c r="P10" s="9"/>
    </row>
    <row r="11" spans="1:16" ht="15">
      <c r="A11" s="12"/>
      <c r="B11" s="25">
        <v>314.9</v>
      </c>
      <c r="C11" s="20" t="s">
        <v>15</v>
      </c>
      <c r="D11" s="46">
        <v>190000</v>
      </c>
      <c r="E11" s="46">
        <v>0</v>
      </c>
      <c r="F11" s="46">
        <v>34807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224807</v>
      </c>
      <c r="O11" s="47">
        <f t="shared" si="1"/>
        <v>3.139411797564518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2494979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2494979</v>
      </c>
      <c r="O12" s="47">
        <f t="shared" si="1"/>
        <v>34.84218243771646</v>
      </c>
      <c r="P12" s="9"/>
    </row>
    <row r="13" spans="1:16" ht="15">
      <c r="A13" s="12"/>
      <c r="B13" s="25">
        <v>316</v>
      </c>
      <c r="C13" s="20" t="s">
        <v>95</v>
      </c>
      <c r="D13" s="46">
        <v>1432258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1432258</v>
      </c>
      <c r="O13" s="47">
        <f t="shared" si="1"/>
        <v>20.001368562171823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11492529</v>
      </c>
      <c r="E14" s="32">
        <f t="shared" si="3"/>
        <v>99307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11591836</v>
      </c>
      <c r="O14" s="45">
        <f t="shared" si="1"/>
        <v>161.8790637917551</v>
      </c>
      <c r="P14" s="10"/>
    </row>
    <row r="15" spans="1:16" ht="15">
      <c r="A15" s="12"/>
      <c r="B15" s="25">
        <v>322</v>
      </c>
      <c r="C15" s="20" t="s">
        <v>0</v>
      </c>
      <c r="D15" s="46">
        <v>1864854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1864854</v>
      </c>
      <c r="O15" s="47">
        <f t="shared" si="1"/>
        <v>26.042537146687522</v>
      </c>
      <c r="P15" s="9"/>
    </row>
    <row r="16" spans="1:16" ht="15">
      <c r="A16" s="12"/>
      <c r="B16" s="25">
        <v>323.1</v>
      </c>
      <c r="C16" s="20" t="s">
        <v>19</v>
      </c>
      <c r="D16" s="46">
        <v>4419648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4419648</v>
      </c>
      <c r="O16" s="47">
        <f t="shared" si="1"/>
        <v>61.72003128142107</v>
      </c>
      <c r="P16" s="9"/>
    </row>
    <row r="17" spans="1:16" ht="15">
      <c r="A17" s="12"/>
      <c r="B17" s="25">
        <v>323.4</v>
      </c>
      <c r="C17" s="20" t="s">
        <v>20</v>
      </c>
      <c r="D17" s="46">
        <v>26835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26835</v>
      </c>
      <c r="O17" s="47">
        <f t="shared" si="1"/>
        <v>0.37474863143782816</v>
      </c>
      <c r="P17" s="9"/>
    </row>
    <row r="18" spans="1:16" ht="15">
      <c r="A18" s="12"/>
      <c r="B18" s="25">
        <v>325.2</v>
      </c>
      <c r="C18" s="20" t="s">
        <v>22</v>
      </c>
      <c r="D18" s="46">
        <v>4933830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4933830</v>
      </c>
      <c r="O18" s="47">
        <f t="shared" si="1"/>
        <v>68.90054183890068</v>
      </c>
      <c r="P18" s="9"/>
    </row>
    <row r="19" spans="1:16" ht="15">
      <c r="A19" s="12"/>
      <c r="B19" s="25">
        <v>329</v>
      </c>
      <c r="C19" s="20" t="s">
        <v>23</v>
      </c>
      <c r="D19" s="46">
        <v>247362</v>
      </c>
      <c r="E19" s="46">
        <v>99307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346669</v>
      </c>
      <c r="O19" s="47">
        <f t="shared" si="1"/>
        <v>4.84120489330801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SUM(D21:D39)</f>
        <v>9602185</v>
      </c>
      <c r="E20" s="32">
        <f t="shared" si="5"/>
        <v>1773267</v>
      </c>
      <c r="F20" s="32">
        <f t="shared" si="5"/>
        <v>0</v>
      </c>
      <c r="G20" s="32">
        <f t="shared" si="5"/>
        <v>173555</v>
      </c>
      <c r="H20" s="32">
        <f t="shared" si="5"/>
        <v>0</v>
      </c>
      <c r="I20" s="32">
        <f t="shared" si="5"/>
        <v>60884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11609891</v>
      </c>
      <c r="O20" s="45">
        <f t="shared" si="1"/>
        <v>162.13120042453357</v>
      </c>
      <c r="P20" s="10"/>
    </row>
    <row r="21" spans="1:16" ht="15">
      <c r="A21" s="12"/>
      <c r="B21" s="25">
        <v>331.2</v>
      </c>
      <c r="C21" s="20" t="s">
        <v>25</v>
      </c>
      <c r="D21" s="46">
        <v>0</v>
      </c>
      <c r="E21" s="46">
        <v>569984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569984</v>
      </c>
      <c r="O21" s="47">
        <f t="shared" si="1"/>
        <v>7.9597810300525085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839513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839513</v>
      </c>
      <c r="O22" s="47">
        <f t="shared" si="1"/>
        <v>11.723731985253044</v>
      </c>
      <c r="P22" s="9"/>
    </row>
    <row r="23" spans="1:16" ht="15">
      <c r="A23" s="12"/>
      <c r="B23" s="25">
        <v>331.9</v>
      </c>
      <c r="C23" s="20" t="s">
        <v>28</v>
      </c>
      <c r="D23" s="46">
        <v>0</v>
      </c>
      <c r="E23" s="46">
        <v>4716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4716</v>
      </c>
      <c r="O23" s="47">
        <f t="shared" si="1"/>
        <v>0.06585856328901799</v>
      </c>
      <c r="P23" s="9"/>
    </row>
    <row r="24" spans="1:16" ht="15">
      <c r="A24" s="12"/>
      <c r="B24" s="25">
        <v>334.2</v>
      </c>
      <c r="C24" s="20" t="s">
        <v>29</v>
      </c>
      <c r="D24" s="46">
        <v>0</v>
      </c>
      <c r="E24" s="46">
        <v>45822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45822</v>
      </c>
      <c r="O24" s="47">
        <f t="shared" si="1"/>
        <v>0.6399005697687409</v>
      </c>
      <c r="P24" s="9"/>
    </row>
    <row r="25" spans="1:16" ht="15">
      <c r="A25" s="12"/>
      <c r="B25" s="25">
        <v>334.5</v>
      </c>
      <c r="C25" s="20" t="s">
        <v>30</v>
      </c>
      <c r="D25" s="46">
        <v>0</v>
      </c>
      <c r="E25" s="46">
        <v>84628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84628</v>
      </c>
      <c r="O25" s="47">
        <f t="shared" si="1"/>
        <v>1.181823259970953</v>
      </c>
      <c r="P25" s="9"/>
    </row>
    <row r="26" spans="1:16" ht="15">
      <c r="A26" s="12"/>
      <c r="B26" s="25">
        <v>334.7</v>
      </c>
      <c r="C26" s="20" t="s">
        <v>31</v>
      </c>
      <c r="D26" s="46">
        <v>0</v>
      </c>
      <c r="E26" s="46">
        <v>77345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77345</v>
      </c>
      <c r="O26" s="47">
        <f t="shared" si="1"/>
        <v>1.0801167467322086</v>
      </c>
      <c r="P26" s="9"/>
    </row>
    <row r="27" spans="1:16" ht="15">
      <c r="A27" s="12"/>
      <c r="B27" s="25">
        <v>334.9</v>
      </c>
      <c r="C27" s="20" t="s">
        <v>96</v>
      </c>
      <c r="D27" s="46">
        <v>0</v>
      </c>
      <c r="E27" s="46">
        <v>93605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93605</v>
      </c>
      <c r="O27" s="47">
        <f t="shared" si="1"/>
        <v>1.30718634789409</v>
      </c>
      <c r="P27" s="9"/>
    </row>
    <row r="28" spans="1:16" ht="15">
      <c r="A28" s="12"/>
      <c r="B28" s="25">
        <v>335.12</v>
      </c>
      <c r="C28" s="20" t="s">
        <v>97</v>
      </c>
      <c r="D28" s="46">
        <v>2160821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2160821</v>
      </c>
      <c r="O28" s="47">
        <f t="shared" si="1"/>
        <v>30.175692660037985</v>
      </c>
      <c r="P28" s="9"/>
    </row>
    <row r="29" spans="1:16" ht="15">
      <c r="A29" s="12"/>
      <c r="B29" s="25">
        <v>335.14</v>
      </c>
      <c r="C29" s="20" t="s">
        <v>98</v>
      </c>
      <c r="D29" s="46">
        <v>49618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49618</v>
      </c>
      <c r="O29" s="47">
        <f t="shared" si="1"/>
        <v>0.6929114065467545</v>
      </c>
      <c r="P29" s="9"/>
    </row>
    <row r="30" spans="1:16" ht="15">
      <c r="A30" s="12"/>
      <c r="B30" s="25">
        <v>335.15</v>
      </c>
      <c r="C30" s="20" t="s">
        <v>99</v>
      </c>
      <c r="D30" s="46">
        <v>45887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45887</v>
      </c>
      <c r="O30" s="47">
        <f t="shared" si="1"/>
        <v>0.6408082895765836</v>
      </c>
      <c r="P30" s="9"/>
    </row>
    <row r="31" spans="1:16" ht="15">
      <c r="A31" s="12"/>
      <c r="B31" s="25">
        <v>335.18</v>
      </c>
      <c r="C31" s="20" t="s">
        <v>100</v>
      </c>
      <c r="D31" s="46">
        <v>5033943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5033943</v>
      </c>
      <c r="O31" s="47">
        <f t="shared" si="1"/>
        <v>70.29861188694001</v>
      </c>
      <c r="P31" s="9"/>
    </row>
    <row r="32" spans="1:16" ht="15">
      <c r="A32" s="12"/>
      <c r="B32" s="25">
        <v>335.19</v>
      </c>
      <c r="C32" s="20" t="s">
        <v>101</v>
      </c>
      <c r="D32" s="46">
        <v>69146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69146</v>
      </c>
      <c r="O32" s="47">
        <f t="shared" si="1"/>
        <v>0.9656183666629427</v>
      </c>
      <c r="P32" s="9"/>
    </row>
    <row r="33" spans="1:16" ht="15">
      <c r="A33" s="12"/>
      <c r="B33" s="25">
        <v>335.29</v>
      </c>
      <c r="C33" s="20" t="s">
        <v>36</v>
      </c>
      <c r="D33" s="46">
        <v>1736771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1736771</v>
      </c>
      <c r="O33" s="47">
        <f t="shared" si="1"/>
        <v>24.253868282873423</v>
      </c>
      <c r="P33" s="9"/>
    </row>
    <row r="34" spans="1:16" ht="15">
      <c r="A34" s="12"/>
      <c r="B34" s="25">
        <v>337.1</v>
      </c>
      <c r="C34" s="20" t="s">
        <v>116</v>
      </c>
      <c r="D34" s="46">
        <v>0</v>
      </c>
      <c r="E34" s="46">
        <v>0</v>
      </c>
      <c r="F34" s="46">
        <v>0</v>
      </c>
      <c r="G34" s="46">
        <v>173555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173555</v>
      </c>
      <c r="O34" s="47">
        <f t="shared" si="1"/>
        <v>2.42368171154061</v>
      </c>
      <c r="P34" s="9"/>
    </row>
    <row r="35" spans="1:16" ht="15">
      <c r="A35" s="12"/>
      <c r="B35" s="25">
        <v>337.2</v>
      </c>
      <c r="C35" s="20" t="s">
        <v>37</v>
      </c>
      <c r="D35" s="46">
        <v>0</v>
      </c>
      <c r="E35" s="46">
        <v>18137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18137</v>
      </c>
      <c r="O35" s="47">
        <f t="shared" si="1"/>
        <v>0.25328175622835436</v>
      </c>
      <c r="P35" s="9"/>
    </row>
    <row r="36" spans="1:16" ht="15">
      <c r="A36" s="12"/>
      <c r="B36" s="25">
        <v>337.7</v>
      </c>
      <c r="C36" s="20" t="s">
        <v>39</v>
      </c>
      <c r="D36" s="46">
        <v>0</v>
      </c>
      <c r="E36" s="46">
        <v>24208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24208</v>
      </c>
      <c r="O36" s="47">
        <f t="shared" si="1"/>
        <v>0.33806278628086245</v>
      </c>
      <c r="P36" s="9"/>
    </row>
    <row r="37" spans="1:16" ht="15">
      <c r="A37" s="12"/>
      <c r="B37" s="25">
        <v>337.9</v>
      </c>
      <c r="C37" s="20" t="s">
        <v>89</v>
      </c>
      <c r="D37" s="46">
        <v>0</v>
      </c>
      <c r="E37" s="46">
        <v>15309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15309</v>
      </c>
      <c r="O37" s="47">
        <f aca="true" t="shared" si="8" ref="O37:O68">(N37/O$70)</f>
        <v>0.21378896212713663</v>
      </c>
      <c r="P37" s="9"/>
    </row>
    <row r="38" spans="1:16" ht="15">
      <c r="A38" s="12"/>
      <c r="B38" s="25">
        <v>338</v>
      </c>
      <c r="C38" s="20" t="s">
        <v>40</v>
      </c>
      <c r="D38" s="46">
        <v>397120</v>
      </c>
      <c r="E38" s="46">
        <v>0</v>
      </c>
      <c r="F38" s="46">
        <v>0</v>
      </c>
      <c r="G38" s="46">
        <v>0</v>
      </c>
      <c r="H38" s="46">
        <v>0</v>
      </c>
      <c r="I38" s="46">
        <v>60884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458004</v>
      </c>
      <c r="O38" s="47">
        <f t="shared" si="8"/>
        <v>6.395989274941347</v>
      </c>
      <c r="P38" s="9"/>
    </row>
    <row r="39" spans="1:16" ht="15">
      <c r="A39" s="12"/>
      <c r="B39" s="25">
        <v>339</v>
      </c>
      <c r="C39" s="20" t="s">
        <v>41</v>
      </c>
      <c r="D39" s="46">
        <v>108879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108879</v>
      </c>
      <c r="O39" s="47">
        <f t="shared" si="8"/>
        <v>1.5204865378170036</v>
      </c>
      <c r="P39" s="9"/>
    </row>
    <row r="40" spans="1:16" ht="15.75">
      <c r="A40" s="29" t="s">
        <v>46</v>
      </c>
      <c r="B40" s="30"/>
      <c r="C40" s="31"/>
      <c r="D40" s="32">
        <f aca="true" t="shared" si="9" ref="D40:M40">SUM(D41:D52)</f>
        <v>5337675</v>
      </c>
      <c r="E40" s="32">
        <f t="shared" si="9"/>
        <v>2075429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53756057</v>
      </c>
      <c r="J40" s="32">
        <f t="shared" si="9"/>
        <v>6538747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67707908</v>
      </c>
      <c r="O40" s="45">
        <f t="shared" si="8"/>
        <v>945.5355267567869</v>
      </c>
      <c r="P40" s="10"/>
    </row>
    <row r="41" spans="1:16" ht="15">
      <c r="A41" s="12"/>
      <c r="B41" s="25">
        <v>341.2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6538747</v>
      </c>
      <c r="K41" s="46">
        <v>0</v>
      </c>
      <c r="L41" s="46">
        <v>0</v>
      </c>
      <c r="M41" s="46">
        <v>0</v>
      </c>
      <c r="N41" s="46">
        <f aca="true" t="shared" si="10" ref="N41:N52">SUM(D41:M41)</f>
        <v>6538747</v>
      </c>
      <c r="O41" s="47">
        <f t="shared" si="8"/>
        <v>91.313079544185</v>
      </c>
      <c r="P41" s="9"/>
    </row>
    <row r="42" spans="1:16" ht="15">
      <c r="A42" s="12"/>
      <c r="B42" s="25">
        <v>341.9</v>
      </c>
      <c r="C42" s="20" t="s">
        <v>103</v>
      </c>
      <c r="D42" s="46">
        <v>905409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905409</v>
      </c>
      <c r="O42" s="47">
        <f t="shared" si="8"/>
        <v>12.643964361523851</v>
      </c>
      <c r="P42" s="9"/>
    </row>
    <row r="43" spans="1:16" ht="15">
      <c r="A43" s="12"/>
      <c r="B43" s="25">
        <v>342.1</v>
      </c>
      <c r="C43" s="20" t="s">
        <v>52</v>
      </c>
      <c r="D43" s="46">
        <v>629399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629399</v>
      </c>
      <c r="O43" s="47">
        <f t="shared" si="8"/>
        <v>8.789506759021338</v>
      </c>
      <c r="P43" s="9"/>
    </row>
    <row r="44" spans="1:16" ht="15">
      <c r="A44" s="12"/>
      <c r="B44" s="25">
        <v>342.2</v>
      </c>
      <c r="C44" s="20" t="s">
        <v>53</v>
      </c>
      <c r="D44" s="46">
        <v>2131232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2131232</v>
      </c>
      <c r="O44" s="47">
        <f t="shared" si="8"/>
        <v>29.762484638587868</v>
      </c>
      <c r="P44" s="9"/>
    </row>
    <row r="45" spans="1:16" ht="15">
      <c r="A45" s="12"/>
      <c r="B45" s="25">
        <v>342.4</v>
      </c>
      <c r="C45" s="20" t="s">
        <v>54</v>
      </c>
      <c r="D45" s="46">
        <v>1219565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1219565</v>
      </c>
      <c r="O45" s="47">
        <f t="shared" si="8"/>
        <v>17.031127806948945</v>
      </c>
      <c r="P45" s="9"/>
    </row>
    <row r="46" spans="1:16" ht="15">
      <c r="A46" s="12"/>
      <c r="B46" s="25">
        <v>342.9</v>
      </c>
      <c r="C46" s="20" t="s">
        <v>55</v>
      </c>
      <c r="D46" s="46">
        <v>37223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37223</v>
      </c>
      <c r="O46" s="47">
        <f t="shared" si="8"/>
        <v>0.5198162216512121</v>
      </c>
      <c r="P46" s="9"/>
    </row>
    <row r="47" spans="1:16" ht="15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19259718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19259718</v>
      </c>
      <c r="O47" s="47">
        <f t="shared" si="8"/>
        <v>268.96042341637803</v>
      </c>
      <c r="P47" s="9"/>
    </row>
    <row r="48" spans="1:16" ht="15">
      <c r="A48" s="12"/>
      <c r="B48" s="25">
        <v>343.4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10554298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10554298</v>
      </c>
      <c r="O48" s="47">
        <f t="shared" si="8"/>
        <v>147.38992849960897</v>
      </c>
      <c r="P48" s="9"/>
    </row>
    <row r="49" spans="1:16" ht="15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22284285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22284285</v>
      </c>
      <c r="O49" s="47">
        <f t="shared" si="8"/>
        <v>311.19825997095296</v>
      </c>
      <c r="P49" s="9"/>
    </row>
    <row r="50" spans="1:16" ht="15">
      <c r="A50" s="12"/>
      <c r="B50" s="25">
        <v>343.8</v>
      </c>
      <c r="C50" s="20" t="s">
        <v>59</v>
      </c>
      <c r="D50" s="46">
        <v>0</v>
      </c>
      <c r="E50" s="46">
        <v>178455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178455</v>
      </c>
      <c r="O50" s="47">
        <f t="shared" si="8"/>
        <v>2.492109820131829</v>
      </c>
      <c r="P50" s="9"/>
    </row>
    <row r="51" spans="1:16" ht="15">
      <c r="A51" s="12"/>
      <c r="B51" s="25">
        <v>347.2</v>
      </c>
      <c r="C51" s="20" t="s">
        <v>62</v>
      </c>
      <c r="D51" s="46">
        <v>414847</v>
      </c>
      <c r="E51" s="46">
        <v>1876028</v>
      </c>
      <c r="F51" s="46">
        <v>0</v>
      </c>
      <c r="G51" s="46">
        <v>0</v>
      </c>
      <c r="H51" s="46">
        <v>0</v>
      </c>
      <c r="I51" s="46">
        <v>1657756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3948631</v>
      </c>
      <c r="O51" s="47">
        <f t="shared" si="8"/>
        <v>55.14231650094961</v>
      </c>
      <c r="P51" s="9"/>
    </row>
    <row r="52" spans="1:16" ht="15">
      <c r="A52" s="12"/>
      <c r="B52" s="25">
        <v>349</v>
      </c>
      <c r="C52" s="20" t="s">
        <v>1</v>
      </c>
      <c r="D52" s="46">
        <v>0</v>
      </c>
      <c r="E52" s="46">
        <v>20946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20946</v>
      </c>
      <c r="O52" s="47">
        <f t="shared" si="8"/>
        <v>0.29250921684727965</v>
      </c>
      <c r="P52" s="9"/>
    </row>
    <row r="53" spans="1:16" ht="15.75">
      <c r="A53" s="29" t="s">
        <v>47</v>
      </c>
      <c r="B53" s="30"/>
      <c r="C53" s="31"/>
      <c r="D53" s="32">
        <f aca="true" t="shared" si="11" ref="D53:M53">SUM(D54:D55)</f>
        <v>621614</v>
      </c>
      <c r="E53" s="32">
        <f t="shared" si="11"/>
        <v>1212657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1834271</v>
      </c>
      <c r="O53" s="45">
        <f t="shared" si="8"/>
        <v>25.61544799463747</v>
      </c>
      <c r="P53" s="10"/>
    </row>
    <row r="54" spans="1:16" ht="15">
      <c r="A54" s="13"/>
      <c r="B54" s="39">
        <v>354</v>
      </c>
      <c r="C54" s="21" t="s">
        <v>65</v>
      </c>
      <c r="D54" s="46">
        <v>621614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621614</v>
      </c>
      <c r="O54" s="47">
        <f t="shared" si="8"/>
        <v>8.680789855882024</v>
      </c>
      <c r="P54" s="9"/>
    </row>
    <row r="55" spans="1:16" ht="15">
      <c r="A55" s="13"/>
      <c r="B55" s="39">
        <v>359</v>
      </c>
      <c r="C55" s="21" t="s">
        <v>66</v>
      </c>
      <c r="D55" s="46">
        <v>0</v>
      </c>
      <c r="E55" s="46">
        <v>1212657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1212657</v>
      </c>
      <c r="O55" s="47">
        <f t="shared" si="8"/>
        <v>16.934658138755445</v>
      </c>
      <c r="P55" s="9"/>
    </row>
    <row r="56" spans="1:16" ht="15.75">
      <c r="A56" s="29" t="s">
        <v>4</v>
      </c>
      <c r="B56" s="30"/>
      <c r="C56" s="31"/>
      <c r="D56" s="32">
        <f aca="true" t="shared" si="12" ref="D56:M56">SUM(D57:D64)</f>
        <v>649978</v>
      </c>
      <c r="E56" s="32">
        <f t="shared" si="12"/>
        <v>357867</v>
      </c>
      <c r="F56" s="32">
        <f t="shared" si="12"/>
        <v>4878</v>
      </c>
      <c r="G56" s="32">
        <f t="shared" si="12"/>
        <v>115979</v>
      </c>
      <c r="H56" s="32">
        <f t="shared" si="12"/>
        <v>0</v>
      </c>
      <c r="I56" s="32">
        <f t="shared" si="12"/>
        <v>682821</v>
      </c>
      <c r="J56" s="32">
        <f t="shared" si="12"/>
        <v>708369</v>
      </c>
      <c r="K56" s="32">
        <f t="shared" si="12"/>
        <v>47789103</v>
      </c>
      <c r="L56" s="32">
        <f t="shared" si="12"/>
        <v>0</v>
      </c>
      <c r="M56" s="32">
        <f t="shared" si="12"/>
        <v>0</v>
      </c>
      <c r="N56" s="32">
        <f>SUM(D56:M56)</f>
        <v>50308995</v>
      </c>
      <c r="O56" s="45">
        <f t="shared" si="8"/>
        <v>702.5610965255279</v>
      </c>
      <c r="P56" s="10"/>
    </row>
    <row r="57" spans="1:16" ht="15">
      <c r="A57" s="12"/>
      <c r="B57" s="25">
        <v>361.1</v>
      </c>
      <c r="C57" s="20" t="s">
        <v>67</v>
      </c>
      <c r="D57" s="46">
        <v>76817</v>
      </c>
      <c r="E57" s="46">
        <v>68535</v>
      </c>
      <c r="F57" s="46">
        <v>4878</v>
      </c>
      <c r="G57" s="46">
        <v>27370</v>
      </c>
      <c r="H57" s="46">
        <v>0</v>
      </c>
      <c r="I57" s="46">
        <v>614598</v>
      </c>
      <c r="J57" s="46">
        <v>11277</v>
      </c>
      <c r="K57" s="46">
        <v>4949516</v>
      </c>
      <c r="L57" s="46">
        <v>0</v>
      </c>
      <c r="M57" s="46">
        <v>0</v>
      </c>
      <c r="N57" s="46">
        <f>SUM(D57:M57)</f>
        <v>5752991</v>
      </c>
      <c r="O57" s="47">
        <f t="shared" si="8"/>
        <v>80.34005976985812</v>
      </c>
      <c r="P57" s="9"/>
    </row>
    <row r="58" spans="1:16" ht="15">
      <c r="A58" s="12"/>
      <c r="B58" s="25">
        <v>361.3</v>
      </c>
      <c r="C58" s="20" t="s">
        <v>117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22618781</v>
      </c>
      <c r="L58" s="46">
        <v>0</v>
      </c>
      <c r="M58" s="46">
        <v>0</v>
      </c>
      <c r="N58" s="46">
        <f aca="true" t="shared" si="13" ref="N58:N64">SUM(D58:M58)</f>
        <v>22618781</v>
      </c>
      <c r="O58" s="47">
        <f t="shared" si="8"/>
        <v>315.8694698916322</v>
      </c>
      <c r="P58" s="9"/>
    </row>
    <row r="59" spans="1:16" ht="15">
      <c r="A59" s="12"/>
      <c r="B59" s="25">
        <v>362</v>
      </c>
      <c r="C59" s="20" t="s">
        <v>69</v>
      </c>
      <c r="D59" s="46">
        <v>345242</v>
      </c>
      <c r="E59" s="46">
        <v>0</v>
      </c>
      <c r="F59" s="46">
        <v>0</v>
      </c>
      <c r="G59" s="46">
        <v>0</v>
      </c>
      <c r="H59" s="46">
        <v>0</v>
      </c>
      <c r="I59" s="46">
        <v>23103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368345</v>
      </c>
      <c r="O59" s="47">
        <f t="shared" si="8"/>
        <v>5.143908501843369</v>
      </c>
      <c r="P59" s="9"/>
    </row>
    <row r="60" spans="1:16" ht="15">
      <c r="A60" s="12"/>
      <c r="B60" s="25">
        <v>364</v>
      </c>
      <c r="C60" s="20" t="s">
        <v>105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536843</v>
      </c>
      <c r="K60" s="46">
        <v>0</v>
      </c>
      <c r="L60" s="46">
        <v>0</v>
      </c>
      <c r="M60" s="46">
        <v>0</v>
      </c>
      <c r="N60" s="46">
        <f t="shared" si="13"/>
        <v>536843</v>
      </c>
      <c r="O60" s="47">
        <f t="shared" si="8"/>
        <v>7.496969612333817</v>
      </c>
      <c r="P60" s="9"/>
    </row>
    <row r="61" spans="1:16" ht="15">
      <c r="A61" s="12"/>
      <c r="B61" s="25">
        <v>365</v>
      </c>
      <c r="C61" s="20" t="s">
        <v>106</v>
      </c>
      <c r="D61" s="46">
        <v>1699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1699</v>
      </c>
      <c r="O61" s="47">
        <f t="shared" si="8"/>
        <v>0.02372639928499609</v>
      </c>
      <c r="P61" s="9"/>
    </row>
    <row r="62" spans="1:16" ht="15">
      <c r="A62" s="12"/>
      <c r="B62" s="25">
        <v>366</v>
      </c>
      <c r="C62" s="20" t="s">
        <v>72</v>
      </c>
      <c r="D62" s="46">
        <v>0</v>
      </c>
      <c r="E62" s="46">
        <v>192767</v>
      </c>
      <c r="F62" s="46">
        <v>0</v>
      </c>
      <c r="G62" s="46">
        <v>71372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264139</v>
      </c>
      <c r="O62" s="47">
        <f t="shared" si="8"/>
        <v>3.6886800357501954</v>
      </c>
      <c r="P62" s="9"/>
    </row>
    <row r="63" spans="1:16" ht="15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20192958</v>
      </c>
      <c r="L63" s="46">
        <v>0</v>
      </c>
      <c r="M63" s="46">
        <v>0</v>
      </c>
      <c r="N63" s="46">
        <f t="shared" si="13"/>
        <v>20192958</v>
      </c>
      <c r="O63" s="47">
        <f t="shared" si="8"/>
        <v>281.99304546977993</v>
      </c>
      <c r="P63" s="9"/>
    </row>
    <row r="64" spans="1:16" ht="15">
      <c r="A64" s="12"/>
      <c r="B64" s="25">
        <v>369.9</v>
      </c>
      <c r="C64" s="20" t="s">
        <v>74</v>
      </c>
      <c r="D64" s="46">
        <v>226220</v>
      </c>
      <c r="E64" s="46">
        <v>96565</v>
      </c>
      <c r="F64" s="46">
        <v>0</v>
      </c>
      <c r="G64" s="46">
        <v>17237</v>
      </c>
      <c r="H64" s="46">
        <v>0</v>
      </c>
      <c r="I64" s="46">
        <v>45120</v>
      </c>
      <c r="J64" s="46">
        <v>160249</v>
      </c>
      <c r="K64" s="46">
        <v>27848</v>
      </c>
      <c r="L64" s="46">
        <v>0</v>
      </c>
      <c r="M64" s="46">
        <v>0</v>
      </c>
      <c r="N64" s="46">
        <f t="shared" si="13"/>
        <v>573239</v>
      </c>
      <c r="O64" s="47">
        <f t="shared" si="8"/>
        <v>8.005236845045246</v>
      </c>
      <c r="P64" s="9"/>
    </row>
    <row r="65" spans="1:16" ht="15.75">
      <c r="A65" s="29" t="s">
        <v>48</v>
      </c>
      <c r="B65" s="30"/>
      <c r="C65" s="31"/>
      <c r="D65" s="32">
        <f aca="true" t="shared" si="14" ref="D65:M65">SUM(D66:D67)</f>
        <v>16711115</v>
      </c>
      <c r="E65" s="32">
        <f t="shared" si="14"/>
        <v>475876</v>
      </c>
      <c r="F65" s="32">
        <f t="shared" si="14"/>
        <v>1519178</v>
      </c>
      <c r="G65" s="32">
        <f t="shared" si="14"/>
        <v>4947499</v>
      </c>
      <c r="H65" s="32">
        <f t="shared" si="14"/>
        <v>0</v>
      </c>
      <c r="I65" s="32">
        <f t="shared" si="14"/>
        <v>413801</v>
      </c>
      <c r="J65" s="32">
        <f t="shared" si="14"/>
        <v>2734447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26801916</v>
      </c>
      <c r="O65" s="45">
        <f t="shared" si="8"/>
        <v>374.2866160205564</v>
      </c>
      <c r="P65" s="9"/>
    </row>
    <row r="66" spans="1:16" ht="15">
      <c r="A66" s="12"/>
      <c r="B66" s="25">
        <v>381</v>
      </c>
      <c r="C66" s="20" t="s">
        <v>75</v>
      </c>
      <c r="D66" s="46">
        <v>16711115</v>
      </c>
      <c r="E66" s="46">
        <v>475876</v>
      </c>
      <c r="F66" s="46">
        <v>1519178</v>
      </c>
      <c r="G66" s="46">
        <v>4947499</v>
      </c>
      <c r="H66" s="46">
        <v>0</v>
      </c>
      <c r="I66" s="46">
        <v>111000</v>
      </c>
      <c r="J66" s="46">
        <v>2734447</v>
      </c>
      <c r="K66" s="46">
        <v>0</v>
      </c>
      <c r="L66" s="46">
        <v>0</v>
      </c>
      <c r="M66" s="46">
        <v>0</v>
      </c>
      <c r="N66" s="46">
        <f>SUM(D66:M66)</f>
        <v>26499115</v>
      </c>
      <c r="O66" s="47">
        <f t="shared" si="8"/>
        <v>370.05802424310133</v>
      </c>
      <c r="P66" s="9"/>
    </row>
    <row r="67" spans="1:16" ht="15.75" thickBot="1">
      <c r="A67" s="12"/>
      <c r="B67" s="25">
        <v>389.8</v>
      </c>
      <c r="C67" s="20" t="s">
        <v>118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302801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302801</v>
      </c>
      <c r="O67" s="47">
        <f t="shared" si="8"/>
        <v>4.228591777455033</v>
      </c>
      <c r="P67" s="9"/>
    </row>
    <row r="68" spans="1:119" ht="16.5" thickBot="1">
      <c r="A68" s="14" t="s">
        <v>63</v>
      </c>
      <c r="B68" s="23"/>
      <c r="C68" s="22"/>
      <c r="D68" s="15">
        <f aca="true" t="shared" si="15" ref="D68:M68">SUM(D5,D14,D20,D40,D53,D56,D65)</f>
        <v>71117939</v>
      </c>
      <c r="E68" s="15">
        <f t="shared" si="15"/>
        <v>14216055</v>
      </c>
      <c r="F68" s="15">
        <f t="shared" si="15"/>
        <v>11006794</v>
      </c>
      <c r="G68" s="15">
        <f t="shared" si="15"/>
        <v>5237033</v>
      </c>
      <c r="H68" s="15">
        <f t="shared" si="15"/>
        <v>0</v>
      </c>
      <c r="I68" s="15">
        <f t="shared" si="15"/>
        <v>54913563</v>
      </c>
      <c r="J68" s="15">
        <f t="shared" si="15"/>
        <v>9981563</v>
      </c>
      <c r="K68" s="15">
        <f t="shared" si="15"/>
        <v>47789103</v>
      </c>
      <c r="L68" s="15">
        <f t="shared" si="15"/>
        <v>0</v>
      </c>
      <c r="M68" s="15">
        <f t="shared" si="15"/>
        <v>0</v>
      </c>
      <c r="N68" s="15">
        <f>SUM(D68:M68)</f>
        <v>214262050</v>
      </c>
      <c r="O68" s="38">
        <f t="shared" si="8"/>
        <v>2992.152413138197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119</v>
      </c>
      <c r="M70" s="48"/>
      <c r="N70" s="48"/>
      <c r="O70" s="43">
        <v>71608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25035041</v>
      </c>
      <c r="E5" s="27">
        <f t="shared" si="0"/>
        <v>6767348</v>
      </c>
      <c r="F5" s="27">
        <f t="shared" si="0"/>
        <v>9170728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40973117</v>
      </c>
      <c r="O5" s="33">
        <f aca="true" t="shared" si="1" ref="O5:O36">(N5/O$70)</f>
        <v>584.2368852575894</v>
      </c>
      <c r="P5" s="6"/>
    </row>
    <row r="6" spans="1:16" ht="15">
      <c r="A6" s="12"/>
      <c r="B6" s="25">
        <v>311</v>
      </c>
      <c r="C6" s="20" t="s">
        <v>3</v>
      </c>
      <c r="D6" s="46">
        <v>23480334</v>
      </c>
      <c r="E6" s="46">
        <v>5614228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29094562</v>
      </c>
      <c r="O6" s="47">
        <f t="shared" si="1"/>
        <v>414.860218733513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1153120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1153120</v>
      </c>
      <c r="O7" s="47">
        <f t="shared" si="1"/>
        <v>16.442372132152684</v>
      </c>
      <c r="P7" s="9"/>
    </row>
    <row r="8" spans="1:16" ht="15">
      <c r="A8" s="12"/>
      <c r="B8" s="25">
        <v>314.1</v>
      </c>
      <c r="C8" s="20" t="s">
        <v>12</v>
      </c>
      <c r="D8" s="46">
        <v>0</v>
      </c>
      <c r="E8" s="46">
        <v>0</v>
      </c>
      <c r="F8" s="46">
        <v>5178324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5178324</v>
      </c>
      <c r="O8" s="47">
        <f t="shared" si="1"/>
        <v>73.83787483423878</v>
      </c>
      <c r="P8" s="9"/>
    </row>
    <row r="9" spans="1:16" ht="15">
      <c r="A9" s="12"/>
      <c r="B9" s="25">
        <v>314.3</v>
      </c>
      <c r="C9" s="20" t="s">
        <v>13</v>
      </c>
      <c r="D9" s="46">
        <v>0</v>
      </c>
      <c r="E9" s="46">
        <v>0</v>
      </c>
      <c r="F9" s="46">
        <v>1050618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1050618</v>
      </c>
      <c r="O9" s="47">
        <f t="shared" si="1"/>
        <v>14.980793087222484</v>
      </c>
      <c r="P9" s="9"/>
    </row>
    <row r="10" spans="1:16" ht="15">
      <c r="A10" s="12"/>
      <c r="B10" s="25">
        <v>314.4</v>
      </c>
      <c r="C10" s="20" t="s">
        <v>14</v>
      </c>
      <c r="D10" s="46">
        <v>0</v>
      </c>
      <c r="E10" s="46">
        <v>0</v>
      </c>
      <c r="F10" s="46">
        <v>139237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139237</v>
      </c>
      <c r="O10" s="47">
        <f t="shared" si="1"/>
        <v>1.9853844947312886</v>
      </c>
      <c r="P10" s="9"/>
    </row>
    <row r="11" spans="1:16" ht="15">
      <c r="A11" s="12"/>
      <c r="B11" s="25">
        <v>314.9</v>
      </c>
      <c r="C11" s="20" t="s">
        <v>15</v>
      </c>
      <c r="D11" s="46">
        <v>204575</v>
      </c>
      <c r="E11" s="46">
        <v>0</v>
      </c>
      <c r="F11" s="46">
        <v>26946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231521</v>
      </c>
      <c r="O11" s="47">
        <f t="shared" si="1"/>
        <v>3.3012647759193507</v>
      </c>
      <c r="P11" s="9"/>
    </row>
    <row r="12" spans="1:16" ht="15">
      <c r="A12" s="12"/>
      <c r="B12" s="25">
        <v>315</v>
      </c>
      <c r="C12" s="20" t="s">
        <v>94</v>
      </c>
      <c r="D12" s="46">
        <v>0</v>
      </c>
      <c r="E12" s="46">
        <v>0</v>
      </c>
      <c r="F12" s="46">
        <v>2775603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2775603</v>
      </c>
      <c r="O12" s="47">
        <f t="shared" si="1"/>
        <v>39.57740514180605</v>
      </c>
      <c r="P12" s="9"/>
    </row>
    <row r="13" spans="1:16" ht="15">
      <c r="A13" s="12"/>
      <c r="B13" s="25">
        <v>316</v>
      </c>
      <c r="C13" s="20" t="s">
        <v>95</v>
      </c>
      <c r="D13" s="46">
        <v>1350132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1350132</v>
      </c>
      <c r="O13" s="47">
        <f t="shared" si="1"/>
        <v>19.25157205800573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SUM(D15:D19)</f>
        <v>11381132</v>
      </c>
      <c r="E14" s="32">
        <f t="shared" si="3"/>
        <v>62017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11443149</v>
      </c>
      <c r="O14" s="45">
        <f t="shared" si="1"/>
        <v>163.1681995123412</v>
      </c>
      <c r="P14" s="10"/>
    </row>
    <row r="15" spans="1:16" ht="15">
      <c r="A15" s="12"/>
      <c r="B15" s="25">
        <v>322</v>
      </c>
      <c r="C15" s="20" t="s">
        <v>0</v>
      </c>
      <c r="D15" s="46">
        <v>2090985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2090985</v>
      </c>
      <c r="O15" s="47">
        <f t="shared" si="1"/>
        <v>29.815416862728323</v>
      </c>
      <c r="P15" s="9"/>
    </row>
    <row r="16" spans="1:16" ht="15">
      <c r="A16" s="12"/>
      <c r="B16" s="25">
        <v>323.1</v>
      </c>
      <c r="C16" s="20" t="s">
        <v>19</v>
      </c>
      <c r="D16" s="46">
        <v>4068561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4068561</v>
      </c>
      <c r="O16" s="47">
        <f t="shared" si="1"/>
        <v>58.01373144543783</v>
      </c>
      <c r="P16" s="9"/>
    </row>
    <row r="17" spans="1:16" ht="15">
      <c r="A17" s="12"/>
      <c r="B17" s="25">
        <v>323.4</v>
      </c>
      <c r="C17" s="20" t="s">
        <v>20</v>
      </c>
      <c r="D17" s="46">
        <v>23545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23545</v>
      </c>
      <c r="O17" s="47">
        <f t="shared" si="1"/>
        <v>0.33572885029444893</v>
      </c>
      <c r="P17" s="9"/>
    </row>
    <row r="18" spans="1:16" ht="15">
      <c r="A18" s="12"/>
      <c r="B18" s="25">
        <v>325.2</v>
      </c>
      <c r="C18" s="20" t="s">
        <v>22</v>
      </c>
      <c r="D18" s="46">
        <v>4935223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4935223</v>
      </c>
      <c r="O18" s="47">
        <f t="shared" si="1"/>
        <v>70.37149049635681</v>
      </c>
      <c r="P18" s="9"/>
    </row>
    <row r="19" spans="1:16" ht="15">
      <c r="A19" s="12"/>
      <c r="B19" s="25">
        <v>329</v>
      </c>
      <c r="C19" s="20" t="s">
        <v>23</v>
      </c>
      <c r="D19" s="46">
        <v>262818</v>
      </c>
      <c r="E19" s="46">
        <v>62017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324835</v>
      </c>
      <c r="O19" s="47">
        <f t="shared" si="1"/>
        <v>4.631831857523777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SUM(D21:D38)</f>
        <v>8952277</v>
      </c>
      <c r="E20" s="32">
        <f t="shared" si="5"/>
        <v>1974886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142810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11069973</v>
      </c>
      <c r="O20" s="45">
        <f t="shared" si="1"/>
        <v>157.84707190828593</v>
      </c>
      <c r="P20" s="10"/>
    </row>
    <row r="21" spans="1:16" ht="15">
      <c r="A21" s="12"/>
      <c r="B21" s="25">
        <v>331.2</v>
      </c>
      <c r="C21" s="20" t="s">
        <v>25</v>
      </c>
      <c r="D21" s="46">
        <v>0</v>
      </c>
      <c r="E21" s="46">
        <v>76445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76445</v>
      </c>
      <c r="O21" s="47">
        <f t="shared" si="1"/>
        <v>1.0900315124552622</v>
      </c>
      <c r="P21" s="9"/>
    </row>
    <row r="22" spans="1:16" ht="15">
      <c r="A22" s="12"/>
      <c r="B22" s="25">
        <v>331.5</v>
      </c>
      <c r="C22" s="20" t="s">
        <v>27</v>
      </c>
      <c r="D22" s="46">
        <v>0</v>
      </c>
      <c r="E22" s="46">
        <v>1462001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1462001</v>
      </c>
      <c r="O22" s="47">
        <f t="shared" si="1"/>
        <v>20.84671543254766</v>
      </c>
      <c r="P22" s="9"/>
    </row>
    <row r="23" spans="1:16" ht="15">
      <c r="A23" s="12"/>
      <c r="B23" s="25">
        <v>331.9</v>
      </c>
      <c r="C23" s="20" t="s">
        <v>28</v>
      </c>
      <c r="D23" s="46">
        <v>0</v>
      </c>
      <c r="E23" s="46">
        <v>119179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119179</v>
      </c>
      <c r="O23" s="47">
        <f t="shared" si="1"/>
        <v>1.6993768804095193</v>
      </c>
      <c r="P23" s="9"/>
    </row>
    <row r="24" spans="1:16" ht="15">
      <c r="A24" s="12"/>
      <c r="B24" s="25">
        <v>334.2</v>
      </c>
      <c r="C24" s="20" t="s">
        <v>29</v>
      </c>
      <c r="D24" s="46">
        <v>0</v>
      </c>
      <c r="E24" s="46">
        <v>3300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3300</v>
      </c>
      <c r="O24" s="47">
        <f t="shared" si="1"/>
        <v>0.04705479745048552</v>
      </c>
      <c r="P24" s="9"/>
    </row>
    <row r="25" spans="1:16" ht="15">
      <c r="A25" s="12"/>
      <c r="B25" s="25">
        <v>334.5</v>
      </c>
      <c r="C25" s="20" t="s">
        <v>30</v>
      </c>
      <c r="D25" s="46">
        <v>0</v>
      </c>
      <c r="E25" s="46">
        <v>47294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47294</v>
      </c>
      <c r="O25" s="47">
        <f t="shared" si="1"/>
        <v>0.6743665426131098</v>
      </c>
      <c r="P25" s="9"/>
    </row>
    <row r="26" spans="1:16" ht="15">
      <c r="A26" s="12"/>
      <c r="B26" s="25">
        <v>334.7</v>
      </c>
      <c r="C26" s="20" t="s">
        <v>31</v>
      </c>
      <c r="D26" s="46">
        <v>0</v>
      </c>
      <c r="E26" s="46">
        <v>93632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93632</v>
      </c>
      <c r="O26" s="47">
        <f t="shared" si="1"/>
        <v>1.335101452995109</v>
      </c>
      <c r="P26" s="9"/>
    </row>
    <row r="27" spans="1:16" ht="15">
      <c r="A27" s="12"/>
      <c r="B27" s="25">
        <v>334.9</v>
      </c>
      <c r="C27" s="20" t="s">
        <v>96</v>
      </c>
      <c r="D27" s="46">
        <v>0</v>
      </c>
      <c r="E27" s="46">
        <v>145271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145271</v>
      </c>
      <c r="O27" s="47">
        <f t="shared" si="1"/>
        <v>2.071423478918025</v>
      </c>
      <c r="P27" s="9"/>
    </row>
    <row r="28" spans="1:16" ht="15">
      <c r="A28" s="12"/>
      <c r="B28" s="25">
        <v>335.12</v>
      </c>
      <c r="C28" s="20" t="s">
        <v>97</v>
      </c>
      <c r="D28" s="46">
        <v>1997949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1997949</v>
      </c>
      <c r="O28" s="47">
        <f t="shared" si="1"/>
        <v>28.48881379133336</v>
      </c>
      <c r="P28" s="9"/>
    </row>
    <row r="29" spans="1:16" ht="15">
      <c r="A29" s="12"/>
      <c r="B29" s="25">
        <v>335.14</v>
      </c>
      <c r="C29" s="20" t="s">
        <v>98</v>
      </c>
      <c r="D29" s="46">
        <v>50374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50374</v>
      </c>
      <c r="O29" s="47">
        <f t="shared" si="1"/>
        <v>0.7182843535668962</v>
      </c>
      <c r="P29" s="9"/>
    </row>
    <row r="30" spans="1:16" ht="15">
      <c r="A30" s="12"/>
      <c r="B30" s="25">
        <v>335.15</v>
      </c>
      <c r="C30" s="20" t="s">
        <v>99</v>
      </c>
      <c r="D30" s="46">
        <v>43111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43111</v>
      </c>
      <c r="O30" s="47">
        <f t="shared" si="1"/>
        <v>0.6147210220872368</v>
      </c>
      <c r="P30" s="9"/>
    </row>
    <row r="31" spans="1:16" ht="15">
      <c r="A31" s="12"/>
      <c r="B31" s="25">
        <v>335.18</v>
      </c>
      <c r="C31" s="20" t="s">
        <v>100</v>
      </c>
      <c r="D31" s="46">
        <v>4702203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4702203</v>
      </c>
      <c r="O31" s="47">
        <f t="shared" si="1"/>
        <v>67.04885143517133</v>
      </c>
      <c r="P31" s="9"/>
    </row>
    <row r="32" spans="1:16" ht="15">
      <c r="A32" s="12"/>
      <c r="B32" s="25">
        <v>335.19</v>
      </c>
      <c r="C32" s="20" t="s">
        <v>101</v>
      </c>
      <c r="D32" s="46">
        <v>62485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62485</v>
      </c>
      <c r="O32" s="47">
        <f t="shared" si="1"/>
        <v>0.8909754602101781</v>
      </c>
      <c r="P32" s="9"/>
    </row>
    <row r="33" spans="1:16" ht="15">
      <c r="A33" s="12"/>
      <c r="B33" s="25">
        <v>335.29</v>
      </c>
      <c r="C33" s="20" t="s">
        <v>36</v>
      </c>
      <c r="D33" s="46">
        <v>1590335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1590335</v>
      </c>
      <c r="O33" s="47">
        <f t="shared" si="1"/>
        <v>22.676633728308452</v>
      </c>
      <c r="P33" s="9"/>
    </row>
    <row r="34" spans="1:16" ht="15">
      <c r="A34" s="12"/>
      <c r="B34" s="25">
        <v>337.2</v>
      </c>
      <c r="C34" s="20" t="s">
        <v>37</v>
      </c>
      <c r="D34" s="46">
        <v>0</v>
      </c>
      <c r="E34" s="46">
        <v>21933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39">SUM(D34:M34)</f>
        <v>21933</v>
      </c>
      <c r="O34" s="47">
        <f t="shared" si="1"/>
        <v>0.3127432946913633</v>
      </c>
      <c r="P34" s="9"/>
    </row>
    <row r="35" spans="1:16" ht="15">
      <c r="A35" s="12"/>
      <c r="B35" s="25">
        <v>337.7</v>
      </c>
      <c r="C35" s="20" t="s">
        <v>39</v>
      </c>
      <c r="D35" s="46">
        <v>0</v>
      </c>
      <c r="E35" s="46">
        <v>1831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1831</v>
      </c>
      <c r="O35" s="47">
        <f t="shared" si="1"/>
        <v>0.02610828307025424</v>
      </c>
      <c r="P35" s="9"/>
    </row>
    <row r="36" spans="1:16" ht="15">
      <c r="A36" s="12"/>
      <c r="B36" s="25">
        <v>337.9</v>
      </c>
      <c r="C36" s="20" t="s">
        <v>89</v>
      </c>
      <c r="D36" s="46">
        <v>0</v>
      </c>
      <c r="E36" s="46">
        <v>4000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4000</v>
      </c>
      <c r="O36" s="47">
        <f t="shared" si="1"/>
        <v>0.05703611812180063</v>
      </c>
      <c r="P36" s="9"/>
    </row>
    <row r="37" spans="1:16" ht="15">
      <c r="A37" s="12"/>
      <c r="B37" s="25">
        <v>338</v>
      </c>
      <c r="C37" s="20" t="s">
        <v>40</v>
      </c>
      <c r="D37" s="46">
        <v>402643</v>
      </c>
      <c r="E37" s="46">
        <v>0</v>
      </c>
      <c r="F37" s="46">
        <v>0</v>
      </c>
      <c r="G37" s="46">
        <v>0</v>
      </c>
      <c r="H37" s="46">
        <v>0</v>
      </c>
      <c r="I37" s="46">
        <v>142810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545453</v>
      </c>
      <c r="O37" s="47">
        <f aca="true" t="shared" si="8" ref="O37:O68">(N37/O$70)</f>
        <v>7.77763043447263</v>
      </c>
      <c r="P37" s="9"/>
    </row>
    <row r="38" spans="1:16" ht="15">
      <c r="A38" s="12"/>
      <c r="B38" s="25">
        <v>339</v>
      </c>
      <c r="C38" s="20" t="s">
        <v>41</v>
      </c>
      <c r="D38" s="46">
        <v>103177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103177</v>
      </c>
      <c r="O38" s="47">
        <f t="shared" si="8"/>
        <v>1.471203889863256</v>
      </c>
      <c r="P38" s="9"/>
    </row>
    <row r="39" spans="1:16" ht="15.75">
      <c r="A39" s="29" t="s">
        <v>46</v>
      </c>
      <c r="B39" s="30"/>
      <c r="C39" s="31"/>
      <c r="D39" s="32">
        <f aca="true" t="shared" si="9" ref="D39:M39">SUM(D40:D51)</f>
        <v>5102412</v>
      </c>
      <c r="E39" s="32">
        <f t="shared" si="9"/>
        <v>2035324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50850772</v>
      </c>
      <c r="J39" s="32">
        <f t="shared" si="9"/>
        <v>6817769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64806277</v>
      </c>
      <c r="O39" s="45">
        <f t="shared" si="8"/>
        <v>924.0746175015329</v>
      </c>
      <c r="P39" s="10"/>
    </row>
    <row r="40" spans="1:16" ht="15">
      <c r="A40" s="12"/>
      <c r="B40" s="25">
        <v>341.2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6817769</v>
      </c>
      <c r="K40" s="46">
        <v>0</v>
      </c>
      <c r="L40" s="46">
        <v>0</v>
      </c>
      <c r="M40" s="46">
        <v>0</v>
      </c>
      <c r="N40" s="46">
        <f aca="true" t="shared" si="10" ref="N40:N51">SUM(D40:M40)</f>
        <v>6817769</v>
      </c>
      <c r="O40" s="47">
        <f t="shared" si="8"/>
        <v>97.21476950278765</v>
      </c>
      <c r="P40" s="9"/>
    </row>
    <row r="41" spans="1:16" ht="15">
      <c r="A41" s="12"/>
      <c r="B41" s="25">
        <v>341.9</v>
      </c>
      <c r="C41" s="20" t="s">
        <v>103</v>
      </c>
      <c r="D41" s="46">
        <v>861474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861474</v>
      </c>
      <c r="O41" s="47">
        <f t="shared" si="8"/>
        <v>12.28378320571502</v>
      </c>
      <c r="P41" s="9"/>
    </row>
    <row r="42" spans="1:16" ht="15">
      <c r="A42" s="12"/>
      <c r="B42" s="25">
        <v>342.1</v>
      </c>
      <c r="C42" s="20" t="s">
        <v>52</v>
      </c>
      <c r="D42" s="46">
        <v>537673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537673</v>
      </c>
      <c r="O42" s="47">
        <f t="shared" si="8"/>
        <v>7.666695184725728</v>
      </c>
      <c r="P42" s="9"/>
    </row>
    <row r="43" spans="1:16" ht="15">
      <c r="A43" s="12"/>
      <c r="B43" s="25">
        <v>342.2</v>
      </c>
      <c r="C43" s="20" t="s">
        <v>53</v>
      </c>
      <c r="D43" s="46">
        <v>2040323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2040323</v>
      </c>
      <c r="O43" s="47">
        <f t="shared" si="8"/>
        <v>29.093025908656656</v>
      </c>
      <c r="P43" s="9"/>
    </row>
    <row r="44" spans="1:16" ht="15">
      <c r="A44" s="12"/>
      <c r="B44" s="25">
        <v>342.4</v>
      </c>
      <c r="C44" s="20" t="s">
        <v>54</v>
      </c>
      <c r="D44" s="46">
        <v>1242816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1242816</v>
      </c>
      <c r="O44" s="47">
        <f t="shared" si="8"/>
        <v>17.721350044915944</v>
      </c>
      <c r="P44" s="9"/>
    </row>
    <row r="45" spans="1:16" ht="15">
      <c r="A45" s="12"/>
      <c r="B45" s="25">
        <v>342.9</v>
      </c>
      <c r="C45" s="20" t="s">
        <v>55</v>
      </c>
      <c r="D45" s="46">
        <v>39316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39316</v>
      </c>
      <c r="O45" s="47">
        <f t="shared" si="8"/>
        <v>0.5606080050191784</v>
      </c>
      <c r="P45" s="9"/>
    </row>
    <row r="46" spans="1:16" ht="15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18647002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18647002</v>
      </c>
      <c r="O46" s="47">
        <f t="shared" si="8"/>
        <v>265.88815217236316</v>
      </c>
      <c r="P46" s="9"/>
    </row>
    <row r="47" spans="1:16" ht="15">
      <c r="A47" s="12"/>
      <c r="B47" s="25">
        <v>343.4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10296221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10296221</v>
      </c>
      <c r="O47" s="47">
        <f t="shared" si="8"/>
        <v>146.81411929104104</v>
      </c>
      <c r="P47" s="9"/>
    </row>
    <row r="48" spans="1:16" ht="15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20208036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20208036</v>
      </c>
      <c r="O48" s="47">
        <f t="shared" si="8"/>
        <v>288.14698207639987</v>
      </c>
      <c r="P48" s="9"/>
    </row>
    <row r="49" spans="1:16" ht="15">
      <c r="A49" s="12"/>
      <c r="B49" s="25">
        <v>343.8</v>
      </c>
      <c r="C49" s="20" t="s">
        <v>59</v>
      </c>
      <c r="D49" s="46">
        <v>0</v>
      </c>
      <c r="E49" s="46">
        <v>221175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221175</v>
      </c>
      <c r="O49" s="47">
        <f t="shared" si="8"/>
        <v>3.1537408563973135</v>
      </c>
      <c r="P49" s="9"/>
    </row>
    <row r="50" spans="1:16" ht="15">
      <c r="A50" s="12"/>
      <c r="B50" s="25">
        <v>347.2</v>
      </c>
      <c r="C50" s="20" t="s">
        <v>62</v>
      </c>
      <c r="D50" s="46">
        <v>380810</v>
      </c>
      <c r="E50" s="46">
        <v>1792368</v>
      </c>
      <c r="F50" s="46">
        <v>0</v>
      </c>
      <c r="G50" s="46">
        <v>0</v>
      </c>
      <c r="H50" s="46">
        <v>0</v>
      </c>
      <c r="I50" s="46">
        <v>1699513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3872691</v>
      </c>
      <c r="O50" s="47">
        <f t="shared" si="8"/>
        <v>55.22081533130855</v>
      </c>
      <c r="P50" s="9"/>
    </row>
    <row r="51" spans="1:16" ht="15">
      <c r="A51" s="12"/>
      <c r="B51" s="25">
        <v>349</v>
      </c>
      <c r="C51" s="20" t="s">
        <v>1</v>
      </c>
      <c r="D51" s="46">
        <v>0</v>
      </c>
      <c r="E51" s="46">
        <v>21781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21781</v>
      </c>
      <c r="O51" s="47">
        <f t="shared" si="8"/>
        <v>0.3105759222027349</v>
      </c>
      <c r="P51" s="9"/>
    </row>
    <row r="52" spans="1:16" ht="15.75">
      <c r="A52" s="29" t="s">
        <v>47</v>
      </c>
      <c r="B52" s="30"/>
      <c r="C52" s="31"/>
      <c r="D52" s="32">
        <f aca="true" t="shared" si="11" ref="D52:M52">SUM(D53:D54)</f>
        <v>501298</v>
      </c>
      <c r="E52" s="32">
        <f t="shared" si="11"/>
        <v>1225840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>SUM(D52:M52)</f>
        <v>1727138</v>
      </c>
      <c r="O52" s="45">
        <f t="shared" si="8"/>
        <v>24.627311745162626</v>
      </c>
      <c r="P52" s="10"/>
    </row>
    <row r="53" spans="1:16" ht="15">
      <c r="A53" s="13"/>
      <c r="B53" s="39">
        <v>354</v>
      </c>
      <c r="C53" s="21" t="s">
        <v>65</v>
      </c>
      <c r="D53" s="46">
        <v>501298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501298</v>
      </c>
      <c r="O53" s="47">
        <f t="shared" si="8"/>
        <v>7.1480229855556034</v>
      </c>
      <c r="P53" s="9"/>
    </row>
    <row r="54" spans="1:16" ht="15">
      <c r="A54" s="13"/>
      <c r="B54" s="39">
        <v>359</v>
      </c>
      <c r="C54" s="21" t="s">
        <v>66</v>
      </c>
      <c r="D54" s="46">
        <v>0</v>
      </c>
      <c r="E54" s="46">
        <v>1225840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1225840</v>
      </c>
      <c r="O54" s="47">
        <f t="shared" si="8"/>
        <v>17.47928875960702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SUM(D56:D63)</f>
        <v>517828</v>
      </c>
      <c r="E55" s="32">
        <f t="shared" si="12"/>
        <v>560332</v>
      </c>
      <c r="F55" s="32">
        <f t="shared" si="12"/>
        <v>5801</v>
      </c>
      <c r="G55" s="32">
        <f t="shared" si="12"/>
        <v>212113</v>
      </c>
      <c r="H55" s="32">
        <f t="shared" si="12"/>
        <v>0</v>
      </c>
      <c r="I55" s="32">
        <f t="shared" si="12"/>
        <v>-300466</v>
      </c>
      <c r="J55" s="32">
        <f t="shared" si="12"/>
        <v>432872</v>
      </c>
      <c r="K55" s="32">
        <f t="shared" si="12"/>
        <v>49916127</v>
      </c>
      <c r="L55" s="32">
        <f t="shared" si="12"/>
        <v>0</v>
      </c>
      <c r="M55" s="32">
        <f t="shared" si="12"/>
        <v>0</v>
      </c>
      <c r="N55" s="32">
        <f>SUM(D55:M55)</f>
        <v>51344607</v>
      </c>
      <c r="O55" s="45">
        <f t="shared" si="8"/>
        <v>732.1242674423579</v>
      </c>
      <c r="P55" s="10"/>
    </row>
    <row r="56" spans="1:16" ht="15">
      <c r="A56" s="12"/>
      <c r="B56" s="25">
        <v>361.1</v>
      </c>
      <c r="C56" s="20" t="s">
        <v>67</v>
      </c>
      <c r="D56" s="46">
        <v>-54318</v>
      </c>
      <c r="E56" s="46">
        <v>10024</v>
      </c>
      <c r="F56" s="46">
        <v>5801</v>
      </c>
      <c r="G56" s="46">
        <v>17080</v>
      </c>
      <c r="H56" s="46">
        <v>0</v>
      </c>
      <c r="I56" s="46">
        <v>-331106</v>
      </c>
      <c r="J56" s="46">
        <v>-27085</v>
      </c>
      <c r="K56" s="46">
        <v>4608019</v>
      </c>
      <c r="L56" s="46">
        <v>0</v>
      </c>
      <c r="M56" s="46">
        <v>0</v>
      </c>
      <c r="N56" s="46">
        <f>SUM(D56:M56)</f>
        <v>4228415</v>
      </c>
      <c r="O56" s="47">
        <f t="shared" si="8"/>
        <v>60.293094351998406</v>
      </c>
      <c r="P56" s="9"/>
    </row>
    <row r="57" spans="1:16" ht="15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25159835</v>
      </c>
      <c r="L57" s="46">
        <v>0</v>
      </c>
      <c r="M57" s="46">
        <v>0</v>
      </c>
      <c r="N57" s="46">
        <f aca="true" t="shared" si="13" ref="N57:N63">SUM(D57:M57)</f>
        <v>25159835</v>
      </c>
      <c r="O57" s="47">
        <f t="shared" si="8"/>
        <v>358.75483024625345</v>
      </c>
      <c r="P57" s="9"/>
    </row>
    <row r="58" spans="1:16" ht="15">
      <c r="A58" s="12"/>
      <c r="B58" s="25">
        <v>362</v>
      </c>
      <c r="C58" s="20" t="s">
        <v>69</v>
      </c>
      <c r="D58" s="46">
        <v>336908</v>
      </c>
      <c r="E58" s="46">
        <v>0</v>
      </c>
      <c r="F58" s="46">
        <v>0</v>
      </c>
      <c r="G58" s="46">
        <v>0</v>
      </c>
      <c r="H58" s="46">
        <v>0</v>
      </c>
      <c r="I58" s="46">
        <v>22264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359172</v>
      </c>
      <c r="O58" s="47">
        <f t="shared" si="8"/>
        <v>5.121444154510844</v>
      </c>
      <c r="P58" s="9"/>
    </row>
    <row r="59" spans="1:16" ht="15">
      <c r="A59" s="12"/>
      <c r="B59" s="25">
        <v>364</v>
      </c>
      <c r="C59" s="20" t="s">
        <v>105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145125</v>
      </c>
      <c r="K59" s="46">
        <v>0</v>
      </c>
      <c r="L59" s="46">
        <v>0</v>
      </c>
      <c r="M59" s="46">
        <v>0</v>
      </c>
      <c r="N59" s="46">
        <f t="shared" si="13"/>
        <v>145125</v>
      </c>
      <c r="O59" s="47">
        <f t="shared" si="8"/>
        <v>2.0693416606065793</v>
      </c>
      <c r="P59" s="9"/>
    </row>
    <row r="60" spans="1:16" ht="15">
      <c r="A60" s="12"/>
      <c r="B60" s="25">
        <v>365</v>
      </c>
      <c r="C60" s="20" t="s">
        <v>106</v>
      </c>
      <c r="D60" s="46">
        <v>5163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5163</v>
      </c>
      <c r="O60" s="47">
        <f t="shared" si="8"/>
        <v>0.07361936946571417</v>
      </c>
      <c r="P60" s="9"/>
    </row>
    <row r="61" spans="1:16" ht="15">
      <c r="A61" s="12"/>
      <c r="B61" s="25">
        <v>366</v>
      </c>
      <c r="C61" s="20" t="s">
        <v>72</v>
      </c>
      <c r="D61" s="46">
        <v>0</v>
      </c>
      <c r="E61" s="46">
        <v>339365</v>
      </c>
      <c r="F61" s="46">
        <v>0</v>
      </c>
      <c r="G61" s="46">
        <v>195033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534398</v>
      </c>
      <c r="O61" s="47">
        <f t="shared" si="8"/>
        <v>7.619996863013503</v>
      </c>
      <c r="P61" s="9"/>
    </row>
    <row r="62" spans="1:16" ht="15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19923851</v>
      </c>
      <c r="L62" s="46">
        <v>0</v>
      </c>
      <c r="M62" s="46">
        <v>0</v>
      </c>
      <c r="N62" s="46">
        <f t="shared" si="13"/>
        <v>19923851</v>
      </c>
      <c r="O62" s="47">
        <f t="shared" si="8"/>
        <v>284.0947797692889</v>
      </c>
      <c r="P62" s="9"/>
    </row>
    <row r="63" spans="1:16" ht="15">
      <c r="A63" s="12"/>
      <c r="B63" s="25">
        <v>369.9</v>
      </c>
      <c r="C63" s="20" t="s">
        <v>74</v>
      </c>
      <c r="D63" s="46">
        <v>230075</v>
      </c>
      <c r="E63" s="46">
        <v>210943</v>
      </c>
      <c r="F63" s="46">
        <v>0</v>
      </c>
      <c r="G63" s="46">
        <v>0</v>
      </c>
      <c r="H63" s="46">
        <v>0</v>
      </c>
      <c r="I63" s="46">
        <v>8376</v>
      </c>
      <c r="J63" s="46">
        <v>314832</v>
      </c>
      <c r="K63" s="46">
        <v>224422</v>
      </c>
      <c r="L63" s="46">
        <v>0</v>
      </c>
      <c r="M63" s="46">
        <v>0</v>
      </c>
      <c r="N63" s="46">
        <f t="shared" si="13"/>
        <v>988648</v>
      </c>
      <c r="O63" s="47">
        <f t="shared" si="8"/>
        <v>14.097161027220487</v>
      </c>
      <c r="P63" s="9"/>
    </row>
    <row r="64" spans="1:16" ht="15.75">
      <c r="A64" s="29" t="s">
        <v>48</v>
      </c>
      <c r="B64" s="30"/>
      <c r="C64" s="31"/>
      <c r="D64" s="32">
        <f aca="true" t="shared" si="14" ref="D64:M64">SUM(D65:D67)</f>
        <v>16602300</v>
      </c>
      <c r="E64" s="32">
        <f t="shared" si="14"/>
        <v>372215</v>
      </c>
      <c r="F64" s="32">
        <f t="shared" si="14"/>
        <v>18094083</v>
      </c>
      <c r="G64" s="32">
        <f t="shared" si="14"/>
        <v>3118566</v>
      </c>
      <c r="H64" s="32">
        <f t="shared" si="14"/>
        <v>0</v>
      </c>
      <c r="I64" s="32">
        <f t="shared" si="14"/>
        <v>2614790</v>
      </c>
      <c r="J64" s="32">
        <f t="shared" si="14"/>
        <v>2534868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43336822</v>
      </c>
      <c r="O64" s="45">
        <f t="shared" si="8"/>
        <v>617.9410246538621</v>
      </c>
      <c r="P64" s="9"/>
    </row>
    <row r="65" spans="1:16" ht="15">
      <c r="A65" s="12"/>
      <c r="B65" s="25">
        <v>381</v>
      </c>
      <c r="C65" s="20" t="s">
        <v>75</v>
      </c>
      <c r="D65" s="46">
        <v>16602300</v>
      </c>
      <c r="E65" s="46">
        <v>372215</v>
      </c>
      <c r="F65" s="46">
        <v>1909083</v>
      </c>
      <c r="G65" s="46">
        <v>3118566</v>
      </c>
      <c r="H65" s="46">
        <v>0</v>
      </c>
      <c r="I65" s="46">
        <v>111000</v>
      </c>
      <c r="J65" s="46">
        <v>2534868</v>
      </c>
      <c r="K65" s="46">
        <v>0</v>
      </c>
      <c r="L65" s="46">
        <v>0</v>
      </c>
      <c r="M65" s="46">
        <v>0</v>
      </c>
      <c r="N65" s="46">
        <f>SUM(D65:M65)</f>
        <v>24648032</v>
      </c>
      <c r="O65" s="47">
        <f t="shared" si="8"/>
        <v>351.45701615548046</v>
      </c>
      <c r="P65" s="9"/>
    </row>
    <row r="66" spans="1:16" ht="15">
      <c r="A66" s="12"/>
      <c r="B66" s="25">
        <v>384</v>
      </c>
      <c r="C66" s="20" t="s">
        <v>107</v>
      </c>
      <c r="D66" s="46">
        <v>0</v>
      </c>
      <c r="E66" s="46">
        <v>0</v>
      </c>
      <c r="F66" s="46">
        <v>16185000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16185000</v>
      </c>
      <c r="O66" s="47">
        <f t="shared" si="8"/>
        <v>230.7823929503358</v>
      </c>
      <c r="P66" s="9"/>
    </row>
    <row r="67" spans="1:16" ht="15.75" thickBot="1">
      <c r="A67" s="12"/>
      <c r="B67" s="25">
        <v>389.9</v>
      </c>
      <c r="C67" s="20" t="s">
        <v>108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2503790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2503790</v>
      </c>
      <c r="O67" s="47">
        <f t="shared" si="8"/>
        <v>35.7016155480458</v>
      </c>
      <c r="P67" s="9"/>
    </row>
    <row r="68" spans="1:119" ht="16.5" thickBot="1">
      <c r="A68" s="14" t="s">
        <v>63</v>
      </c>
      <c r="B68" s="23"/>
      <c r="C68" s="22"/>
      <c r="D68" s="15">
        <f aca="true" t="shared" si="15" ref="D68:M68">SUM(D5,D14,D20,D39,D52,D55,D64)</f>
        <v>68092288</v>
      </c>
      <c r="E68" s="15">
        <f t="shared" si="15"/>
        <v>12997962</v>
      </c>
      <c r="F68" s="15">
        <f t="shared" si="15"/>
        <v>27270612</v>
      </c>
      <c r="G68" s="15">
        <f t="shared" si="15"/>
        <v>3330679</v>
      </c>
      <c r="H68" s="15">
        <f t="shared" si="15"/>
        <v>0</v>
      </c>
      <c r="I68" s="15">
        <f t="shared" si="15"/>
        <v>53307906</v>
      </c>
      <c r="J68" s="15">
        <f t="shared" si="15"/>
        <v>9785509</v>
      </c>
      <c r="K68" s="15">
        <f t="shared" si="15"/>
        <v>49916127</v>
      </c>
      <c r="L68" s="15">
        <f t="shared" si="15"/>
        <v>0</v>
      </c>
      <c r="M68" s="15">
        <f t="shared" si="15"/>
        <v>0</v>
      </c>
      <c r="N68" s="15">
        <f>SUM(D68:M68)</f>
        <v>224701083</v>
      </c>
      <c r="O68" s="38">
        <f t="shared" si="8"/>
        <v>3204.019378021132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109</v>
      </c>
      <c r="M70" s="48"/>
      <c r="N70" s="48"/>
      <c r="O70" s="43">
        <v>70131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87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2022-06-08T18:56:01Z</cp:lastPrinted>
  <dcterms:created xsi:type="dcterms:W3CDTF">2000-08-31T21:26:31Z</dcterms:created>
  <dcterms:modified xsi:type="dcterms:W3CDTF">2022-06-08T18:56:19Z</dcterms:modified>
  <cp:category/>
  <cp:version/>
  <cp:contentType/>
  <cp:contentStatus/>
</cp:coreProperties>
</file>