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'2007'!$A$1:$O$32</definedName>
    <definedName name="_xlnm.Print_Area" localSheetId="13">'2008'!$A$1:$O$29</definedName>
    <definedName name="_xlnm.Print_Area" localSheetId="12">'2009'!$A$1:$O$32</definedName>
    <definedName name="_xlnm.Print_Area" localSheetId="11">'2010'!$A$1:$O$35</definedName>
    <definedName name="_xlnm.Print_Area" localSheetId="10">'2011'!$A$1:$O$32</definedName>
    <definedName name="_xlnm.Print_Area" localSheetId="9">'2012'!$A$1:$O$33</definedName>
    <definedName name="_xlnm.Print_Area" localSheetId="8">'2013'!$A$1:$O$30</definedName>
    <definedName name="_xlnm.Print_Area" localSheetId="7">'2014'!$A$1:$O$32</definedName>
    <definedName name="_xlnm.Print_Area" localSheetId="6">'2015'!$A$1:$O$30</definedName>
    <definedName name="_xlnm.Print_Area" localSheetId="5">'2016'!$A$1:$O$30</definedName>
    <definedName name="_xlnm.Print_Area" localSheetId="4">'2017'!$A$1:$O$30</definedName>
    <definedName name="_xlnm.Print_Area" localSheetId="3">'2018'!$A$1:$O$32</definedName>
    <definedName name="_xlnm.Print_Area" localSheetId="2">'2019'!$A$1:$O$30</definedName>
    <definedName name="_xlnm.Print_Area" localSheetId="1">'2020'!$A$1:$O$30</definedName>
    <definedName name="_xlnm.Print_Area" localSheetId="0">'2021'!$A$1:$P$32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<sst xmlns="http://schemas.openxmlformats.org/spreadsheetml/2006/main" count="650" uniqueCount="92">
  <si>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</si>
  <si>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</si>
  <si>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</si>
  <si>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</si>
  <si>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</si>
  <si>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</si>
  <si>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</si>
  <si>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</si>
  <si>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</si>
  <si>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</si>
  <si>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</si>
  <si>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</si>
  <si>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</si>
  <si>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</si>
  <si>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</si>
  <si>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</si>
  <si>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</si>
  <si>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</si>
  <si>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</si>
  <si>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</si>
  <si>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</si>
  <si>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</si>
  <si>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</si>
  <si>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</si>
  <si>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</si>
  <si>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</si>
  <si>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</si>
  <si>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</si>
  <si>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</si>
  <si>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</si>
  <si>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</si>
  <si>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</si>
  <si>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</si>
  <si>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</si>
  <si>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Other Transportation Systems / Services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</si>
  <si>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</si>
  <si>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</si>
  <si>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</si>
  <si>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</si>
  <si>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</si>
  <si>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</si>
  <si>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</si>
  <si>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Branford Expenditures Reported by Account Code and Fund Type</t>
  </si>
  <si>
    <t>Local Fiscal Year Ended September 30, 2010</t>
  </si>
  <si>
    <t>Proprietary - Other Non-Operating Disbursements</t>
  </si>
  <si>
    <t>Proprietary - Non-Operating Interest Expense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</si>
  <si>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</si>
  <si>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</si>
  <si>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</si>
  <si>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</si>
  <si>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</si>
  <si>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</si>
  <si>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Public Safety</t>
  </si>
  <si>
    <t>2012 Municipal Population:</t>
  </si>
  <si>
    <t>Local Fiscal Year Ended September 30, 2013</t>
  </si>
  <si>
    <t>Protective Inspections</t>
  </si>
  <si>
    <t>2013 Municipal Population:</t>
  </si>
  <si>
    <t>Local Fiscal Year Ended September 30, 2008</t>
  </si>
  <si>
    <t>Mental Health Services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</si>
  <si>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</si>
  <si>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</si>
  <si>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</si>
  <si>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</si>
  <si>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</si>
  <si>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Other Human Services</t>
  </si>
  <si>
    <t>Parks / Recreation</t>
  </si>
  <si>
    <t>Other Uses</t>
  </si>
  <si>
    <t>Other Non-Operating Disbursements</t>
  </si>
  <si>
    <t>2014 Municipal Population:</t>
  </si>
  <si>
    <t>Local Fiscal Year Ended September 30, 2015</t>
  </si>
  <si>
    <t>Health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</si>
  <si>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</si>
  <si>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</si>
  <si>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</si>
  <si>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</si>
  <si>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</si>
  <si>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</si>
  <si>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</si>
  <si>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</si>
  <si>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Interfund Transfers Out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</si>
  <si>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</si>
  <si>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</si>
  <si>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</si>
  <si>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</si>
  <si>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</si>
  <si>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Economic Environment</t>
  </si>
  <si>
    <t>Other Economic Environment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</si>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</sst>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284534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65924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350458</v>
      </c>
      <c r="P5" s="30">
        <f>(O5/P$30)</f>
        <v>484.05801104972375</v>
      </c>
      <c r="Q5" s="6"/>
    </row>
    <row r="6" spans="1:17" ht="15">
      <c r="A6" s="12"/>
      <c r="B6" s="42">
        <v>511</v>
      </c>
      <c r="C6" s="19" t="s">
        <v>19</v>
      </c>
      <c r="D6" s="43">
        <v>52772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52772</v>
      </c>
      <c r="P6" s="44">
        <f>(O6/P$30)</f>
        <v>72.88950276243094</v>
      </c>
      <c r="Q6" s="9"/>
    </row>
    <row r="7" spans="1:17" ht="15">
      <c r="A7" s="12"/>
      <c r="B7" s="42">
        <v>513</v>
      </c>
      <c r="C7" s="19" t="s">
        <v>20</v>
      </c>
      <c r="D7" s="43">
        <v>111203</v>
      </c>
      <c r="E7" s="43">
        <v>0</v>
      </c>
      <c r="F7" s="43">
        <v>0</v>
      </c>
      <c r="G7" s="43">
        <v>0</v>
      </c>
      <c r="H7" s="43">
        <v>0</v>
      </c>
      <c r="I7" s="43">
        <v>65924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177127</v>
      </c>
      <c r="P7" s="44">
        <f>(O7/P$30)</f>
        <v>244.65055248618785</v>
      </c>
      <c r="Q7" s="9"/>
    </row>
    <row r="8" spans="1:17" ht="15">
      <c r="A8" s="12"/>
      <c r="B8" s="42">
        <v>514</v>
      </c>
      <c r="C8" s="19" t="s">
        <v>21</v>
      </c>
      <c r="D8" s="43">
        <v>6595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6595</v>
      </c>
      <c r="P8" s="44">
        <f>(O8/P$30)</f>
        <v>9.109116022099448</v>
      </c>
      <c r="Q8" s="9"/>
    </row>
    <row r="9" spans="1:17" ht="15">
      <c r="A9" s="12"/>
      <c r="B9" s="42">
        <v>515</v>
      </c>
      <c r="C9" s="19" t="s">
        <v>22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10000</v>
      </c>
      <c r="P9" s="44">
        <f>(O9/P$30)</f>
        <v>13.812154696132596</v>
      </c>
      <c r="Q9" s="9"/>
    </row>
    <row r="10" spans="1:17" ht="15">
      <c r="A10" s="12"/>
      <c r="B10" s="42">
        <v>519</v>
      </c>
      <c r="C10" s="19" t="s">
        <v>23</v>
      </c>
      <c r="D10" s="43">
        <v>103964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103964</v>
      </c>
      <c r="P10" s="44">
        <f>(O10/P$30)</f>
        <v>143.59668508287294</v>
      </c>
      <c r="Q10" s="9"/>
    </row>
    <row r="11" spans="1:17" ht="15.75">
      <c r="A11" s="26" t="s">
        <v>24</v>
      </c>
      <c r="B11" s="27"/>
      <c r="C11" s="28"/>
      <c r="D11" s="29">
        <f>SUM(D12:D14)</f>
        <v>90616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90616</v>
      </c>
      <c r="P11" s="41">
        <f>(O11/P$30)</f>
        <v>125.16022099447514</v>
      </c>
      <c r="Q11" s="10"/>
    </row>
    <row r="12" spans="1:17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42000</v>
      </c>
      <c r="P12" s="44">
        <f>(O12/P$30)</f>
        <v>58.011049723756905</v>
      </c>
      <c r="Q12" s="9"/>
    </row>
    <row r="13" spans="1:17" ht="15">
      <c r="A13" s="12"/>
      <c r="B13" s="42">
        <v>522</v>
      </c>
      <c r="C13" s="19" t="s">
        <v>26</v>
      </c>
      <c r="D13" s="43">
        <v>48578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48578</v>
      </c>
      <c r="P13" s="44">
        <f>(O13/P$30)</f>
        <v>67.09668508287292</v>
      </c>
      <c r="Q13" s="9"/>
    </row>
    <row r="14" spans="1:17" ht="15">
      <c r="A14" s="12"/>
      <c r="B14" s="42">
        <v>524</v>
      </c>
      <c r="C14" s="19" t="s">
        <v>55</v>
      </c>
      <c r="D14" s="43">
        <v>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38</v>
      </c>
      <c r="P14" s="44">
        <f>(O14/P$30)</f>
        <v>0.052486187845303865</v>
      </c>
      <c r="Q14" s="9"/>
    </row>
    <row r="15" spans="1:17" ht="15.75">
      <c r="A15" s="26" t="s">
        <v>27</v>
      </c>
      <c r="B15" s="27"/>
      <c r="C15" s="28"/>
      <c r="D15" s="29">
        <f>SUM(D16:D19)</f>
        <v>58318</v>
      </c>
      <c r="E15" s="29">
        <f>SUM(E16:E19)</f>
        <v>0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497471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29">
        <f>SUM(N16:N19)</f>
        <v>0</v>
      </c>
      <c r="O15" s="40">
        <f>SUM(D15:N15)</f>
        <v>555789</v>
      </c>
      <c r="P15" s="41">
        <f>(O15/P$30)</f>
        <v>767.664364640884</v>
      </c>
      <c r="Q15" s="10"/>
    </row>
    <row r="16" spans="1:17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87948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87948</v>
      </c>
      <c r="P16" s="44">
        <f>(O16/P$30)</f>
        <v>121.47513812154696</v>
      </c>
      <c r="Q16" s="9"/>
    </row>
    <row r="17" spans="1:17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166741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166741</v>
      </c>
      <c r="P17" s="44">
        <f>(O17/P$30)</f>
        <v>230.30524861878453</v>
      </c>
      <c r="Q17" s="9"/>
    </row>
    <row r="18" spans="1:17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242782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242782</v>
      </c>
      <c r="P18" s="44">
        <f>(O18/P$30)</f>
        <v>335.33425414364643</v>
      </c>
      <c r="Q18" s="9"/>
    </row>
    <row r="19" spans="1:17" ht="15">
      <c r="A19" s="12"/>
      <c r="B19" s="42">
        <v>539</v>
      </c>
      <c r="C19" s="19" t="s">
        <v>31</v>
      </c>
      <c r="D19" s="43">
        <v>58318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58318</v>
      </c>
      <c r="P19" s="44">
        <f>(O19/P$30)</f>
        <v>80.54972375690608</v>
      </c>
      <c r="Q19" s="9"/>
    </row>
    <row r="20" spans="1:17" ht="15.75">
      <c r="A20" s="26" t="s">
        <v>32</v>
      </c>
      <c r="B20" s="27"/>
      <c r="C20" s="28"/>
      <c r="D20" s="29">
        <f>SUM(D21:D21)</f>
        <v>31397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31397</v>
      </c>
      <c r="P20" s="41">
        <f>(O20/P$30)</f>
        <v>43.36602209944751</v>
      </c>
      <c r="Q20" s="10"/>
    </row>
    <row r="21" spans="1:17" ht="15">
      <c r="A21" s="12"/>
      <c r="B21" s="42">
        <v>541</v>
      </c>
      <c r="C21" s="19" t="s">
        <v>33</v>
      </c>
      <c r="D21" s="43">
        <v>31397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31397</v>
      </c>
      <c r="P21" s="44">
        <f>(O21/P$30)</f>
        <v>43.36602209944751</v>
      </c>
      <c r="Q21" s="9"/>
    </row>
    <row r="22" spans="1:17" ht="15.75">
      <c r="A22" s="26" t="s">
        <v>85</v>
      </c>
      <c r="B22" s="27"/>
      <c r="C22" s="28"/>
      <c r="D22" s="29">
        <f>SUM(D23:D23)</f>
        <v>0</v>
      </c>
      <c r="E22" s="29">
        <f>SUM(E23:E23)</f>
        <v>356557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356557</v>
      </c>
      <c r="P22" s="41">
        <f>(O22/P$30)</f>
        <v>492.48204419889504</v>
      </c>
      <c r="Q22" s="10"/>
    </row>
    <row r="23" spans="1:17" ht="15">
      <c r="A23" s="90"/>
      <c r="B23" s="91">
        <v>559</v>
      </c>
      <c r="C23" s="92" t="s">
        <v>86</v>
      </c>
      <c r="D23" s="43">
        <v>0</v>
      </c>
      <c r="E23" s="43">
        <v>356557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356557</v>
      </c>
      <c r="P23" s="44">
        <f>(O23/P$30)</f>
        <v>492.48204419889504</v>
      </c>
      <c r="Q23" s="9"/>
    </row>
    <row r="24" spans="1:17" ht="15.75">
      <c r="A24" s="26" t="s">
        <v>35</v>
      </c>
      <c r="B24" s="27"/>
      <c r="C24" s="28"/>
      <c r="D24" s="29">
        <f>SUM(D25:D25)</f>
        <v>25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25</v>
      </c>
      <c r="P24" s="41">
        <f>(O24/P$30)</f>
        <v>0.034530386740331494</v>
      </c>
      <c r="Q24" s="10"/>
    </row>
    <row r="25" spans="1:17" ht="15">
      <c r="A25" s="12"/>
      <c r="B25" s="42">
        <v>562</v>
      </c>
      <c r="C25" s="19" t="s">
        <v>36</v>
      </c>
      <c r="D25" s="43">
        <v>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25</v>
      </c>
      <c r="P25" s="44">
        <f>(O25/P$30)</f>
        <v>0.034530386740331494</v>
      </c>
      <c r="Q25" s="9"/>
    </row>
    <row r="26" spans="1:17" ht="15.75">
      <c r="A26" s="26" t="s">
        <v>37</v>
      </c>
      <c r="B26" s="27"/>
      <c r="C26" s="28"/>
      <c r="D26" s="29">
        <f>SUM(D27:D27)</f>
        <v>114020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114020</v>
      </c>
      <c r="P26" s="41">
        <f>(O26/P$30)</f>
        <v>157.48618784530387</v>
      </c>
      <c r="Q26" s="9"/>
    </row>
    <row r="27" spans="1:17" ht="15.75" thickBot="1">
      <c r="A27" s="12"/>
      <c r="B27" s="42">
        <v>572</v>
      </c>
      <c r="C27" s="19" t="s">
        <v>38</v>
      </c>
      <c r="D27" s="43">
        <v>114020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114020</v>
      </c>
      <c r="P27" s="44">
        <f>(O27/P$30)</f>
        <v>157.48618784530387</v>
      </c>
      <c r="Q27" s="9"/>
    </row>
    <row r="28" spans="1:120" ht="16.5" thickBot="1">
      <c r="A28" s="13" t="s">
        <v>10</v>
      </c>
      <c r="B28" s="21"/>
      <c r="C28" s="20"/>
      <c r="D28" s="14">
        <f>SUM(D5,D11,D15,D20,D22,D24,D26)</f>
        <v>578910</v>
      </c>
      <c r="E28" s="14">
        <f aca="true" t="shared" si="0" ref="E28:N28">SUM(E5,E11,E15,E20,E22,E24,E26)</f>
        <v>356557</v>
      </c>
      <c r="F28" s="14">
        <f t="shared" si="0"/>
        <v>0</v>
      </c>
      <c r="G28" s="14">
        <f t="shared" si="0"/>
        <v>0</v>
      </c>
      <c r="H28" s="14">
        <f t="shared" si="0"/>
        <v>0</v>
      </c>
      <c r="I28" s="14">
        <f t="shared" si="0"/>
        <v>563395</v>
      </c>
      <c r="J28" s="14">
        <f t="shared" si="0"/>
        <v>0</v>
      </c>
      <c r="K28" s="14">
        <f t="shared" si="0"/>
        <v>0</v>
      </c>
      <c r="L28" s="14">
        <f t="shared" si="0"/>
        <v>0</v>
      </c>
      <c r="M28" s="14">
        <f t="shared" si="0"/>
        <v>0</v>
      </c>
      <c r="N28" s="14">
        <f t="shared" si="0"/>
        <v>0</v>
      </c>
      <c r="O28" s="14">
        <f>SUM(D28:N28)</f>
        <v>1498862</v>
      </c>
      <c r="P28" s="35">
        <f>(O28/P$30)</f>
        <v>2070.25138121547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6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6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91</v>
      </c>
      <c r="N30" s="93"/>
      <c r="O30" s="93"/>
      <c r="P30" s="39">
        <v>724</v>
      </c>
    </row>
    <row r="31" spans="1:16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6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sheetProtection/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173789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47639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221428</v>
      </c>
      <c r="O5" s="30">
        <f aca="true" t="shared" si="2" ref="O5:O29">(N5/O$31)</f>
        <v>314.0822695035461</v>
      </c>
      <c r="P5" s="6"/>
    </row>
    <row r="6" spans="1:16" ht="15">
      <c r="A6" s="12"/>
      <c r="B6" s="42">
        <v>511</v>
      </c>
      <c r="C6" s="19" t="s">
        <v>19</v>
      </c>
      <c r="D6" s="43">
        <v>53437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53437</v>
      </c>
      <c r="O6" s="44">
        <f t="shared" si="2"/>
        <v>75.79716312056738</v>
      </c>
      <c r="P6" s="9"/>
    </row>
    <row r="7" spans="1:16" ht="15">
      <c r="A7" s="12"/>
      <c r="B7" s="42">
        <v>513</v>
      </c>
      <c r="C7" s="19" t="s">
        <v>20</v>
      </c>
      <c r="D7" s="43">
        <v>62639</v>
      </c>
      <c r="E7" s="43">
        <v>0</v>
      </c>
      <c r="F7" s="43">
        <v>0</v>
      </c>
      <c r="G7" s="43">
        <v>0</v>
      </c>
      <c r="H7" s="43">
        <v>0</v>
      </c>
      <c r="I7" s="43">
        <v>47639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110278</v>
      </c>
      <c r="O7" s="44">
        <f t="shared" si="2"/>
        <v>156.422695035461</v>
      </c>
      <c r="P7" s="9"/>
    </row>
    <row r="8" spans="1:16" ht="15">
      <c r="A8" s="12"/>
      <c r="B8" s="42">
        <v>514</v>
      </c>
      <c r="C8" s="19" t="s">
        <v>21</v>
      </c>
      <c r="D8" s="43">
        <v>21296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21296</v>
      </c>
      <c r="O8" s="44">
        <f t="shared" si="2"/>
        <v>30.20709219858156</v>
      </c>
      <c r="P8" s="9"/>
    </row>
    <row r="9" spans="1:16" ht="15">
      <c r="A9" s="12"/>
      <c r="B9" s="42">
        <v>515</v>
      </c>
      <c r="C9" s="19" t="s">
        <v>22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10000</v>
      </c>
      <c r="O9" s="44">
        <f t="shared" si="2"/>
        <v>14.184397163120567</v>
      </c>
      <c r="P9" s="9"/>
    </row>
    <row r="10" spans="1:16" ht="15">
      <c r="A10" s="12"/>
      <c r="B10" s="42">
        <v>519</v>
      </c>
      <c r="C10" s="19" t="s">
        <v>23</v>
      </c>
      <c r="D10" s="43">
        <v>26417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26417</v>
      </c>
      <c r="O10" s="44">
        <f t="shared" si="2"/>
        <v>37.4709219858156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59422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59422</v>
      </c>
      <c r="O11" s="41">
        <f t="shared" si="2"/>
        <v>84.28652482269503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59.57446808510638</v>
      </c>
      <c r="P12" s="9"/>
    </row>
    <row r="13" spans="1:16" ht="15">
      <c r="A13" s="12"/>
      <c r="B13" s="42">
        <v>522</v>
      </c>
      <c r="C13" s="19" t="s">
        <v>26</v>
      </c>
      <c r="D13" s="43">
        <v>15170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15170</v>
      </c>
      <c r="O13" s="44">
        <f t="shared" si="2"/>
        <v>21.5177304964539</v>
      </c>
      <c r="P13" s="9"/>
    </row>
    <row r="14" spans="1:16" ht="15">
      <c r="A14" s="12"/>
      <c r="B14" s="42">
        <v>529</v>
      </c>
      <c r="C14" s="19" t="s">
        <v>52</v>
      </c>
      <c r="D14" s="43">
        <v>2252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2252</v>
      </c>
      <c r="O14" s="44">
        <f t="shared" si="2"/>
        <v>3.194326241134752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47970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385283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433253</v>
      </c>
      <c r="O15" s="41">
        <f t="shared" si="2"/>
        <v>614.5432624113475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91427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91427</v>
      </c>
      <c r="O16" s="44">
        <f t="shared" si="2"/>
        <v>129.6836879432624</v>
      </c>
      <c r="P16" s="9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119938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119938</v>
      </c>
      <c r="O17" s="44">
        <f t="shared" si="2"/>
        <v>170.12482269503545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173918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173918</v>
      </c>
      <c r="O18" s="44">
        <f t="shared" si="2"/>
        <v>246.6921985815603</v>
      </c>
      <c r="P18" s="9"/>
    </row>
    <row r="19" spans="1:16" ht="15">
      <c r="A19" s="12"/>
      <c r="B19" s="42">
        <v>539</v>
      </c>
      <c r="C19" s="19" t="s">
        <v>31</v>
      </c>
      <c r="D19" s="43">
        <v>47970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47970</v>
      </c>
      <c r="O19" s="44">
        <f t="shared" si="2"/>
        <v>68.04255319148936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39851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39851</v>
      </c>
      <c r="O20" s="41">
        <f t="shared" si="2"/>
        <v>56.52624113475177</v>
      </c>
      <c r="P20" s="10"/>
    </row>
    <row r="21" spans="1:16" ht="15">
      <c r="A21" s="12"/>
      <c r="B21" s="42">
        <v>541</v>
      </c>
      <c r="C21" s="19" t="s">
        <v>33</v>
      </c>
      <c r="D21" s="43">
        <v>29431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29431</v>
      </c>
      <c r="O21" s="44">
        <f t="shared" si="2"/>
        <v>41.746099290780144</v>
      </c>
      <c r="P21" s="9"/>
    </row>
    <row r="22" spans="1:16" ht="15">
      <c r="A22" s="12"/>
      <c r="B22" s="42">
        <v>549</v>
      </c>
      <c r="C22" s="19" t="s">
        <v>34</v>
      </c>
      <c r="D22" s="43">
        <v>10420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10420</v>
      </c>
      <c r="O22" s="44">
        <f t="shared" si="2"/>
        <v>14.78014184397163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400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400</v>
      </c>
      <c r="O23" s="41">
        <f t="shared" si="2"/>
        <v>0.5673758865248227</v>
      </c>
      <c r="P23" s="10"/>
    </row>
    <row r="24" spans="1:16" ht="15">
      <c r="A24" s="12"/>
      <c r="B24" s="42">
        <v>562</v>
      </c>
      <c r="C24" s="19" t="s">
        <v>36</v>
      </c>
      <c r="D24" s="43">
        <v>400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400</v>
      </c>
      <c r="O24" s="44">
        <f t="shared" si="2"/>
        <v>0.5673758865248227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77319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77319</v>
      </c>
      <c r="O25" s="41">
        <f t="shared" si="2"/>
        <v>109.67234042553191</v>
      </c>
      <c r="P25" s="9"/>
    </row>
    <row r="26" spans="1:16" ht="15">
      <c r="A26" s="12"/>
      <c r="B26" s="42">
        <v>572</v>
      </c>
      <c r="C26" s="19" t="s">
        <v>38</v>
      </c>
      <c r="D26" s="43">
        <v>77319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77319</v>
      </c>
      <c r="O26" s="44">
        <f t="shared" si="2"/>
        <v>109.67234042553191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5200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5200</v>
      </c>
      <c r="O27" s="41">
        <f t="shared" si="2"/>
        <v>7.375886524822695</v>
      </c>
      <c r="P27" s="9"/>
    </row>
    <row r="28" spans="1:16" ht="15.75" thickBot="1">
      <c r="A28" s="12"/>
      <c r="B28" s="42">
        <v>591</v>
      </c>
      <c r="C28" s="19" t="s">
        <v>45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5200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5200</v>
      </c>
      <c r="O28" s="44">
        <f t="shared" si="2"/>
        <v>7.375886524822695</v>
      </c>
      <c r="P28" s="9"/>
    </row>
    <row r="29" spans="1:119" ht="16.5" thickBot="1">
      <c r="A29" s="13" t="s">
        <v>10</v>
      </c>
      <c r="B29" s="21"/>
      <c r="C29" s="20"/>
      <c r="D29" s="14">
        <f>SUM(D5,D11,D15,D20,D23,D25,D27)</f>
        <v>398751</v>
      </c>
      <c r="E29" s="14">
        <f aca="true" t="shared" si="9" ref="E29:M29">SUM(E5,E11,E15,E20,E23,E25,E27)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438122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836873</v>
      </c>
      <c r="O29" s="35">
        <f t="shared" si="2"/>
        <v>1187.0539007092198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53</v>
      </c>
      <c r="M31" s="93"/>
      <c r="N31" s="93"/>
      <c r="O31" s="39">
        <v>705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170806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36443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207249</v>
      </c>
      <c r="O5" s="30">
        <f aca="true" t="shared" si="2" ref="O5:O28">(N5/O$30)</f>
        <v>293.97021276595746</v>
      </c>
      <c r="P5" s="6"/>
    </row>
    <row r="6" spans="1:16" ht="15">
      <c r="A6" s="12"/>
      <c r="B6" s="42">
        <v>511</v>
      </c>
      <c r="C6" s="19" t="s">
        <v>19</v>
      </c>
      <c r="D6" s="43">
        <v>46661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46661</v>
      </c>
      <c r="O6" s="44">
        <f t="shared" si="2"/>
        <v>66.18581560283688</v>
      </c>
      <c r="P6" s="9"/>
    </row>
    <row r="7" spans="1:16" ht="15">
      <c r="A7" s="12"/>
      <c r="B7" s="42">
        <v>513</v>
      </c>
      <c r="C7" s="19" t="s">
        <v>20</v>
      </c>
      <c r="D7" s="43">
        <v>66580</v>
      </c>
      <c r="E7" s="43">
        <v>0</v>
      </c>
      <c r="F7" s="43">
        <v>0</v>
      </c>
      <c r="G7" s="43">
        <v>0</v>
      </c>
      <c r="H7" s="43">
        <v>0</v>
      </c>
      <c r="I7" s="43">
        <v>36443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103023</v>
      </c>
      <c r="O7" s="44">
        <f t="shared" si="2"/>
        <v>146.13191489361702</v>
      </c>
      <c r="P7" s="9"/>
    </row>
    <row r="8" spans="1:16" ht="15">
      <c r="A8" s="12"/>
      <c r="B8" s="42">
        <v>514</v>
      </c>
      <c r="C8" s="19" t="s">
        <v>21</v>
      </c>
      <c r="D8" s="43">
        <v>17745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17745</v>
      </c>
      <c r="O8" s="44">
        <f t="shared" si="2"/>
        <v>25.170212765957448</v>
      </c>
      <c r="P8" s="9"/>
    </row>
    <row r="9" spans="1:16" ht="15">
      <c r="A9" s="12"/>
      <c r="B9" s="42">
        <v>515</v>
      </c>
      <c r="C9" s="19" t="s">
        <v>22</v>
      </c>
      <c r="D9" s="43">
        <v>10446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10446</v>
      </c>
      <c r="O9" s="44">
        <f t="shared" si="2"/>
        <v>14.817021276595744</v>
      </c>
      <c r="P9" s="9"/>
    </row>
    <row r="10" spans="1:16" ht="15">
      <c r="A10" s="12"/>
      <c r="B10" s="42">
        <v>519</v>
      </c>
      <c r="C10" s="19" t="s">
        <v>23</v>
      </c>
      <c r="D10" s="43">
        <v>29374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29374</v>
      </c>
      <c r="O10" s="44">
        <f t="shared" si="2"/>
        <v>41.665248226950354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79471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79471</v>
      </c>
      <c r="O11" s="41">
        <f t="shared" si="2"/>
        <v>112.72482269503546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59.57446808510638</v>
      </c>
      <c r="P12" s="9"/>
    </row>
    <row r="13" spans="1:16" ht="15">
      <c r="A13" s="12"/>
      <c r="B13" s="42">
        <v>522</v>
      </c>
      <c r="C13" s="19" t="s">
        <v>26</v>
      </c>
      <c r="D13" s="43">
        <v>37471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37471</v>
      </c>
      <c r="O13" s="44">
        <f t="shared" si="2"/>
        <v>53.15035460992908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42186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403392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445578</v>
      </c>
      <c r="O14" s="41">
        <f t="shared" si="2"/>
        <v>632.0255319148936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96320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96320</v>
      </c>
      <c r="O15" s="44">
        <f t="shared" si="2"/>
        <v>136.6241134751773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126745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126745</v>
      </c>
      <c r="O16" s="44">
        <f t="shared" si="2"/>
        <v>179.78014184397162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180327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180327</v>
      </c>
      <c r="O17" s="44">
        <f t="shared" si="2"/>
        <v>255.78297872340426</v>
      </c>
      <c r="P17" s="9"/>
    </row>
    <row r="18" spans="1:16" ht="15">
      <c r="A18" s="12"/>
      <c r="B18" s="42">
        <v>539</v>
      </c>
      <c r="C18" s="19" t="s">
        <v>31</v>
      </c>
      <c r="D18" s="43">
        <v>42186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42186</v>
      </c>
      <c r="O18" s="44">
        <f t="shared" si="2"/>
        <v>59.838297872340426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87195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87195</v>
      </c>
      <c r="O19" s="41">
        <f t="shared" si="2"/>
        <v>123.68085106382979</v>
      </c>
      <c r="P19" s="10"/>
    </row>
    <row r="20" spans="1:16" ht="15">
      <c r="A20" s="12"/>
      <c r="B20" s="42">
        <v>541</v>
      </c>
      <c r="C20" s="19" t="s">
        <v>33</v>
      </c>
      <c r="D20" s="43">
        <v>80762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80762</v>
      </c>
      <c r="O20" s="44">
        <f t="shared" si="2"/>
        <v>114.55602836879433</v>
      </c>
      <c r="P20" s="9"/>
    </row>
    <row r="21" spans="1:16" ht="15">
      <c r="A21" s="12"/>
      <c r="B21" s="42">
        <v>549</v>
      </c>
      <c r="C21" s="19" t="s">
        <v>34</v>
      </c>
      <c r="D21" s="43">
        <v>6433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6433</v>
      </c>
      <c r="O21" s="44">
        <f t="shared" si="2"/>
        <v>9.12482269503546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400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400</v>
      </c>
      <c r="O22" s="41">
        <f t="shared" si="2"/>
        <v>0.5673758865248227</v>
      </c>
      <c r="P22" s="10"/>
    </row>
    <row r="23" spans="1:16" ht="15">
      <c r="A23" s="12"/>
      <c r="B23" s="42">
        <v>562</v>
      </c>
      <c r="C23" s="19" t="s">
        <v>36</v>
      </c>
      <c r="D23" s="43">
        <v>400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400</v>
      </c>
      <c r="O23" s="44">
        <f t="shared" si="2"/>
        <v>0.5673758865248227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75000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75000</v>
      </c>
      <c r="O24" s="41">
        <f t="shared" si="2"/>
        <v>106.38297872340425</v>
      </c>
      <c r="P24" s="9"/>
    </row>
    <row r="25" spans="1:16" ht="15">
      <c r="A25" s="12"/>
      <c r="B25" s="42">
        <v>572</v>
      </c>
      <c r="C25" s="19" t="s">
        <v>38</v>
      </c>
      <c r="D25" s="43">
        <v>75000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75000</v>
      </c>
      <c r="O25" s="44">
        <f t="shared" si="2"/>
        <v>106.38297872340425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6350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6350</v>
      </c>
      <c r="O26" s="41">
        <f t="shared" si="2"/>
        <v>9.00709219858156</v>
      </c>
      <c r="P26" s="9"/>
    </row>
    <row r="27" spans="1:16" ht="15.75" thickBot="1">
      <c r="A27" s="12"/>
      <c r="B27" s="42">
        <v>591</v>
      </c>
      <c r="C27" s="19" t="s">
        <v>45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6350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6350</v>
      </c>
      <c r="O27" s="44">
        <f t="shared" si="2"/>
        <v>9.00709219858156</v>
      </c>
      <c r="P27" s="9"/>
    </row>
    <row r="28" spans="1:119" ht="16.5" thickBot="1">
      <c r="A28" s="13" t="s">
        <v>10</v>
      </c>
      <c r="B28" s="21"/>
      <c r="C28" s="20"/>
      <c r="D28" s="14">
        <f>SUM(D5,D11,D14,D19,D22,D24,D26)</f>
        <v>455058</v>
      </c>
      <c r="E28" s="14">
        <f aca="true" t="shared" si="9" ref="E28:M28">SUM(E5,E11,E14,E19,E22,E24,E26)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446185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901243</v>
      </c>
      <c r="O28" s="35">
        <f t="shared" si="2"/>
        <v>1278.358865248227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50</v>
      </c>
      <c r="M30" s="93"/>
      <c r="N30" s="93"/>
      <c r="O30" s="39">
        <v>705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151185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46416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197601</v>
      </c>
      <c r="O5" s="30">
        <f aca="true" t="shared" si="2" ref="O5:O31">(N5/O$33)</f>
        <v>277.52949438202245</v>
      </c>
      <c r="P5" s="6"/>
    </row>
    <row r="6" spans="1:16" ht="15">
      <c r="A6" s="12"/>
      <c r="B6" s="42">
        <v>511</v>
      </c>
      <c r="C6" s="19" t="s">
        <v>19</v>
      </c>
      <c r="D6" s="43">
        <v>44767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44767</v>
      </c>
      <c r="O6" s="44">
        <f t="shared" si="2"/>
        <v>62.875</v>
      </c>
      <c r="P6" s="9"/>
    </row>
    <row r="7" spans="1:16" ht="15">
      <c r="A7" s="12"/>
      <c r="B7" s="42">
        <v>513</v>
      </c>
      <c r="C7" s="19" t="s">
        <v>20</v>
      </c>
      <c r="D7" s="43">
        <v>58128</v>
      </c>
      <c r="E7" s="43">
        <v>0</v>
      </c>
      <c r="F7" s="43">
        <v>0</v>
      </c>
      <c r="G7" s="43">
        <v>0</v>
      </c>
      <c r="H7" s="43">
        <v>0</v>
      </c>
      <c r="I7" s="43">
        <v>46416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104544</v>
      </c>
      <c r="O7" s="44">
        <f t="shared" si="2"/>
        <v>146.8314606741573</v>
      </c>
      <c r="P7" s="9"/>
    </row>
    <row r="8" spans="1:16" ht="15">
      <c r="A8" s="12"/>
      <c r="B8" s="42">
        <v>514</v>
      </c>
      <c r="C8" s="19" t="s">
        <v>21</v>
      </c>
      <c r="D8" s="43">
        <v>14727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14727</v>
      </c>
      <c r="O8" s="44">
        <f t="shared" si="2"/>
        <v>20.683988764044944</v>
      </c>
      <c r="P8" s="9"/>
    </row>
    <row r="9" spans="1:16" ht="15">
      <c r="A9" s="12"/>
      <c r="B9" s="42">
        <v>515</v>
      </c>
      <c r="C9" s="19" t="s">
        <v>22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10000</v>
      </c>
      <c r="O9" s="44">
        <f t="shared" si="2"/>
        <v>14.044943820224718</v>
      </c>
      <c r="P9" s="9"/>
    </row>
    <row r="10" spans="1:16" ht="15">
      <c r="A10" s="12"/>
      <c r="B10" s="42">
        <v>519</v>
      </c>
      <c r="C10" s="19" t="s">
        <v>23</v>
      </c>
      <c r="D10" s="43">
        <v>23563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23563</v>
      </c>
      <c r="O10" s="44">
        <f t="shared" si="2"/>
        <v>33.09410112359551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62181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62181</v>
      </c>
      <c r="O11" s="41">
        <f t="shared" si="2"/>
        <v>87.33286516853933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58.98876404494382</v>
      </c>
      <c r="P12" s="9"/>
    </row>
    <row r="13" spans="1:16" ht="15">
      <c r="A13" s="12"/>
      <c r="B13" s="42">
        <v>522</v>
      </c>
      <c r="C13" s="19" t="s">
        <v>26</v>
      </c>
      <c r="D13" s="43">
        <v>20181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20181</v>
      </c>
      <c r="O13" s="44">
        <f t="shared" si="2"/>
        <v>28.344101123595507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41789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329138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370927</v>
      </c>
      <c r="O14" s="41">
        <f t="shared" si="2"/>
        <v>520.9648876404494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90066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90066</v>
      </c>
      <c r="O15" s="44">
        <f t="shared" si="2"/>
        <v>126.49719101123596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105719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105719</v>
      </c>
      <c r="O16" s="44">
        <f t="shared" si="2"/>
        <v>148.4817415730337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133353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133353</v>
      </c>
      <c r="O17" s="44">
        <f t="shared" si="2"/>
        <v>187.2935393258427</v>
      </c>
      <c r="P17" s="9"/>
    </row>
    <row r="18" spans="1:16" ht="15">
      <c r="A18" s="12"/>
      <c r="B18" s="42">
        <v>539</v>
      </c>
      <c r="C18" s="19" t="s">
        <v>31</v>
      </c>
      <c r="D18" s="43">
        <v>41789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41789</v>
      </c>
      <c r="O18" s="44">
        <f t="shared" si="2"/>
        <v>58.69241573033708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89216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89216</v>
      </c>
      <c r="O19" s="41">
        <f t="shared" si="2"/>
        <v>125.30337078651685</v>
      </c>
      <c r="P19" s="10"/>
    </row>
    <row r="20" spans="1:16" ht="15">
      <c r="A20" s="12"/>
      <c r="B20" s="42">
        <v>541</v>
      </c>
      <c r="C20" s="19" t="s">
        <v>33</v>
      </c>
      <c r="D20" s="43">
        <v>86736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86736</v>
      </c>
      <c r="O20" s="44">
        <f t="shared" si="2"/>
        <v>121.82022471910112</v>
      </c>
      <c r="P20" s="9"/>
    </row>
    <row r="21" spans="1:16" ht="15">
      <c r="A21" s="12"/>
      <c r="B21" s="42">
        <v>549</v>
      </c>
      <c r="C21" s="19" t="s">
        <v>34</v>
      </c>
      <c r="D21" s="43">
        <v>2480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2480</v>
      </c>
      <c r="O21" s="44">
        <f t="shared" si="2"/>
        <v>3.4831460674157304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400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400</v>
      </c>
      <c r="O22" s="41">
        <f t="shared" si="2"/>
        <v>0.5617977528089888</v>
      </c>
      <c r="P22" s="10"/>
    </row>
    <row r="23" spans="1:16" ht="15">
      <c r="A23" s="12"/>
      <c r="B23" s="42">
        <v>562</v>
      </c>
      <c r="C23" s="19" t="s">
        <v>36</v>
      </c>
      <c r="D23" s="43">
        <v>400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400</v>
      </c>
      <c r="O23" s="44">
        <f t="shared" si="2"/>
        <v>0.5617977528089888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315923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315923</v>
      </c>
      <c r="O24" s="41">
        <f t="shared" si="2"/>
        <v>443.7120786516854</v>
      </c>
      <c r="P24" s="9"/>
    </row>
    <row r="25" spans="1:16" ht="15">
      <c r="A25" s="12"/>
      <c r="B25" s="42">
        <v>572</v>
      </c>
      <c r="C25" s="19" t="s">
        <v>38</v>
      </c>
      <c r="D25" s="43">
        <v>315923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315923</v>
      </c>
      <c r="O25" s="44">
        <f t="shared" si="2"/>
        <v>443.7120786516854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SUM(D27:D30)</f>
        <v>871811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27423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899234</v>
      </c>
      <c r="O26" s="41">
        <f t="shared" si="2"/>
        <v>1262.9691011235955</v>
      </c>
      <c r="P26" s="9"/>
    </row>
    <row r="27" spans="1:16" ht="15">
      <c r="A27" s="12"/>
      <c r="B27" s="42">
        <v>581</v>
      </c>
      <c r="C27" s="19" t="s">
        <v>39</v>
      </c>
      <c r="D27" s="43">
        <v>871811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871811</v>
      </c>
      <c r="O27" s="44">
        <f t="shared" si="2"/>
        <v>1224.4536516853932</v>
      </c>
      <c r="P27" s="9"/>
    </row>
    <row r="28" spans="1:16" ht="15">
      <c r="A28" s="12"/>
      <c r="B28" s="42">
        <v>590</v>
      </c>
      <c r="C28" s="19" t="s">
        <v>44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19350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19350</v>
      </c>
      <c r="O28" s="44">
        <f t="shared" si="2"/>
        <v>27.176966292134832</v>
      </c>
      <c r="P28" s="9"/>
    </row>
    <row r="29" spans="1:16" ht="15">
      <c r="A29" s="12"/>
      <c r="B29" s="42">
        <v>591</v>
      </c>
      <c r="C29" s="19" t="s">
        <v>45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7450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7450</v>
      </c>
      <c r="O29" s="44">
        <f t="shared" si="2"/>
        <v>10.463483146067416</v>
      </c>
      <c r="P29" s="9"/>
    </row>
    <row r="30" spans="1:16" ht="15.75" thickBot="1">
      <c r="A30" s="12"/>
      <c r="B30" s="42">
        <v>593</v>
      </c>
      <c r="C30" s="19" t="s">
        <v>46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623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623</v>
      </c>
      <c r="O30" s="44">
        <f t="shared" si="2"/>
        <v>0.875</v>
      </c>
      <c r="P30" s="9"/>
    </row>
    <row r="31" spans="1:119" ht="16.5" thickBot="1">
      <c r="A31" s="13" t="s">
        <v>10</v>
      </c>
      <c r="B31" s="21"/>
      <c r="C31" s="20"/>
      <c r="D31" s="14">
        <f>SUM(D5,D11,D14,D19,D22,D24,D26)</f>
        <v>1532505</v>
      </c>
      <c r="E31" s="14">
        <f aca="true" t="shared" si="9" ref="E31:M31">SUM(E5,E11,E14,E19,E22,E24,E26)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402977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1935482</v>
      </c>
      <c r="O31" s="35">
        <f t="shared" si="2"/>
        <v>2718.373595505618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47</v>
      </c>
      <c r="M33" s="93"/>
      <c r="N33" s="93"/>
      <c r="O33" s="39">
        <v>712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168051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33697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201748</v>
      </c>
      <c r="O5" s="30">
        <f aca="true" t="shared" si="2" ref="O5:O28">(N5/O$30)</f>
        <v>286.5738636363636</v>
      </c>
      <c r="P5" s="6"/>
    </row>
    <row r="6" spans="1:16" ht="15">
      <c r="A6" s="12"/>
      <c r="B6" s="42">
        <v>511</v>
      </c>
      <c r="C6" s="19" t="s">
        <v>19</v>
      </c>
      <c r="D6" s="43">
        <v>45083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45083</v>
      </c>
      <c r="O6" s="44">
        <f t="shared" si="2"/>
        <v>64.03835227272727</v>
      </c>
      <c r="P6" s="9"/>
    </row>
    <row r="7" spans="1:16" ht="15">
      <c r="A7" s="12"/>
      <c r="B7" s="42">
        <v>513</v>
      </c>
      <c r="C7" s="19" t="s">
        <v>20</v>
      </c>
      <c r="D7" s="43">
        <v>64637</v>
      </c>
      <c r="E7" s="43">
        <v>0</v>
      </c>
      <c r="F7" s="43">
        <v>0</v>
      </c>
      <c r="G7" s="43">
        <v>0</v>
      </c>
      <c r="H7" s="43">
        <v>0</v>
      </c>
      <c r="I7" s="43">
        <v>33697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98334</v>
      </c>
      <c r="O7" s="44">
        <f t="shared" si="2"/>
        <v>139.67897727272728</v>
      </c>
      <c r="P7" s="9"/>
    </row>
    <row r="8" spans="1:16" ht="15">
      <c r="A8" s="12"/>
      <c r="B8" s="42">
        <v>514</v>
      </c>
      <c r="C8" s="19" t="s">
        <v>21</v>
      </c>
      <c r="D8" s="43">
        <v>18988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18988</v>
      </c>
      <c r="O8" s="44">
        <f t="shared" si="2"/>
        <v>26.97159090909091</v>
      </c>
      <c r="P8" s="9"/>
    </row>
    <row r="9" spans="1:16" ht="15">
      <c r="A9" s="12"/>
      <c r="B9" s="42">
        <v>515</v>
      </c>
      <c r="C9" s="19" t="s">
        <v>22</v>
      </c>
      <c r="D9" s="43">
        <v>15000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15000</v>
      </c>
      <c r="O9" s="44">
        <f t="shared" si="2"/>
        <v>21.306818181818183</v>
      </c>
      <c r="P9" s="9"/>
    </row>
    <row r="10" spans="1:16" ht="15">
      <c r="A10" s="12"/>
      <c r="B10" s="42">
        <v>519</v>
      </c>
      <c r="C10" s="19" t="s">
        <v>23</v>
      </c>
      <c r="D10" s="43">
        <v>24343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24343</v>
      </c>
      <c r="O10" s="44">
        <f t="shared" si="2"/>
        <v>34.578125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54225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54225</v>
      </c>
      <c r="O11" s="41">
        <f t="shared" si="2"/>
        <v>77.02414772727273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59.65909090909091</v>
      </c>
      <c r="P12" s="9"/>
    </row>
    <row r="13" spans="1:16" ht="15">
      <c r="A13" s="12"/>
      <c r="B13" s="42">
        <v>522</v>
      </c>
      <c r="C13" s="19" t="s">
        <v>26</v>
      </c>
      <c r="D13" s="43">
        <v>12225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12225</v>
      </c>
      <c r="O13" s="44">
        <f t="shared" si="2"/>
        <v>17.365056818181817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33786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315489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349275</v>
      </c>
      <c r="O14" s="41">
        <f t="shared" si="2"/>
        <v>496.1292613636364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89862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89862</v>
      </c>
      <c r="O15" s="44">
        <f t="shared" si="2"/>
        <v>127.64488636363636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75276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75276</v>
      </c>
      <c r="O16" s="44">
        <f t="shared" si="2"/>
        <v>106.92613636363636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150351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150351</v>
      </c>
      <c r="O17" s="44">
        <f t="shared" si="2"/>
        <v>213.56676136363637</v>
      </c>
      <c r="P17" s="9"/>
    </row>
    <row r="18" spans="1:16" ht="15">
      <c r="A18" s="12"/>
      <c r="B18" s="42">
        <v>539</v>
      </c>
      <c r="C18" s="19" t="s">
        <v>31</v>
      </c>
      <c r="D18" s="43">
        <v>33786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33786</v>
      </c>
      <c r="O18" s="44">
        <f t="shared" si="2"/>
        <v>47.99147727272727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56221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56221</v>
      </c>
      <c r="O19" s="41">
        <f t="shared" si="2"/>
        <v>79.859375</v>
      </c>
      <c r="P19" s="10"/>
    </row>
    <row r="20" spans="1:16" ht="15">
      <c r="A20" s="12"/>
      <c r="B20" s="42">
        <v>541</v>
      </c>
      <c r="C20" s="19" t="s">
        <v>33</v>
      </c>
      <c r="D20" s="43">
        <v>26694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26694</v>
      </c>
      <c r="O20" s="44">
        <f t="shared" si="2"/>
        <v>37.91761363636363</v>
      </c>
      <c r="P20" s="9"/>
    </row>
    <row r="21" spans="1:16" ht="15">
      <c r="A21" s="12"/>
      <c r="B21" s="42">
        <v>549</v>
      </c>
      <c r="C21" s="19" t="s">
        <v>34</v>
      </c>
      <c r="D21" s="43">
        <v>29527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29527</v>
      </c>
      <c r="O21" s="44">
        <f t="shared" si="2"/>
        <v>41.94176136363637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400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400</v>
      </c>
      <c r="O22" s="41">
        <f t="shared" si="2"/>
        <v>0.5681818181818182</v>
      </c>
      <c r="P22" s="10"/>
    </row>
    <row r="23" spans="1:16" ht="15">
      <c r="A23" s="12"/>
      <c r="B23" s="42">
        <v>562</v>
      </c>
      <c r="C23" s="19" t="s">
        <v>36</v>
      </c>
      <c r="D23" s="43">
        <v>400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400</v>
      </c>
      <c r="O23" s="44">
        <f t="shared" si="2"/>
        <v>0.5681818181818182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387583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387583</v>
      </c>
      <c r="O24" s="41">
        <f t="shared" si="2"/>
        <v>550.5440340909091</v>
      </c>
      <c r="P24" s="9"/>
    </row>
    <row r="25" spans="1:16" ht="15">
      <c r="A25" s="12"/>
      <c r="B25" s="42">
        <v>572</v>
      </c>
      <c r="C25" s="19" t="s">
        <v>38</v>
      </c>
      <c r="D25" s="43">
        <v>387583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387583</v>
      </c>
      <c r="O25" s="44">
        <f t="shared" si="2"/>
        <v>550.5440340909091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25000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25000</v>
      </c>
      <c r="O26" s="41">
        <f t="shared" si="2"/>
        <v>35.51136363636363</v>
      </c>
      <c r="P26" s="9"/>
    </row>
    <row r="27" spans="1:16" ht="15.75" thickBot="1">
      <c r="A27" s="12"/>
      <c r="B27" s="42">
        <v>581</v>
      </c>
      <c r="C27" s="19" t="s">
        <v>39</v>
      </c>
      <c r="D27" s="43">
        <v>25000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25000</v>
      </c>
      <c r="O27" s="44">
        <f t="shared" si="2"/>
        <v>35.51136363636363</v>
      </c>
      <c r="P27" s="9"/>
    </row>
    <row r="28" spans="1:119" ht="16.5" thickBot="1">
      <c r="A28" s="13" t="s">
        <v>10</v>
      </c>
      <c r="B28" s="21"/>
      <c r="C28" s="20"/>
      <c r="D28" s="14">
        <f>SUM(D5,D11,D14,D19,D22,D24,D26)</f>
        <v>725266</v>
      </c>
      <c r="E28" s="14">
        <f aca="true" t="shared" si="9" ref="E28:M28">SUM(E5,E11,E14,E19,E22,E24,E26)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349186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1074452</v>
      </c>
      <c r="O28" s="35">
        <f t="shared" si="2"/>
        <v>1526.2102272727273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704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133128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33591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166719</v>
      </c>
      <c r="O5" s="30">
        <f aca="true" t="shared" si="2" ref="O5:O25">(N5/O$27)</f>
        <v>234.1558988764045</v>
      </c>
      <c r="P5" s="6"/>
    </row>
    <row r="6" spans="1:16" ht="15">
      <c r="A6" s="12"/>
      <c r="B6" s="42">
        <v>511</v>
      </c>
      <c r="C6" s="19" t="s">
        <v>19</v>
      </c>
      <c r="D6" s="43">
        <v>41939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41939</v>
      </c>
      <c r="O6" s="44">
        <f t="shared" si="2"/>
        <v>58.90308988764045</v>
      </c>
      <c r="P6" s="9"/>
    </row>
    <row r="7" spans="1:16" ht="15">
      <c r="A7" s="12"/>
      <c r="B7" s="42">
        <v>513</v>
      </c>
      <c r="C7" s="19" t="s">
        <v>20</v>
      </c>
      <c r="D7" s="43">
        <v>53655</v>
      </c>
      <c r="E7" s="43">
        <v>0</v>
      </c>
      <c r="F7" s="43">
        <v>0</v>
      </c>
      <c r="G7" s="43">
        <v>0</v>
      </c>
      <c r="H7" s="43">
        <v>0</v>
      </c>
      <c r="I7" s="43">
        <v>33591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87246</v>
      </c>
      <c r="O7" s="44">
        <f t="shared" si="2"/>
        <v>122.53651685393258</v>
      </c>
      <c r="P7" s="9"/>
    </row>
    <row r="8" spans="1:16" ht="15">
      <c r="A8" s="12"/>
      <c r="B8" s="42">
        <v>514</v>
      </c>
      <c r="C8" s="19" t="s">
        <v>21</v>
      </c>
      <c r="D8" s="43">
        <v>10088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10088</v>
      </c>
      <c r="O8" s="44">
        <f t="shared" si="2"/>
        <v>14.168539325842696</v>
      </c>
      <c r="P8" s="9"/>
    </row>
    <row r="9" spans="1:16" ht="15">
      <c r="A9" s="12"/>
      <c r="B9" s="42">
        <v>515</v>
      </c>
      <c r="C9" s="19" t="s">
        <v>22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10000</v>
      </c>
      <c r="O9" s="44">
        <f t="shared" si="2"/>
        <v>14.044943820224718</v>
      </c>
      <c r="P9" s="9"/>
    </row>
    <row r="10" spans="1:16" ht="15">
      <c r="A10" s="12"/>
      <c r="B10" s="42">
        <v>519</v>
      </c>
      <c r="C10" s="19" t="s">
        <v>23</v>
      </c>
      <c r="D10" s="43">
        <v>17446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17446</v>
      </c>
      <c r="O10" s="44">
        <f t="shared" si="2"/>
        <v>24.502808988764045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58960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58960</v>
      </c>
      <c r="O11" s="41">
        <f t="shared" si="2"/>
        <v>82.80898876404494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58.98876404494382</v>
      </c>
      <c r="P12" s="9"/>
    </row>
    <row r="13" spans="1:16" ht="15">
      <c r="A13" s="12"/>
      <c r="B13" s="42">
        <v>522</v>
      </c>
      <c r="C13" s="19" t="s">
        <v>26</v>
      </c>
      <c r="D13" s="43">
        <v>16960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16960</v>
      </c>
      <c r="O13" s="44">
        <f t="shared" si="2"/>
        <v>23.820224719101123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40964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326422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367386</v>
      </c>
      <c r="O14" s="41">
        <f t="shared" si="2"/>
        <v>515.9915730337078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88676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88676</v>
      </c>
      <c r="O15" s="44">
        <f t="shared" si="2"/>
        <v>124.54494382022472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91866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91866</v>
      </c>
      <c r="O16" s="44">
        <f t="shared" si="2"/>
        <v>129.02528089887642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145880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145880</v>
      </c>
      <c r="O17" s="44">
        <f t="shared" si="2"/>
        <v>204.8876404494382</v>
      </c>
      <c r="P17" s="9"/>
    </row>
    <row r="18" spans="1:16" ht="15">
      <c r="A18" s="12"/>
      <c r="B18" s="42">
        <v>539</v>
      </c>
      <c r="C18" s="19" t="s">
        <v>31</v>
      </c>
      <c r="D18" s="43">
        <v>40964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40964</v>
      </c>
      <c r="O18" s="44">
        <f t="shared" si="2"/>
        <v>57.53370786516854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93838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93838</v>
      </c>
      <c r="O19" s="41">
        <f t="shared" si="2"/>
        <v>131.79494382022472</v>
      </c>
      <c r="P19" s="10"/>
    </row>
    <row r="20" spans="1:16" ht="15">
      <c r="A20" s="12"/>
      <c r="B20" s="42">
        <v>541</v>
      </c>
      <c r="C20" s="19" t="s">
        <v>33</v>
      </c>
      <c r="D20" s="43">
        <v>93838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93838</v>
      </c>
      <c r="O20" s="44">
        <f t="shared" si="2"/>
        <v>131.79494382022472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400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400</v>
      </c>
      <c r="O21" s="41">
        <f t="shared" si="2"/>
        <v>0.5617977528089888</v>
      </c>
      <c r="P21" s="10"/>
    </row>
    <row r="22" spans="1:16" ht="15">
      <c r="A22" s="12"/>
      <c r="B22" s="42">
        <v>563</v>
      </c>
      <c r="C22" s="19" t="s">
        <v>58</v>
      </c>
      <c r="D22" s="43">
        <v>400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400</v>
      </c>
      <c r="O22" s="44">
        <f t="shared" si="2"/>
        <v>0.5617977528089888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114245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114245</v>
      </c>
      <c r="O23" s="41">
        <f t="shared" si="2"/>
        <v>160.4564606741573</v>
      </c>
      <c r="P23" s="9"/>
    </row>
    <row r="24" spans="1:16" ht="15.75" thickBot="1">
      <c r="A24" s="12"/>
      <c r="B24" s="42">
        <v>572</v>
      </c>
      <c r="C24" s="19" t="s">
        <v>38</v>
      </c>
      <c r="D24" s="43">
        <v>114245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114245</v>
      </c>
      <c r="O24" s="44">
        <f t="shared" si="2"/>
        <v>160.4564606741573</v>
      </c>
      <c r="P24" s="9"/>
    </row>
    <row r="25" spans="1:119" ht="16.5" thickBot="1">
      <c r="A25" s="13" t="s">
        <v>10</v>
      </c>
      <c r="B25" s="21"/>
      <c r="C25" s="20"/>
      <c r="D25" s="14">
        <f>SUM(D5,D11,D14,D19,D21,D23)</f>
        <v>441535</v>
      </c>
      <c r="E25" s="14">
        <f aca="true" t="shared" si="8" ref="E25:M25">SUM(E5,E11,E14,E19,E21,E23)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360013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801548</v>
      </c>
      <c r="O25" s="35">
        <f t="shared" si="2"/>
        <v>1125.7696629213483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59</v>
      </c>
      <c r="M27" s="93"/>
      <c r="N27" s="93"/>
      <c r="O27" s="39">
        <v>712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129850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32994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162844</v>
      </c>
      <c r="O5" s="30">
        <f aca="true" t="shared" si="2" ref="O5:O28">(N5/O$30)</f>
        <v>232.6342857142857</v>
      </c>
      <c r="P5" s="6"/>
    </row>
    <row r="6" spans="1:16" ht="15">
      <c r="A6" s="12"/>
      <c r="B6" s="42">
        <v>511</v>
      </c>
      <c r="C6" s="19" t="s">
        <v>19</v>
      </c>
      <c r="D6" s="43">
        <v>40002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40002</v>
      </c>
      <c r="O6" s="44">
        <f t="shared" si="2"/>
        <v>57.145714285714284</v>
      </c>
      <c r="P6" s="9"/>
    </row>
    <row r="7" spans="1:16" ht="15">
      <c r="A7" s="12"/>
      <c r="B7" s="42">
        <v>513</v>
      </c>
      <c r="C7" s="19" t="s">
        <v>20</v>
      </c>
      <c r="D7" s="43">
        <v>56832</v>
      </c>
      <c r="E7" s="43">
        <v>0</v>
      </c>
      <c r="F7" s="43">
        <v>0</v>
      </c>
      <c r="G7" s="43">
        <v>0</v>
      </c>
      <c r="H7" s="43">
        <v>0</v>
      </c>
      <c r="I7" s="43">
        <v>32994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89826</v>
      </c>
      <c r="O7" s="44">
        <f t="shared" si="2"/>
        <v>128.32285714285715</v>
      </c>
      <c r="P7" s="9"/>
    </row>
    <row r="8" spans="1:16" ht="15">
      <c r="A8" s="12"/>
      <c r="B8" s="42">
        <v>514</v>
      </c>
      <c r="C8" s="19" t="s">
        <v>21</v>
      </c>
      <c r="D8" s="43">
        <v>9116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9116</v>
      </c>
      <c r="O8" s="44">
        <f t="shared" si="2"/>
        <v>13.022857142857143</v>
      </c>
      <c r="P8" s="9"/>
    </row>
    <row r="9" spans="1:16" ht="15">
      <c r="A9" s="12"/>
      <c r="B9" s="42">
        <v>515</v>
      </c>
      <c r="C9" s="19" t="s">
        <v>22</v>
      </c>
      <c r="D9" s="43">
        <v>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5000</v>
      </c>
      <c r="O9" s="44">
        <f t="shared" si="2"/>
        <v>7.142857142857143</v>
      </c>
      <c r="P9" s="9"/>
    </row>
    <row r="10" spans="1:16" ht="15">
      <c r="A10" s="12"/>
      <c r="B10" s="42">
        <v>519</v>
      </c>
      <c r="C10" s="19" t="s">
        <v>23</v>
      </c>
      <c r="D10" s="43">
        <v>18900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18900</v>
      </c>
      <c r="O10" s="44">
        <f t="shared" si="2"/>
        <v>27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75814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75814</v>
      </c>
      <c r="O11" s="41">
        <f t="shared" si="2"/>
        <v>108.30571428571429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60</v>
      </c>
      <c r="P12" s="9"/>
    </row>
    <row r="13" spans="1:16" ht="15">
      <c r="A13" s="12"/>
      <c r="B13" s="42">
        <v>522</v>
      </c>
      <c r="C13" s="19" t="s">
        <v>26</v>
      </c>
      <c r="D13" s="43">
        <v>33814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33814</v>
      </c>
      <c r="O13" s="44">
        <f t="shared" si="2"/>
        <v>48.30571428571429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40633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306256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346889</v>
      </c>
      <c r="O14" s="41">
        <f t="shared" si="2"/>
        <v>495.55571428571426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82652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82652</v>
      </c>
      <c r="O15" s="44">
        <f t="shared" si="2"/>
        <v>118.07428571428571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92643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92643</v>
      </c>
      <c r="O16" s="44">
        <f t="shared" si="2"/>
        <v>132.34714285714287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130961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130961</v>
      </c>
      <c r="O17" s="44">
        <f t="shared" si="2"/>
        <v>187.08714285714285</v>
      </c>
      <c r="P17" s="9"/>
    </row>
    <row r="18" spans="1:16" ht="15">
      <c r="A18" s="12"/>
      <c r="B18" s="42">
        <v>539</v>
      </c>
      <c r="C18" s="19" t="s">
        <v>31</v>
      </c>
      <c r="D18" s="43">
        <v>40633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40633</v>
      </c>
      <c r="O18" s="44">
        <f t="shared" si="2"/>
        <v>58.04714285714286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98044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98044</v>
      </c>
      <c r="O19" s="41">
        <f t="shared" si="2"/>
        <v>140.06285714285715</v>
      </c>
      <c r="P19" s="10"/>
    </row>
    <row r="20" spans="1:16" ht="15">
      <c r="A20" s="12"/>
      <c r="B20" s="42">
        <v>541</v>
      </c>
      <c r="C20" s="19" t="s">
        <v>33</v>
      </c>
      <c r="D20" s="43">
        <v>26205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26205</v>
      </c>
      <c r="O20" s="44">
        <f t="shared" si="2"/>
        <v>37.43571428571428</v>
      </c>
      <c r="P20" s="9"/>
    </row>
    <row r="21" spans="1:16" ht="15">
      <c r="A21" s="12"/>
      <c r="B21" s="42">
        <v>549</v>
      </c>
      <c r="C21" s="19" t="s">
        <v>34</v>
      </c>
      <c r="D21" s="43">
        <v>71839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71839</v>
      </c>
      <c r="O21" s="44">
        <f t="shared" si="2"/>
        <v>102.62714285714286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400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400</v>
      </c>
      <c r="O22" s="41">
        <f t="shared" si="2"/>
        <v>0.5714285714285714</v>
      </c>
      <c r="P22" s="10"/>
    </row>
    <row r="23" spans="1:16" ht="15">
      <c r="A23" s="12"/>
      <c r="B23" s="42">
        <v>562</v>
      </c>
      <c r="C23" s="19" t="s">
        <v>36</v>
      </c>
      <c r="D23" s="43">
        <v>400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400</v>
      </c>
      <c r="O23" s="44">
        <f t="shared" si="2"/>
        <v>0.5714285714285714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104619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104619</v>
      </c>
      <c r="O24" s="41">
        <f t="shared" si="2"/>
        <v>149.4557142857143</v>
      </c>
      <c r="P24" s="9"/>
    </row>
    <row r="25" spans="1:16" ht="15">
      <c r="A25" s="12"/>
      <c r="B25" s="42">
        <v>572</v>
      </c>
      <c r="C25" s="19" t="s">
        <v>38</v>
      </c>
      <c r="D25" s="43">
        <v>104619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104619</v>
      </c>
      <c r="O25" s="44">
        <f t="shared" si="2"/>
        <v>149.4557142857143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10450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10450</v>
      </c>
      <c r="O26" s="41">
        <f t="shared" si="2"/>
        <v>14.928571428571429</v>
      </c>
      <c r="P26" s="9"/>
    </row>
    <row r="27" spans="1:16" ht="15.75" thickBot="1">
      <c r="A27" s="12"/>
      <c r="B27" s="42">
        <v>591</v>
      </c>
      <c r="C27" s="19" t="s">
        <v>45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10450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10450</v>
      </c>
      <c r="O27" s="44">
        <f t="shared" si="2"/>
        <v>14.928571428571429</v>
      </c>
      <c r="P27" s="9"/>
    </row>
    <row r="28" spans="1:119" ht="16.5" thickBot="1">
      <c r="A28" s="13" t="s">
        <v>10</v>
      </c>
      <c r="B28" s="21"/>
      <c r="C28" s="20"/>
      <c r="D28" s="14">
        <f>SUM(D5,D11,D14,D19,D22,D24,D26)</f>
        <v>449360</v>
      </c>
      <c r="E28" s="14">
        <f aca="true" t="shared" si="9" ref="E28:M28">SUM(E5,E11,E14,E19,E22,E24,E26)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349700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799060</v>
      </c>
      <c r="O28" s="35">
        <f t="shared" si="2"/>
        <v>1141.5142857142857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73</v>
      </c>
      <c r="M30" s="93"/>
      <c r="N30" s="93"/>
      <c r="O30" s="39">
        <v>700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264668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105846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370514</v>
      </c>
      <c r="O5" s="30">
        <f aca="true" t="shared" si="2" ref="O5:O26">(N5/O$28)</f>
        <v>498.6729475100942</v>
      </c>
      <c r="P5" s="6"/>
    </row>
    <row r="6" spans="1:16" ht="15">
      <c r="A6" s="12"/>
      <c r="B6" s="42">
        <v>511</v>
      </c>
      <c r="C6" s="19" t="s">
        <v>19</v>
      </c>
      <c r="D6" s="43">
        <v>53685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53685</v>
      </c>
      <c r="O6" s="44">
        <f t="shared" si="2"/>
        <v>72.25437415881561</v>
      </c>
      <c r="P6" s="9"/>
    </row>
    <row r="7" spans="1:16" ht="15">
      <c r="A7" s="12"/>
      <c r="B7" s="42">
        <v>513</v>
      </c>
      <c r="C7" s="19" t="s">
        <v>20</v>
      </c>
      <c r="D7" s="43">
        <v>80989</v>
      </c>
      <c r="E7" s="43">
        <v>0</v>
      </c>
      <c r="F7" s="43">
        <v>0</v>
      </c>
      <c r="G7" s="43">
        <v>0</v>
      </c>
      <c r="H7" s="43">
        <v>0</v>
      </c>
      <c r="I7" s="43">
        <v>105846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186835</v>
      </c>
      <c r="O7" s="44">
        <f t="shared" si="2"/>
        <v>251.46029609690444</v>
      </c>
      <c r="P7" s="9"/>
    </row>
    <row r="8" spans="1:16" ht="15">
      <c r="A8" s="12"/>
      <c r="B8" s="42">
        <v>514</v>
      </c>
      <c r="C8" s="19" t="s">
        <v>21</v>
      </c>
      <c r="D8" s="43">
        <v>8422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8422</v>
      </c>
      <c r="O8" s="44">
        <f t="shared" si="2"/>
        <v>11.335127860026917</v>
      </c>
      <c r="P8" s="9"/>
    </row>
    <row r="9" spans="1:16" ht="15">
      <c r="A9" s="12"/>
      <c r="B9" s="42">
        <v>515</v>
      </c>
      <c r="C9" s="19" t="s">
        <v>22</v>
      </c>
      <c r="D9" s="43">
        <v>7500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7500</v>
      </c>
      <c r="O9" s="44">
        <f t="shared" si="2"/>
        <v>10.094212651413189</v>
      </c>
      <c r="P9" s="9"/>
    </row>
    <row r="10" spans="1:16" ht="15">
      <c r="A10" s="12"/>
      <c r="B10" s="42">
        <v>519</v>
      </c>
      <c r="C10" s="19" t="s">
        <v>61</v>
      </c>
      <c r="D10" s="43">
        <v>114072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114072</v>
      </c>
      <c r="O10" s="44">
        <f t="shared" si="2"/>
        <v>153.52893674293406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232657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232657</v>
      </c>
      <c r="O11" s="41">
        <f t="shared" si="2"/>
        <v>313.13189771197847</v>
      </c>
      <c r="P11" s="10"/>
    </row>
    <row r="12" spans="1:16" ht="15">
      <c r="A12" s="12"/>
      <c r="B12" s="42">
        <v>521</v>
      </c>
      <c r="C12" s="19" t="s">
        <v>25</v>
      </c>
      <c r="D12" s="43">
        <v>52500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52500</v>
      </c>
      <c r="O12" s="44">
        <f t="shared" si="2"/>
        <v>70.65948855989232</v>
      </c>
      <c r="P12" s="9"/>
    </row>
    <row r="13" spans="1:16" ht="15">
      <c r="A13" s="12"/>
      <c r="B13" s="42">
        <v>522</v>
      </c>
      <c r="C13" s="19" t="s">
        <v>26</v>
      </c>
      <c r="D13" s="43">
        <v>179940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179940</v>
      </c>
      <c r="O13" s="44">
        <f t="shared" si="2"/>
        <v>242.18034993270524</v>
      </c>
      <c r="P13" s="9"/>
    </row>
    <row r="14" spans="1:16" ht="15">
      <c r="A14" s="12"/>
      <c r="B14" s="42">
        <v>524</v>
      </c>
      <c r="C14" s="19" t="s">
        <v>55</v>
      </c>
      <c r="D14" s="43">
        <v>217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217</v>
      </c>
      <c r="O14" s="44">
        <f t="shared" si="2"/>
        <v>0.2920592193808883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68015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449698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517713</v>
      </c>
      <c r="O15" s="41">
        <f t="shared" si="2"/>
        <v>696.7873485868103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88055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88055</v>
      </c>
      <c r="O16" s="44">
        <f t="shared" si="2"/>
        <v>118.51278600269178</v>
      </c>
      <c r="P16" s="9"/>
    </row>
    <row r="17" spans="1:16" ht="15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159891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159891</v>
      </c>
      <c r="O17" s="44">
        <f t="shared" si="2"/>
        <v>215.1965006729475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201752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201752</v>
      </c>
      <c r="O18" s="44">
        <f t="shared" si="2"/>
        <v>271.5370121130552</v>
      </c>
      <c r="P18" s="9"/>
    </row>
    <row r="19" spans="1:16" ht="15">
      <c r="A19" s="12"/>
      <c r="B19" s="42">
        <v>539</v>
      </c>
      <c r="C19" s="19" t="s">
        <v>31</v>
      </c>
      <c r="D19" s="43">
        <v>68015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68015</v>
      </c>
      <c r="O19" s="44">
        <f t="shared" si="2"/>
        <v>91.54104979811575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26234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26234</v>
      </c>
      <c r="O20" s="41">
        <f t="shared" si="2"/>
        <v>35.30820995962315</v>
      </c>
      <c r="P20" s="10"/>
    </row>
    <row r="21" spans="1:16" ht="15">
      <c r="A21" s="12"/>
      <c r="B21" s="42">
        <v>541</v>
      </c>
      <c r="C21" s="19" t="s">
        <v>63</v>
      </c>
      <c r="D21" s="43">
        <v>26234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26234</v>
      </c>
      <c r="O21" s="44">
        <f t="shared" si="2"/>
        <v>35.30820995962315</v>
      </c>
      <c r="P21" s="9"/>
    </row>
    <row r="22" spans="1:16" ht="15.75">
      <c r="A22" s="26" t="s">
        <v>85</v>
      </c>
      <c r="B22" s="27"/>
      <c r="C22" s="28"/>
      <c r="D22" s="29">
        <f aca="true" t="shared" si="6" ref="D22:M22">SUM(D23:D23)</f>
        <v>0</v>
      </c>
      <c r="E22" s="29">
        <f t="shared" si="6"/>
        <v>67400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67400</v>
      </c>
      <c r="O22" s="41">
        <f t="shared" si="2"/>
        <v>90.71332436069987</v>
      </c>
      <c r="P22" s="10"/>
    </row>
    <row r="23" spans="1:16" ht="15">
      <c r="A23" s="90"/>
      <c r="B23" s="91">
        <v>559</v>
      </c>
      <c r="C23" s="92" t="s">
        <v>86</v>
      </c>
      <c r="D23" s="43">
        <v>0</v>
      </c>
      <c r="E23" s="43">
        <v>67400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67400</v>
      </c>
      <c r="O23" s="44">
        <f t="shared" si="2"/>
        <v>90.71332436069987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116724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116724</v>
      </c>
      <c r="O24" s="41">
        <f t="shared" si="2"/>
        <v>157.09825033647377</v>
      </c>
      <c r="P24" s="9"/>
    </row>
    <row r="25" spans="1:16" ht="15.75" thickBot="1">
      <c r="A25" s="12"/>
      <c r="B25" s="42">
        <v>572</v>
      </c>
      <c r="C25" s="19" t="s">
        <v>65</v>
      </c>
      <c r="D25" s="43">
        <v>116724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116724</v>
      </c>
      <c r="O25" s="44">
        <f t="shared" si="2"/>
        <v>157.09825033647377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708298</v>
      </c>
      <c r="E26" s="14">
        <f aca="true" t="shared" si="8" ref="E26:M26">SUM(E5,E11,E15,E20,E22,E24)</f>
        <v>67400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555544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1331242</v>
      </c>
      <c r="O26" s="35">
        <f t="shared" si="2"/>
        <v>1791.7119784656797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84</v>
      </c>
      <c r="M28" s="93"/>
      <c r="N28" s="93"/>
      <c r="O28" s="39">
        <v>743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301557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106303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407860</v>
      </c>
      <c r="O5" s="30">
        <f aca="true" t="shared" si="2" ref="O5:O26">(N5/O$28)</f>
        <v>543.0892143808255</v>
      </c>
      <c r="P5" s="6"/>
    </row>
    <row r="6" spans="1:16" ht="15">
      <c r="A6" s="12"/>
      <c r="B6" s="42">
        <v>511</v>
      </c>
      <c r="C6" s="19" t="s">
        <v>19</v>
      </c>
      <c r="D6" s="43">
        <v>55641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55641</v>
      </c>
      <c r="O6" s="44">
        <f t="shared" si="2"/>
        <v>74.08921438082557</v>
      </c>
      <c r="P6" s="9"/>
    </row>
    <row r="7" spans="1:16" ht="15">
      <c r="A7" s="12"/>
      <c r="B7" s="42">
        <v>513</v>
      </c>
      <c r="C7" s="19" t="s">
        <v>20</v>
      </c>
      <c r="D7" s="43">
        <v>84149</v>
      </c>
      <c r="E7" s="43">
        <v>0</v>
      </c>
      <c r="F7" s="43">
        <v>0</v>
      </c>
      <c r="G7" s="43">
        <v>0</v>
      </c>
      <c r="H7" s="43">
        <v>0</v>
      </c>
      <c r="I7" s="43">
        <v>106303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190452</v>
      </c>
      <c r="O7" s="44">
        <f t="shared" si="2"/>
        <v>253.59786950732357</v>
      </c>
      <c r="P7" s="9"/>
    </row>
    <row r="8" spans="1:16" ht="15">
      <c r="A8" s="12"/>
      <c r="B8" s="42">
        <v>514</v>
      </c>
      <c r="C8" s="19" t="s">
        <v>21</v>
      </c>
      <c r="D8" s="43">
        <v>24041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24041</v>
      </c>
      <c r="O8" s="44">
        <f t="shared" si="2"/>
        <v>32.011984021304926</v>
      </c>
      <c r="P8" s="9"/>
    </row>
    <row r="9" spans="1:16" ht="15">
      <c r="A9" s="12"/>
      <c r="B9" s="42">
        <v>515</v>
      </c>
      <c r="C9" s="19" t="s">
        <v>22</v>
      </c>
      <c r="D9" s="43">
        <v>13075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13075</v>
      </c>
      <c r="O9" s="44">
        <f t="shared" si="2"/>
        <v>17.41011984021305</v>
      </c>
      <c r="P9" s="9"/>
    </row>
    <row r="10" spans="1:16" ht="15">
      <c r="A10" s="12"/>
      <c r="B10" s="42">
        <v>519</v>
      </c>
      <c r="C10" s="19" t="s">
        <v>61</v>
      </c>
      <c r="D10" s="43">
        <v>124651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124651</v>
      </c>
      <c r="O10" s="44">
        <f t="shared" si="2"/>
        <v>165.98002663115847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85813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85813</v>
      </c>
      <c r="O11" s="41">
        <f t="shared" si="2"/>
        <v>114.26498002663116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55.9254327563249</v>
      </c>
      <c r="P12" s="9"/>
    </row>
    <row r="13" spans="1:16" ht="15">
      <c r="A13" s="12"/>
      <c r="B13" s="42">
        <v>522</v>
      </c>
      <c r="C13" s="19" t="s">
        <v>26</v>
      </c>
      <c r="D13" s="43">
        <v>42593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42593</v>
      </c>
      <c r="O13" s="44">
        <f t="shared" si="2"/>
        <v>56.715046604527295</v>
      </c>
      <c r="P13" s="9"/>
    </row>
    <row r="14" spans="1:16" ht="15">
      <c r="A14" s="12"/>
      <c r="B14" s="42">
        <v>524</v>
      </c>
      <c r="C14" s="19" t="s">
        <v>55</v>
      </c>
      <c r="D14" s="43">
        <v>1220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1220</v>
      </c>
      <c r="O14" s="44">
        <f t="shared" si="2"/>
        <v>1.6245006657789614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74258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441999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516257</v>
      </c>
      <c r="O15" s="41">
        <f t="shared" si="2"/>
        <v>687.4260985352863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80003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80003</v>
      </c>
      <c r="O16" s="44">
        <f t="shared" si="2"/>
        <v>106.52862849533955</v>
      </c>
      <c r="P16" s="9"/>
    </row>
    <row r="17" spans="1:16" ht="15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175072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175072</v>
      </c>
      <c r="O17" s="44">
        <f t="shared" si="2"/>
        <v>233.1185086551265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186924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186924</v>
      </c>
      <c r="O18" s="44">
        <f t="shared" si="2"/>
        <v>248.90013315579228</v>
      </c>
      <c r="P18" s="9"/>
    </row>
    <row r="19" spans="1:16" ht="15">
      <c r="A19" s="12"/>
      <c r="B19" s="42">
        <v>539</v>
      </c>
      <c r="C19" s="19" t="s">
        <v>31</v>
      </c>
      <c r="D19" s="43">
        <v>74258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74258</v>
      </c>
      <c r="O19" s="44">
        <f t="shared" si="2"/>
        <v>98.87882822902796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46595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46595</v>
      </c>
      <c r="O20" s="41">
        <f t="shared" si="2"/>
        <v>62.0439414114514</v>
      </c>
      <c r="P20" s="10"/>
    </row>
    <row r="21" spans="1:16" ht="15">
      <c r="A21" s="12"/>
      <c r="B21" s="42">
        <v>541</v>
      </c>
      <c r="C21" s="19" t="s">
        <v>63</v>
      </c>
      <c r="D21" s="43">
        <v>46595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46595</v>
      </c>
      <c r="O21" s="44">
        <f t="shared" si="2"/>
        <v>62.0439414114514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500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500</v>
      </c>
      <c r="O22" s="41">
        <f t="shared" si="2"/>
        <v>0.6657789613848203</v>
      </c>
      <c r="P22" s="10"/>
    </row>
    <row r="23" spans="1:16" ht="15">
      <c r="A23" s="12"/>
      <c r="B23" s="42">
        <v>562</v>
      </c>
      <c r="C23" s="19" t="s">
        <v>70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0.6657789613848203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329386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329386</v>
      </c>
      <c r="O24" s="41">
        <f t="shared" si="2"/>
        <v>438.5965379494008</v>
      </c>
      <c r="P24" s="9"/>
    </row>
    <row r="25" spans="1:16" ht="15.75" thickBot="1">
      <c r="A25" s="12"/>
      <c r="B25" s="42">
        <v>572</v>
      </c>
      <c r="C25" s="19" t="s">
        <v>65</v>
      </c>
      <c r="D25" s="43">
        <v>329386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329386</v>
      </c>
      <c r="O25" s="44">
        <f t="shared" si="2"/>
        <v>438.5965379494008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838109</v>
      </c>
      <c r="E26" s="14">
        <f aca="true" t="shared" si="8" ref="E26:M26">SUM(E5,E11,E15,E20,E22,E24)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548302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1386411</v>
      </c>
      <c r="O26" s="35">
        <f t="shared" si="2"/>
        <v>1846.08655126498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82</v>
      </c>
      <c r="M28" s="93"/>
      <c r="N28" s="93"/>
      <c r="O28" s="39">
        <v>751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428766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100951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529717</v>
      </c>
      <c r="O5" s="30">
        <f aca="true" t="shared" si="2" ref="O5:O28">(N5/O$30)</f>
        <v>768.8200290275762</v>
      </c>
      <c r="P5" s="6"/>
    </row>
    <row r="6" spans="1:16" ht="15">
      <c r="A6" s="12"/>
      <c r="B6" s="42">
        <v>511</v>
      </c>
      <c r="C6" s="19" t="s">
        <v>19</v>
      </c>
      <c r="D6" s="43">
        <v>61278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61278</v>
      </c>
      <c r="O6" s="44">
        <f t="shared" si="2"/>
        <v>88.93759071117562</v>
      </c>
      <c r="P6" s="9"/>
    </row>
    <row r="7" spans="1:16" ht="15">
      <c r="A7" s="12"/>
      <c r="B7" s="42">
        <v>513</v>
      </c>
      <c r="C7" s="19" t="s">
        <v>20</v>
      </c>
      <c r="D7" s="43">
        <v>84896</v>
      </c>
      <c r="E7" s="43">
        <v>0</v>
      </c>
      <c r="F7" s="43">
        <v>0</v>
      </c>
      <c r="G7" s="43">
        <v>0</v>
      </c>
      <c r="H7" s="43">
        <v>0</v>
      </c>
      <c r="I7" s="43">
        <v>100951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185847</v>
      </c>
      <c r="O7" s="44">
        <f t="shared" si="2"/>
        <v>269.7343976777939</v>
      </c>
      <c r="P7" s="9"/>
    </row>
    <row r="8" spans="1:16" ht="15">
      <c r="A8" s="12"/>
      <c r="B8" s="42">
        <v>514</v>
      </c>
      <c r="C8" s="19" t="s">
        <v>21</v>
      </c>
      <c r="D8" s="43">
        <v>20472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20472</v>
      </c>
      <c r="O8" s="44">
        <f t="shared" si="2"/>
        <v>29.712626995645863</v>
      </c>
      <c r="P8" s="9"/>
    </row>
    <row r="9" spans="1:16" ht="15">
      <c r="A9" s="12"/>
      <c r="B9" s="42">
        <v>515</v>
      </c>
      <c r="C9" s="19" t="s">
        <v>22</v>
      </c>
      <c r="D9" s="43">
        <v>11000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11000</v>
      </c>
      <c r="O9" s="44">
        <f t="shared" si="2"/>
        <v>15.965166908563136</v>
      </c>
      <c r="P9" s="9"/>
    </row>
    <row r="10" spans="1:16" ht="15">
      <c r="A10" s="12"/>
      <c r="B10" s="42">
        <v>519</v>
      </c>
      <c r="C10" s="19" t="s">
        <v>61</v>
      </c>
      <c r="D10" s="43">
        <v>251120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251120</v>
      </c>
      <c r="O10" s="44">
        <f t="shared" si="2"/>
        <v>364.4702467343977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78846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78846</v>
      </c>
      <c r="O11" s="41">
        <f t="shared" si="2"/>
        <v>114.43541364296081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60.957910014513786</v>
      </c>
      <c r="P12" s="9"/>
    </row>
    <row r="13" spans="1:16" ht="15">
      <c r="A13" s="12"/>
      <c r="B13" s="42">
        <v>522</v>
      </c>
      <c r="C13" s="19" t="s">
        <v>26</v>
      </c>
      <c r="D13" s="43">
        <v>36429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36429</v>
      </c>
      <c r="O13" s="44">
        <f t="shared" si="2"/>
        <v>52.872278664731496</v>
      </c>
      <c r="P13" s="9"/>
    </row>
    <row r="14" spans="1:16" ht="15">
      <c r="A14" s="12"/>
      <c r="B14" s="42">
        <v>524</v>
      </c>
      <c r="C14" s="19" t="s">
        <v>55</v>
      </c>
      <c r="D14" s="43">
        <v>417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417</v>
      </c>
      <c r="O14" s="44">
        <f t="shared" si="2"/>
        <v>0.6052249637155298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60013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424802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484815</v>
      </c>
      <c r="O15" s="41">
        <f t="shared" si="2"/>
        <v>703.6502177068215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82165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82165</v>
      </c>
      <c r="O16" s="44">
        <f t="shared" si="2"/>
        <v>119.25253991291727</v>
      </c>
      <c r="P16" s="9"/>
    </row>
    <row r="17" spans="1:16" ht="15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157725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157725</v>
      </c>
      <c r="O17" s="44">
        <f t="shared" si="2"/>
        <v>228.91872278664732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184912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184912</v>
      </c>
      <c r="O18" s="44">
        <f t="shared" si="2"/>
        <v>268.37735849056605</v>
      </c>
      <c r="P18" s="9"/>
    </row>
    <row r="19" spans="1:16" ht="15">
      <c r="A19" s="12"/>
      <c r="B19" s="42">
        <v>539</v>
      </c>
      <c r="C19" s="19" t="s">
        <v>31</v>
      </c>
      <c r="D19" s="43">
        <v>60013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60013</v>
      </c>
      <c r="O19" s="44">
        <f t="shared" si="2"/>
        <v>87.10159651669086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41038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41038</v>
      </c>
      <c r="O20" s="41">
        <f t="shared" si="2"/>
        <v>59.561683599419446</v>
      </c>
      <c r="P20" s="10"/>
    </row>
    <row r="21" spans="1:16" ht="15">
      <c r="A21" s="12"/>
      <c r="B21" s="42">
        <v>541</v>
      </c>
      <c r="C21" s="19" t="s">
        <v>63</v>
      </c>
      <c r="D21" s="43">
        <v>41038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41038</v>
      </c>
      <c r="O21" s="44">
        <f t="shared" si="2"/>
        <v>59.561683599419446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500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500</v>
      </c>
      <c r="O22" s="41">
        <f t="shared" si="2"/>
        <v>0.7256894049346879</v>
      </c>
      <c r="P22" s="10"/>
    </row>
    <row r="23" spans="1:16" ht="15">
      <c r="A23" s="12"/>
      <c r="B23" s="42">
        <v>562</v>
      </c>
      <c r="C23" s="19" t="s">
        <v>70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0.7256894049346879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494966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494966</v>
      </c>
      <c r="O24" s="41">
        <f t="shared" si="2"/>
        <v>718.3831640058055</v>
      </c>
      <c r="P24" s="9"/>
    </row>
    <row r="25" spans="1:16" ht="15">
      <c r="A25" s="12"/>
      <c r="B25" s="42">
        <v>572</v>
      </c>
      <c r="C25" s="19" t="s">
        <v>65</v>
      </c>
      <c r="D25" s="43">
        <v>494966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494966</v>
      </c>
      <c r="O25" s="44">
        <f t="shared" si="2"/>
        <v>718.3831640058055</v>
      </c>
      <c r="P25" s="9"/>
    </row>
    <row r="26" spans="1:16" ht="15.75">
      <c r="A26" s="26" t="s">
        <v>66</v>
      </c>
      <c r="B26" s="27"/>
      <c r="C26" s="28"/>
      <c r="D26" s="29">
        <f aca="true" t="shared" si="8" ref="D26:M26">SUM(D27:D27)</f>
        <v>962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962</v>
      </c>
      <c r="O26" s="41">
        <f t="shared" si="2"/>
        <v>1.3962264150943395</v>
      </c>
      <c r="P26" s="9"/>
    </row>
    <row r="27" spans="1:16" ht="15.75" thickBot="1">
      <c r="A27" s="12"/>
      <c r="B27" s="42">
        <v>581</v>
      </c>
      <c r="C27" s="19" t="s">
        <v>79</v>
      </c>
      <c r="D27" s="43">
        <v>962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962</v>
      </c>
      <c r="O27" s="44">
        <f t="shared" si="2"/>
        <v>1.3962264150943395</v>
      </c>
      <c r="P27" s="9"/>
    </row>
    <row r="28" spans="1:119" ht="16.5" thickBot="1">
      <c r="A28" s="13" t="s">
        <v>10</v>
      </c>
      <c r="B28" s="21"/>
      <c r="C28" s="20"/>
      <c r="D28" s="14">
        <f>SUM(D5,D11,D15,D20,D22,D24,D26)</f>
        <v>1105091</v>
      </c>
      <c r="E28" s="14">
        <f aca="true" t="shared" si="9" ref="E28:M28">SUM(E5,E11,E15,E20,E22,E24,E26)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525753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1630844</v>
      </c>
      <c r="O28" s="35">
        <f t="shared" si="2"/>
        <v>2366.9724238026124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80</v>
      </c>
      <c r="M30" s="93"/>
      <c r="N30" s="93"/>
      <c r="O30" s="39">
        <v>689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449271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96171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545442</v>
      </c>
      <c r="O5" s="30">
        <f aca="true" t="shared" si="2" ref="O5:O26">(N5/O$28)</f>
        <v>789.3516642547033</v>
      </c>
      <c r="P5" s="6"/>
    </row>
    <row r="6" spans="1:16" ht="15">
      <c r="A6" s="12"/>
      <c r="B6" s="42">
        <v>511</v>
      </c>
      <c r="C6" s="19" t="s">
        <v>19</v>
      </c>
      <c r="D6" s="43">
        <v>44442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44442</v>
      </c>
      <c r="O6" s="44">
        <f t="shared" si="2"/>
        <v>64.31548480463097</v>
      </c>
      <c r="P6" s="9"/>
    </row>
    <row r="7" spans="1:16" ht="15">
      <c r="A7" s="12"/>
      <c r="B7" s="42">
        <v>513</v>
      </c>
      <c r="C7" s="19" t="s">
        <v>20</v>
      </c>
      <c r="D7" s="43">
        <v>80707</v>
      </c>
      <c r="E7" s="43">
        <v>0</v>
      </c>
      <c r="F7" s="43">
        <v>0</v>
      </c>
      <c r="G7" s="43">
        <v>0</v>
      </c>
      <c r="H7" s="43">
        <v>0</v>
      </c>
      <c r="I7" s="43">
        <v>96171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176878</v>
      </c>
      <c r="O7" s="44">
        <f t="shared" si="2"/>
        <v>255.9739507959479</v>
      </c>
      <c r="P7" s="9"/>
    </row>
    <row r="8" spans="1:16" ht="15">
      <c r="A8" s="12"/>
      <c r="B8" s="42">
        <v>514</v>
      </c>
      <c r="C8" s="19" t="s">
        <v>21</v>
      </c>
      <c r="D8" s="43">
        <v>38163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38163</v>
      </c>
      <c r="O8" s="44">
        <f t="shared" si="2"/>
        <v>55.22865412445731</v>
      </c>
      <c r="P8" s="9"/>
    </row>
    <row r="9" spans="1:16" ht="15">
      <c r="A9" s="12"/>
      <c r="B9" s="42">
        <v>515</v>
      </c>
      <c r="C9" s="19" t="s">
        <v>22</v>
      </c>
      <c r="D9" s="43">
        <v>12000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12000</v>
      </c>
      <c r="O9" s="44">
        <f t="shared" si="2"/>
        <v>17.36613603473227</v>
      </c>
      <c r="P9" s="9"/>
    </row>
    <row r="10" spans="1:16" ht="15">
      <c r="A10" s="12"/>
      <c r="B10" s="42">
        <v>519</v>
      </c>
      <c r="C10" s="19" t="s">
        <v>61</v>
      </c>
      <c r="D10" s="43">
        <v>273959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273959</v>
      </c>
      <c r="O10" s="44">
        <f t="shared" si="2"/>
        <v>396.46743849493487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103094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103094</v>
      </c>
      <c r="O11" s="41">
        <f t="shared" si="2"/>
        <v>149.19536903039074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60.78147612156295</v>
      </c>
      <c r="P12" s="9"/>
    </row>
    <row r="13" spans="1:16" ht="15">
      <c r="A13" s="12"/>
      <c r="B13" s="42">
        <v>522</v>
      </c>
      <c r="C13" s="19" t="s">
        <v>26</v>
      </c>
      <c r="D13" s="43">
        <v>59148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59148</v>
      </c>
      <c r="O13" s="44">
        <f t="shared" si="2"/>
        <v>85.59768451519537</v>
      </c>
      <c r="P13" s="9"/>
    </row>
    <row r="14" spans="1:16" ht="15">
      <c r="A14" s="12"/>
      <c r="B14" s="42">
        <v>524</v>
      </c>
      <c r="C14" s="19" t="s">
        <v>55</v>
      </c>
      <c r="D14" s="43">
        <v>1946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1946</v>
      </c>
      <c r="O14" s="44">
        <f t="shared" si="2"/>
        <v>2.816208393632417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46327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414854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461181</v>
      </c>
      <c r="O15" s="41">
        <f t="shared" si="2"/>
        <v>667.410998552822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66991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66991</v>
      </c>
      <c r="O16" s="44">
        <f t="shared" si="2"/>
        <v>96.9479015918958</v>
      </c>
      <c r="P16" s="9"/>
    </row>
    <row r="17" spans="1:16" ht="15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149366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149366</v>
      </c>
      <c r="O17" s="44">
        <f t="shared" si="2"/>
        <v>216.15918958031838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198497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198497</v>
      </c>
      <c r="O18" s="44">
        <f t="shared" si="2"/>
        <v>287.260492040521</v>
      </c>
      <c r="P18" s="9"/>
    </row>
    <row r="19" spans="1:16" ht="15">
      <c r="A19" s="12"/>
      <c r="B19" s="42">
        <v>539</v>
      </c>
      <c r="C19" s="19" t="s">
        <v>31</v>
      </c>
      <c r="D19" s="43">
        <v>46327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46327</v>
      </c>
      <c r="O19" s="44">
        <f t="shared" si="2"/>
        <v>67.04341534008682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27642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27642</v>
      </c>
      <c r="O20" s="41">
        <f t="shared" si="2"/>
        <v>40.00289435600579</v>
      </c>
      <c r="P20" s="10"/>
    </row>
    <row r="21" spans="1:16" ht="15">
      <c r="A21" s="12"/>
      <c r="B21" s="42">
        <v>541</v>
      </c>
      <c r="C21" s="19" t="s">
        <v>63</v>
      </c>
      <c r="D21" s="43">
        <v>27642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27642</v>
      </c>
      <c r="O21" s="44">
        <f t="shared" si="2"/>
        <v>40.00289435600579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500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500</v>
      </c>
      <c r="O22" s="41">
        <f t="shared" si="2"/>
        <v>0.723589001447178</v>
      </c>
      <c r="P22" s="10"/>
    </row>
    <row r="23" spans="1:16" ht="15">
      <c r="A23" s="12"/>
      <c r="B23" s="42">
        <v>562</v>
      </c>
      <c r="C23" s="19" t="s">
        <v>70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0.723589001447178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223792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223792</v>
      </c>
      <c r="O24" s="41">
        <f t="shared" si="2"/>
        <v>323.8668596237337</v>
      </c>
      <c r="P24" s="9"/>
    </row>
    <row r="25" spans="1:16" ht="15.75" thickBot="1">
      <c r="A25" s="12"/>
      <c r="B25" s="42">
        <v>572</v>
      </c>
      <c r="C25" s="19" t="s">
        <v>65</v>
      </c>
      <c r="D25" s="43">
        <v>223792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223792</v>
      </c>
      <c r="O25" s="44">
        <f t="shared" si="2"/>
        <v>323.8668596237337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850626</v>
      </c>
      <c r="E26" s="14">
        <f aca="true" t="shared" si="8" ref="E26:M26">SUM(E5,E11,E15,E20,E22,E24)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511025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1361651</v>
      </c>
      <c r="O26" s="35">
        <f t="shared" si="2"/>
        <v>1970.5513748191026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77</v>
      </c>
      <c r="M28" s="93"/>
      <c r="N28" s="93"/>
      <c r="O28" s="39">
        <v>691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207198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85626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292824</v>
      </c>
      <c r="O5" s="30">
        <f aca="true" t="shared" si="2" ref="O5:O26">(N5/O$28)</f>
        <v>418.9184549356223</v>
      </c>
      <c r="P5" s="6"/>
    </row>
    <row r="6" spans="1:16" ht="15">
      <c r="A6" s="12"/>
      <c r="B6" s="42">
        <v>511</v>
      </c>
      <c r="C6" s="19" t="s">
        <v>19</v>
      </c>
      <c r="D6" s="43">
        <v>42090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42090</v>
      </c>
      <c r="O6" s="44">
        <f t="shared" si="2"/>
        <v>60.21459227467811</v>
      </c>
      <c r="P6" s="9"/>
    </row>
    <row r="7" spans="1:16" ht="15">
      <c r="A7" s="12"/>
      <c r="B7" s="42">
        <v>513</v>
      </c>
      <c r="C7" s="19" t="s">
        <v>20</v>
      </c>
      <c r="D7" s="43">
        <v>85550</v>
      </c>
      <c r="E7" s="43">
        <v>0</v>
      </c>
      <c r="F7" s="43">
        <v>0</v>
      </c>
      <c r="G7" s="43">
        <v>0</v>
      </c>
      <c r="H7" s="43">
        <v>0</v>
      </c>
      <c r="I7" s="43">
        <v>85626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171176</v>
      </c>
      <c r="O7" s="44">
        <f t="shared" si="2"/>
        <v>244.88698140200287</v>
      </c>
      <c r="P7" s="9"/>
    </row>
    <row r="8" spans="1:16" ht="15">
      <c r="A8" s="12"/>
      <c r="B8" s="42">
        <v>514</v>
      </c>
      <c r="C8" s="19" t="s">
        <v>21</v>
      </c>
      <c r="D8" s="43">
        <v>21823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21823</v>
      </c>
      <c r="O8" s="44">
        <f t="shared" si="2"/>
        <v>31.220314735336196</v>
      </c>
      <c r="P8" s="9"/>
    </row>
    <row r="9" spans="1:16" ht="15">
      <c r="A9" s="12"/>
      <c r="B9" s="42">
        <v>515</v>
      </c>
      <c r="C9" s="19" t="s">
        <v>22</v>
      </c>
      <c r="D9" s="43">
        <v>9000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9000</v>
      </c>
      <c r="O9" s="44">
        <f t="shared" si="2"/>
        <v>12.875536480686696</v>
      </c>
      <c r="P9" s="9"/>
    </row>
    <row r="10" spans="1:16" ht="15">
      <c r="A10" s="12"/>
      <c r="B10" s="42">
        <v>519</v>
      </c>
      <c r="C10" s="19" t="s">
        <v>61</v>
      </c>
      <c r="D10" s="43">
        <v>48735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48735</v>
      </c>
      <c r="O10" s="44">
        <f t="shared" si="2"/>
        <v>69.72103004291846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84058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84058</v>
      </c>
      <c r="O11" s="41">
        <f t="shared" si="2"/>
        <v>120.2546494992847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60.08583690987125</v>
      </c>
      <c r="P12" s="9"/>
    </row>
    <row r="13" spans="1:16" ht="15">
      <c r="A13" s="12"/>
      <c r="B13" s="42">
        <v>522</v>
      </c>
      <c r="C13" s="19" t="s">
        <v>26</v>
      </c>
      <c r="D13" s="43">
        <v>36192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36192</v>
      </c>
      <c r="O13" s="44">
        <f t="shared" si="2"/>
        <v>51.776824034334766</v>
      </c>
      <c r="P13" s="9"/>
    </row>
    <row r="14" spans="1:16" ht="15">
      <c r="A14" s="12"/>
      <c r="B14" s="42">
        <v>524</v>
      </c>
      <c r="C14" s="19" t="s">
        <v>55</v>
      </c>
      <c r="D14" s="43">
        <v>5866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5866</v>
      </c>
      <c r="O14" s="44">
        <f t="shared" si="2"/>
        <v>8.391988555078683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144492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428550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573042</v>
      </c>
      <c r="O15" s="41">
        <f t="shared" si="2"/>
        <v>819.8025751072961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67292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67292</v>
      </c>
      <c r="O16" s="44">
        <f t="shared" si="2"/>
        <v>96.2689556509299</v>
      </c>
      <c r="P16" s="9"/>
    </row>
    <row r="17" spans="1:16" ht="15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143565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143565</v>
      </c>
      <c r="O17" s="44">
        <f t="shared" si="2"/>
        <v>205.3862660944206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217693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217693</v>
      </c>
      <c r="O18" s="44">
        <f t="shared" si="2"/>
        <v>311.4349070100143</v>
      </c>
      <c r="P18" s="9"/>
    </row>
    <row r="19" spans="1:16" ht="15">
      <c r="A19" s="12"/>
      <c r="B19" s="42">
        <v>539</v>
      </c>
      <c r="C19" s="19" t="s">
        <v>31</v>
      </c>
      <c r="D19" s="43">
        <v>144492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144492</v>
      </c>
      <c r="O19" s="44">
        <f t="shared" si="2"/>
        <v>206.71244635193133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72734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72734</v>
      </c>
      <c r="O20" s="41">
        <f t="shared" si="2"/>
        <v>104.05436337625179</v>
      </c>
      <c r="P20" s="10"/>
    </row>
    <row r="21" spans="1:16" ht="15">
      <c r="A21" s="12"/>
      <c r="B21" s="42">
        <v>541</v>
      </c>
      <c r="C21" s="19" t="s">
        <v>63</v>
      </c>
      <c r="D21" s="43">
        <v>72734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72734</v>
      </c>
      <c r="O21" s="44">
        <f t="shared" si="2"/>
        <v>104.05436337625179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600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600</v>
      </c>
      <c r="O22" s="41">
        <f t="shared" si="2"/>
        <v>0.8583690987124464</v>
      </c>
      <c r="P22" s="10"/>
    </row>
    <row r="23" spans="1:16" ht="15">
      <c r="A23" s="12"/>
      <c r="B23" s="42">
        <v>562</v>
      </c>
      <c r="C23" s="19" t="s">
        <v>70</v>
      </c>
      <c r="D23" s="43">
        <v>600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600</v>
      </c>
      <c r="O23" s="44">
        <f t="shared" si="2"/>
        <v>0.8583690987124464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415246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415246</v>
      </c>
      <c r="O24" s="41">
        <f t="shared" si="2"/>
        <v>594.0572246065808</v>
      </c>
      <c r="P24" s="9"/>
    </row>
    <row r="25" spans="1:16" ht="15.75" thickBot="1">
      <c r="A25" s="12"/>
      <c r="B25" s="42">
        <v>572</v>
      </c>
      <c r="C25" s="19" t="s">
        <v>65</v>
      </c>
      <c r="D25" s="43">
        <v>415246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415246</v>
      </c>
      <c r="O25" s="44">
        <f t="shared" si="2"/>
        <v>594.0572246065808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924328</v>
      </c>
      <c r="E26" s="14">
        <f aca="true" t="shared" si="8" ref="E26:M26">SUM(E5,E11,E15,E20,E22,E24)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514176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1438504</v>
      </c>
      <c r="O26" s="35">
        <f t="shared" si="2"/>
        <v>2057.945636623748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75</v>
      </c>
      <c r="M28" s="93"/>
      <c r="N28" s="93"/>
      <c r="O28" s="39">
        <v>699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173291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52755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226046</v>
      </c>
      <c r="O5" s="30">
        <f aca="true" t="shared" si="2" ref="O5:O26">(N5/O$28)</f>
        <v>329.0334788937409</v>
      </c>
      <c r="P5" s="6"/>
    </row>
    <row r="6" spans="1:16" ht="15">
      <c r="A6" s="12"/>
      <c r="B6" s="42">
        <v>511</v>
      </c>
      <c r="C6" s="19" t="s">
        <v>19</v>
      </c>
      <c r="D6" s="43">
        <v>39767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39767</v>
      </c>
      <c r="O6" s="44">
        <f t="shared" si="2"/>
        <v>57.88500727802038</v>
      </c>
      <c r="P6" s="9"/>
    </row>
    <row r="7" spans="1:16" ht="15">
      <c r="A7" s="12"/>
      <c r="B7" s="42">
        <v>513</v>
      </c>
      <c r="C7" s="19" t="s">
        <v>20</v>
      </c>
      <c r="D7" s="43">
        <v>82856</v>
      </c>
      <c r="E7" s="43">
        <v>0</v>
      </c>
      <c r="F7" s="43">
        <v>0</v>
      </c>
      <c r="G7" s="43">
        <v>0</v>
      </c>
      <c r="H7" s="43">
        <v>0</v>
      </c>
      <c r="I7" s="43">
        <v>52755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135611</v>
      </c>
      <c r="O7" s="44">
        <f t="shared" si="2"/>
        <v>197.39592430858806</v>
      </c>
      <c r="P7" s="9"/>
    </row>
    <row r="8" spans="1:16" ht="15">
      <c r="A8" s="12"/>
      <c r="B8" s="42">
        <v>514</v>
      </c>
      <c r="C8" s="19" t="s">
        <v>21</v>
      </c>
      <c r="D8" s="43">
        <v>13939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13939</v>
      </c>
      <c r="O8" s="44">
        <f t="shared" si="2"/>
        <v>20.28966521106259</v>
      </c>
      <c r="P8" s="9"/>
    </row>
    <row r="9" spans="1:16" ht="15">
      <c r="A9" s="12"/>
      <c r="B9" s="42">
        <v>515</v>
      </c>
      <c r="C9" s="19" t="s">
        <v>22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10000</v>
      </c>
      <c r="O9" s="44">
        <f t="shared" si="2"/>
        <v>14.55604075691412</v>
      </c>
      <c r="P9" s="9"/>
    </row>
    <row r="10" spans="1:16" ht="15">
      <c r="A10" s="12"/>
      <c r="B10" s="42">
        <v>519</v>
      </c>
      <c r="C10" s="19" t="s">
        <v>61</v>
      </c>
      <c r="D10" s="43">
        <v>26729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26729</v>
      </c>
      <c r="O10" s="44">
        <f t="shared" si="2"/>
        <v>38.90684133915575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71031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71031</v>
      </c>
      <c r="O11" s="41">
        <f t="shared" si="2"/>
        <v>103.39301310043668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61.1353711790393</v>
      </c>
      <c r="P12" s="9"/>
    </row>
    <row r="13" spans="1:16" ht="15">
      <c r="A13" s="12"/>
      <c r="B13" s="42">
        <v>522</v>
      </c>
      <c r="C13" s="19" t="s">
        <v>26</v>
      </c>
      <c r="D13" s="43">
        <v>22870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22870</v>
      </c>
      <c r="O13" s="44">
        <f t="shared" si="2"/>
        <v>33.28966521106259</v>
      </c>
      <c r="P13" s="9"/>
    </row>
    <row r="14" spans="1:16" ht="15">
      <c r="A14" s="12"/>
      <c r="B14" s="42">
        <v>524</v>
      </c>
      <c r="C14" s="19" t="s">
        <v>55</v>
      </c>
      <c r="D14" s="43">
        <v>6161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6161</v>
      </c>
      <c r="O14" s="44">
        <f t="shared" si="2"/>
        <v>8.967976710334788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436476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411532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848008</v>
      </c>
      <c r="O15" s="41">
        <f t="shared" si="2"/>
        <v>1234.363901018923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45070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45070</v>
      </c>
      <c r="O16" s="44">
        <f t="shared" si="2"/>
        <v>65.60407569141194</v>
      </c>
      <c r="P16" s="9"/>
    </row>
    <row r="17" spans="1:16" ht="15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131423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131423</v>
      </c>
      <c r="O17" s="44">
        <f t="shared" si="2"/>
        <v>191.29985443959242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235039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235039</v>
      </c>
      <c r="O18" s="44">
        <f t="shared" si="2"/>
        <v>342.1237263464338</v>
      </c>
      <c r="P18" s="9"/>
    </row>
    <row r="19" spans="1:16" ht="15">
      <c r="A19" s="12"/>
      <c r="B19" s="42">
        <v>539</v>
      </c>
      <c r="C19" s="19" t="s">
        <v>31</v>
      </c>
      <c r="D19" s="43">
        <v>436476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436476</v>
      </c>
      <c r="O19" s="44">
        <f t="shared" si="2"/>
        <v>635.3362445414847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36419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36419</v>
      </c>
      <c r="O20" s="41">
        <f t="shared" si="2"/>
        <v>53.01164483260553</v>
      </c>
      <c r="P20" s="10"/>
    </row>
    <row r="21" spans="1:16" ht="15">
      <c r="A21" s="12"/>
      <c r="B21" s="42">
        <v>541</v>
      </c>
      <c r="C21" s="19" t="s">
        <v>63</v>
      </c>
      <c r="D21" s="43">
        <v>36419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36419</v>
      </c>
      <c r="O21" s="44">
        <f t="shared" si="2"/>
        <v>53.01164483260553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500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500</v>
      </c>
      <c r="O22" s="41">
        <f t="shared" si="2"/>
        <v>0.727802037845706</v>
      </c>
      <c r="P22" s="10"/>
    </row>
    <row r="23" spans="1:16" ht="15">
      <c r="A23" s="12"/>
      <c r="B23" s="42">
        <v>562</v>
      </c>
      <c r="C23" s="19" t="s">
        <v>70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0.727802037845706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146748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146748</v>
      </c>
      <c r="O24" s="41">
        <f t="shared" si="2"/>
        <v>213.6069868995633</v>
      </c>
      <c r="P24" s="9"/>
    </row>
    <row r="25" spans="1:16" ht="15.75" thickBot="1">
      <c r="A25" s="12"/>
      <c r="B25" s="42">
        <v>572</v>
      </c>
      <c r="C25" s="19" t="s">
        <v>65</v>
      </c>
      <c r="D25" s="43">
        <v>146748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146748</v>
      </c>
      <c r="O25" s="44">
        <f t="shared" si="2"/>
        <v>213.6069868995633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864465</v>
      </c>
      <c r="E26" s="14">
        <f aca="true" t="shared" si="8" ref="E26:M26">SUM(E5,E11,E15,E20,E22,E24)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464287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1328752</v>
      </c>
      <c r="O26" s="35">
        <f t="shared" si="2"/>
        <v>1934.1368267831149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71</v>
      </c>
      <c r="M28" s="93"/>
      <c r="N28" s="93"/>
      <c r="O28" s="39">
        <v>687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171382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48052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8">SUM(D5:M5)</f>
        <v>219434</v>
      </c>
      <c r="O5" s="58">
        <f aca="true" t="shared" si="2" ref="O5:O28">(N5/O$30)</f>
        <v>316.6435786435786</v>
      </c>
      <c r="P5" s="59"/>
    </row>
    <row r="6" spans="1:16" ht="15">
      <c r="A6" s="61"/>
      <c r="B6" s="62">
        <v>511</v>
      </c>
      <c r="C6" s="63" t="s">
        <v>19</v>
      </c>
      <c r="D6" s="64">
        <v>44556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44556</v>
      </c>
      <c r="O6" s="65">
        <f t="shared" si="2"/>
        <v>64.2943722943723</v>
      </c>
      <c r="P6" s="66"/>
    </row>
    <row r="7" spans="1:16" ht="15">
      <c r="A7" s="61"/>
      <c r="B7" s="62">
        <v>513</v>
      </c>
      <c r="C7" s="63" t="s">
        <v>20</v>
      </c>
      <c r="D7" s="64">
        <v>75826</v>
      </c>
      <c r="E7" s="64">
        <v>0</v>
      </c>
      <c r="F7" s="64">
        <v>0</v>
      </c>
      <c r="G7" s="64">
        <v>0</v>
      </c>
      <c r="H7" s="64">
        <v>0</v>
      </c>
      <c r="I7" s="64">
        <v>48052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123878</v>
      </c>
      <c r="O7" s="65">
        <f t="shared" si="2"/>
        <v>178.75613275613276</v>
      </c>
      <c r="P7" s="66"/>
    </row>
    <row r="8" spans="1:16" ht="15">
      <c r="A8" s="61"/>
      <c r="B8" s="62">
        <v>514</v>
      </c>
      <c r="C8" s="63" t="s">
        <v>21</v>
      </c>
      <c r="D8" s="64">
        <v>15746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15746</v>
      </c>
      <c r="O8" s="65">
        <f t="shared" si="2"/>
        <v>22.72150072150072</v>
      </c>
      <c r="P8" s="66"/>
    </row>
    <row r="9" spans="1:16" ht="15">
      <c r="A9" s="61"/>
      <c r="B9" s="62">
        <v>515</v>
      </c>
      <c r="C9" s="63" t="s">
        <v>22</v>
      </c>
      <c r="D9" s="64">
        <v>10000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10000</v>
      </c>
      <c r="O9" s="65">
        <f t="shared" si="2"/>
        <v>14.43001443001443</v>
      </c>
      <c r="P9" s="66"/>
    </row>
    <row r="10" spans="1:16" ht="15">
      <c r="A10" s="61"/>
      <c r="B10" s="62">
        <v>519</v>
      </c>
      <c r="C10" s="63" t="s">
        <v>61</v>
      </c>
      <c r="D10" s="64">
        <v>25254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25254</v>
      </c>
      <c r="O10" s="65">
        <f t="shared" si="2"/>
        <v>36.44155844155844</v>
      </c>
      <c r="P10" s="66"/>
    </row>
    <row r="11" spans="1:16" ht="15.75">
      <c r="A11" s="67" t="s">
        <v>24</v>
      </c>
      <c r="B11" s="68"/>
      <c r="C11" s="69"/>
      <c r="D11" s="70">
        <f aca="true" t="shared" si="3" ref="D11:M11">SUM(D12:D14)</f>
        <v>69089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69089</v>
      </c>
      <c r="O11" s="72">
        <f t="shared" si="2"/>
        <v>99.6955266955267</v>
      </c>
      <c r="P11" s="73"/>
    </row>
    <row r="12" spans="1:16" ht="15">
      <c r="A12" s="61"/>
      <c r="B12" s="62">
        <v>521</v>
      </c>
      <c r="C12" s="63" t="s">
        <v>25</v>
      </c>
      <c r="D12" s="64">
        <v>42000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42000</v>
      </c>
      <c r="O12" s="65">
        <f t="shared" si="2"/>
        <v>60.60606060606061</v>
      </c>
      <c r="P12" s="66"/>
    </row>
    <row r="13" spans="1:16" ht="15">
      <c r="A13" s="61"/>
      <c r="B13" s="62">
        <v>522</v>
      </c>
      <c r="C13" s="63" t="s">
        <v>26</v>
      </c>
      <c r="D13" s="64">
        <v>21894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21894</v>
      </c>
      <c r="O13" s="65">
        <f t="shared" si="2"/>
        <v>31.593073593073594</v>
      </c>
      <c r="P13" s="66"/>
    </row>
    <row r="14" spans="1:16" ht="15">
      <c r="A14" s="61"/>
      <c r="B14" s="62">
        <v>524</v>
      </c>
      <c r="C14" s="63" t="s">
        <v>55</v>
      </c>
      <c r="D14" s="64">
        <v>5195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5195</v>
      </c>
      <c r="O14" s="65">
        <f t="shared" si="2"/>
        <v>7.496392496392496</v>
      </c>
      <c r="P14" s="66"/>
    </row>
    <row r="15" spans="1:16" ht="15.75">
      <c r="A15" s="67" t="s">
        <v>27</v>
      </c>
      <c r="B15" s="68"/>
      <c r="C15" s="69"/>
      <c r="D15" s="70">
        <f aca="true" t="shared" si="4" ref="D15:M15">SUM(D16:D19)</f>
        <v>46969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407397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454366</v>
      </c>
      <c r="O15" s="72">
        <f t="shared" si="2"/>
        <v>655.6507936507936</v>
      </c>
      <c r="P15" s="73"/>
    </row>
    <row r="16" spans="1:16" ht="15">
      <c r="A16" s="61"/>
      <c r="B16" s="62">
        <v>533</v>
      </c>
      <c r="C16" s="63" t="s">
        <v>28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84123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84123</v>
      </c>
      <c r="O16" s="65">
        <f t="shared" si="2"/>
        <v>121.3896103896104</v>
      </c>
      <c r="P16" s="66"/>
    </row>
    <row r="17" spans="1:16" ht="15">
      <c r="A17" s="61"/>
      <c r="B17" s="62">
        <v>534</v>
      </c>
      <c r="C17" s="63" t="s">
        <v>62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142542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142542</v>
      </c>
      <c r="O17" s="65">
        <f t="shared" si="2"/>
        <v>205.6883116883117</v>
      </c>
      <c r="P17" s="66"/>
    </row>
    <row r="18" spans="1:16" ht="15">
      <c r="A18" s="61"/>
      <c r="B18" s="62">
        <v>535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180732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180732</v>
      </c>
      <c r="O18" s="65">
        <f t="shared" si="2"/>
        <v>260.79653679653677</v>
      </c>
      <c r="P18" s="66"/>
    </row>
    <row r="19" spans="1:16" ht="15">
      <c r="A19" s="61"/>
      <c r="B19" s="62">
        <v>539</v>
      </c>
      <c r="C19" s="63" t="s">
        <v>31</v>
      </c>
      <c r="D19" s="64">
        <v>46969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46969</v>
      </c>
      <c r="O19" s="65">
        <f t="shared" si="2"/>
        <v>67.77633477633478</v>
      </c>
      <c r="P19" s="66"/>
    </row>
    <row r="20" spans="1:16" ht="15.75">
      <c r="A20" s="67" t="s">
        <v>32</v>
      </c>
      <c r="B20" s="68"/>
      <c r="C20" s="69"/>
      <c r="D20" s="70">
        <f aca="true" t="shared" si="5" ref="D20:M20">SUM(D21:D21)</f>
        <v>30871</v>
      </c>
      <c r="E20" s="70">
        <f t="shared" si="5"/>
        <v>0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30871</v>
      </c>
      <c r="O20" s="72">
        <f t="shared" si="2"/>
        <v>44.54689754689755</v>
      </c>
      <c r="P20" s="73"/>
    </row>
    <row r="21" spans="1:16" ht="15">
      <c r="A21" s="61"/>
      <c r="B21" s="62">
        <v>541</v>
      </c>
      <c r="C21" s="63" t="s">
        <v>63</v>
      </c>
      <c r="D21" s="64">
        <v>30871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30871</v>
      </c>
      <c r="O21" s="65">
        <f t="shared" si="2"/>
        <v>44.54689754689755</v>
      </c>
      <c r="P21" s="66"/>
    </row>
    <row r="22" spans="1:16" ht="15.75">
      <c r="A22" s="67" t="s">
        <v>35</v>
      </c>
      <c r="B22" s="68"/>
      <c r="C22" s="69"/>
      <c r="D22" s="70">
        <f aca="true" t="shared" si="6" ref="D22:M22">SUM(D23:D23)</f>
        <v>500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500</v>
      </c>
      <c r="O22" s="72">
        <f t="shared" si="2"/>
        <v>0.7215007215007215</v>
      </c>
      <c r="P22" s="73"/>
    </row>
    <row r="23" spans="1:16" ht="15">
      <c r="A23" s="61"/>
      <c r="B23" s="62">
        <v>569</v>
      </c>
      <c r="C23" s="63" t="s">
        <v>64</v>
      </c>
      <c r="D23" s="64">
        <v>500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500</v>
      </c>
      <c r="O23" s="65">
        <f t="shared" si="2"/>
        <v>0.7215007215007215</v>
      </c>
      <c r="P23" s="66"/>
    </row>
    <row r="24" spans="1:16" ht="15.75">
      <c r="A24" s="67" t="s">
        <v>37</v>
      </c>
      <c r="B24" s="68"/>
      <c r="C24" s="69"/>
      <c r="D24" s="70">
        <f aca="true" t="shared" si="7" ref="D24:M24">SUM(D25:D25)</f>
        <v>126119</v>
      </c>
      <c r="E24" s="70">
        <f t="shared" si="7"/>
        <v>0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1"/>
        <v>126119</v>
      </c>
      <c r="O24" s="72">
        <f t="shared" si="2"/>
        <v>181.989898989899</v>
      </c>
      <c r="P24" s="66"/>
    </row>
    <row r="25" spans="1:16" ht="15">
      <c r="A25" s="61"/>
      <c r="B25" s="62">
        <v>572</v>
      </c>
      <c r="C25" s="63" t="s">
        <v>65</v>
      </c>
      <c r="D25" s="64">
        <v>126119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126119</v>
      </c>
      <c r="O25" s="65">
        <f t="shared" si="2"/>
        <v>181.989898989899</v>
      </c>
      <c r="P25" s="66"/>
    </row>
    <row r="26" spans="1:16" ht="15.75">
      <c r="A26" s="67" t="s">
        <v>66</v>
      </c>
      <c r="B26" s="68"/>
      <c r="C26" s="69"/>
      <c r="D26" s="70">
        <f aca="true" t="shared" si="8" ref="D26:M26">SUM(D27:D27)</f>
        <v>0</v>
      </c>
      <c r="E26" s="70">
        <f t="shared" si="8"/>
        <v>0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133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1"/>
        <v>133</v>
      </c>
      <c r="O26" s="72">
        <f t="shared" si="2"/>
        <v>0.1919191919191919</v>
      </c>
      <c r="P26" s="66"/>
    </row>
    <row r="27" spans="1:16" ht="15.75" thickBot="1">
      <c r="A27" s="61"/>
      <c r="B27" s="62">
        <v>590</v>
      </c>
      <c r="C27" s="63" t="s">
        <v>67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133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133</v>
      </c>
      <c r="O27" s="65">
        <f t="shared" si="2"/>
        <v>0.1919191919191919</v>
      </c>
      <c r="P27" s="66"/>
    </row>
    <row r="28" spans="1:119" ht="16.5" thickBot="1">
      <c r="A28" s="74" t="s">
        <v>10</v>
      </c>
      <c r="B28" s="75"/>
      <c r="C28" s="76"/>
      <c r="D28" s="77">
        <f>SUM(D5,D11,D15,D20,D22,D24,D26)</f>
        <v>444930</v>
      </c>
      <c r="E28" s="77">
        <f aca="true" t="shared" si="9" ref="E28:M28">SUM(E5,E11,E15,E20,E22,E24,E26)</f>
        <v>0</v>
      </c>
      <c r="F28" s="77">
        <f t="shared" si="9"/>
        <v>0</v>
      </c>
      <c r="G28" s="77">
        <f t="shared" si="9"/>
        <v>0</v>
      </c>
      <c r="H28" s="77">
        <f t="shared" si="9"/>
        <v>0</v>
      </c>
      <c r="I28" s="77">
        <f t="shared" si="9"/>
        <v>455582</v>
      </c>
      <c r="J28" s="77">
        <f t="shared" si="9"/>
        <v>0</v>
      </c>
      <c r="K28" s="77">
        <f t="shared" si="9"/>
        <v>0</v>
      </c>
      <c r="L28" s="77">
        <f t="shared" si="9"/>
        <v>0</v>
      </c>
      <c r="M28" s="77">
        <f t="shared" si="9"/>
        <v>0</v>
      </c>
      <c r="N28" s="77">
        <f t="shared" si="1"/>
        <v>900512</v>
      </c>
      <c r="O28" s="78">
        <f t="shared" si="2"/>
        <v>1299.4401154401155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5" ht="15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5" ht="15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7" t="s">
        <v>68</v>
      </c>
      <c r="M30" s="117"/>
      <c r="N30" s="117"/>
      <c r="O30" s="88">
        <v>693</v>
      </c>
    </row>
    <row r="31" spans="1:15" ht="15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5" ht="15.75" customHeight="1" thickBot="1">
      <c r="A32" s="121" t="s">
        <v>48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174047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43229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217276</v>
      </c>
      <c r="O5" s="30">
        <f aca="true" t="shared" si="2" ref="O5:O26">(N5/O$28)</f>
        <v>313.0778097982709</v>
      </c>
      <c r="P5" s="6"/>
    </row>
    <row r="6" spans="1:16" ht="15">
      <c r="A6" s="12"/>
      <c r="B6" s="42">
        <v>511</v>
      </c>
      <c r="C6" s="19" t="s">
        <v>19</v>
      </c>
      <c r="D6" s="43">
        <v>51717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51717</v>
      </c>
      <c r="O6" s="44">
        <f t="shared" si="2"/>
        <v>74.52017291066282</v>
      </c>
      <c r="P6" s="9"/>
    </row>
    <row r="7" spans="1:16" ht="15">
      <c r="A7" s="12"/>
      <c r="B7" s="42">
        <v>513</v>
      </c>
      <c r="C7" s="19" t="s">
        <v>20</v>
      </c>
      <c r="D7" s="43">
        <v>68227</v>
      </c>
      <c r="E7" s="43">
        <v>0</v>
      </c>
      <c r="F7" s="43">
        <v>0</v>
      </c>
      <c r="G7" s="43">
        <v>0</v>
      </c>
      <c r="H7" s="43">
        <v>0</v>
      </c>
      <c r="I7" s="43">
        <v>43229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111456</v>
      </c>
      <c r="O7" s="44">
        <f t="shared" si="2"/>
        <v>160.59942363112393</v>
      </c>
      <c r="P7" s="9"/>
    </row>
    <row r="8" spans="1:16" ht="15">
      <c r="A8" s="12"/>
      <c r="B8" s="42">
        <v>514</v>
      </c>
      <c r="C8" s="19" t="s">
        <v>21</v>
      </c>
      <c r="D8" s="43">
        <v>14303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14303</v>
      </c>
      <c r="O8" s="44">
        <f t="shared" si="2"/>
        <v>20.60951008645533</v>
      </c>
      <c r="P8" s="9"/>
    </row>
    <row r="9" spans="1:16" ht="15">
      <c r="A9" s="12"/>
      <c r="B9" s="42">
        <v>515</v>
      </c>
      <c r="C9" s="19" t="s">
        <v>22</v>
      </c>
      <c r="D9" s="43">
        <v>12500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12500</v>
      </c>
      <c r="O9" s="44">
        <f t="shared" si="2"/>
        <v>18.011527377521613</v>
      </c>
      <c r="P9" s="9"/>
    </row>
    <row r="10" spans="1:16" ht="15">
      <c r="A10" s="12"/>
      <c r="B10" s="42">
        <v>519</v>
      </c>
      <c r="C10" s="19" t="s">
        <v>23</v>
      </c>
      <c r="D10" s="43">
        <v>27300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27300</v>
      </c>
      <c r="O10" s="44">
        <f t="shared" si="2"/>
        <v>39.3371757925072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94094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94094</v>
      </c>
      <c r="O11" s="41">
        <f t="shared" si="2"/>
        <v>135.5821325648415</v>
      </c>
      <c r="P11" s="10"/>
    </row>
    <row r="12" spans="1:16" ht="15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60.518731988472624</v>
      </c>
      <c r="P12" s="9"/>
    </row>
    <row r="13" spans="1:16" ht="15">
      <c r="A13" s="12"/>
      <c r="B13" s="42">
        <v>522</v>
      </c>
      <c r="C13" s="19" t="s">
        <v>26</v>
      </c>
      <c r="D13" s="43">
        <v>42843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42843</v>
      </c>
      <c r="O13" s="44">
        <f t="shared" si="2"/>
        <v>61.73342939481268</v>
      </c>
      <c r="P13" s="9"/>
    </row>
    <row r="14" spans="1:16" ht="15">
      <c r="A14" s="12"/>
      <c r="B14" s="42">
        <v>524</v>
      </c>
      <c r="C14" s="19" t="s">
        <v>55</v>
      </c>
      <c r="D14" s="43">
        <v>9251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9251</v>
      </c>
      <c r="O14" s="44">
        <f t="shared" si="2"/>
        <v>13.329971181556196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125144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398138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523282</v>
      </c>
      <c r="O15" s="41">
        <f t="shared" si="2"/>
        <v>754.0086455331412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50179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50179</v>
      </c>
      <c r="O16" s="44">
        <f t="shared" si="2"/>
        <v>72.30403458213256</v>
      </c>
      <c r="P16" s="9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126080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126080</v>
      </c>
      <c r="O17" s="44">
        <f t="shared" si="2"/>
        <v>181.671469740634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221879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221879</v>
      </c>
      <c r="O18" s="44">
        <f t="shared" si="2"/>
        <v>319.71037463976944</v>
      </c>
      <c r="P18" s="9"/>
    </row>
    <row r="19" spans="1:16" ht="15">
      <c r="A19" s="12"/>
      <c r="B19" s="42">
        <v>539</v>
      </c>
      <c r="C19" s="19" t="s">
        <v>31</v>
      </c>
      <c r="D19" s="43">
        <v>125144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125144</v>
      </c>
      <c r="O19" s="44">
        <f t="shared" si="2"/>
        <v>180.32276657060518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28473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28473</v>
      </c>
      <c r="O20" s="41">
        <f t="shared" si="2"/>
        <v>41.027377521613836</v>
      </c>
      <c r="P20" s="10"/>
    </row>
    <row r="21" spans="1:16" ht="15">
      <c r="A21" s="12"/>
      <c r="B21" s="42">
        <v>541</v>
      </c>
      <c r="C21" s="19" t="s">
        <v>33</v>
      </c>
      <c r="D21" s="43">
        <v>28473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28473</v>
      </c>
      <c r="O21" s="44">
        <f t="shared" si="2"/>
        <v>41.027377521613836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428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428</v>
      </c>
      <c r="O22" s="41">
        <f t="shared" si="2"/>
        <v>0.6167146974063401</v>
      </c>
      <c r="P22" s="10"/>
    </row>
    <row r="23" spans="1:16" ht="15">
      <c r="A23" s="12"/>
      <c r="B23" s="42">
        <v>562</v>
      </c>
      <c r="C23" s="19" t="s">
        <v>36</v>
      </c>
      <c r="D23" s="43">
        <v>428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428</v>
      </c>
      <c r="O23" s="44">
        <f t="shared" si="2"/>
        <v>0.6167146974063401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81702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81702</v>
      </c>
      <c r="O24" s="41">
        <f t="shared" si="2"/>
        <v>117.72622478386167</v>
      </c>
      <c r="P24" s="9"/>
    </row>
    <row r="25" spans="1:16" ht="15.75" thickBot="1">
      <c r="A25" s="12"/>
      <c r="B25" s="42">
        <v>572</v>
      </c>
      <c r="C25" s="19" t="s">
        <v>38</v>
      </c>
      <c r="D25" s="43">
        <v>81702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81702</v>
      </c>
      <c r="O25" s="44">
        <f t="shared" si="2"/>
        <v>117.72622478386167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503888</v>
      </c>
      <c r="E26" s="14">
        <f aca="true" t="shared" si="8" ref="E26:M26">SUM(E5,E11,E15,E20,E22,E24)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441367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945255</v>
      </c>
      <c r="O26" s="35">
        <f t="shared" si="2"/>
        <v>1362.0389048991356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56</v>
      </c>
      <c r="M28" s="93"/>
      <c r="N28" s="93"/>
      <c r="O28" s="39">
        <v>694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2022-11-01T16:48:33Z</cp:lastPrinted>
  <dcterms:created xsi:type="dcterms:W3CDTF">2000-08-31T21:26:31Z</dcterms:created>
  <dcterms:modified xsi:type="dcterms:W3CDTF">2022-11-01T16:48:44Z</dcterms:modified>
  <cp:category/>
  <cp:version/>
  <cp:contentType/>
  <cp:contentStatus/>
</cp:coreProperties>
</file>