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'2008'!$A$1:$O$29</definedName>
    <definedName name="_xlnm.Print_Area" localSheetId="12">'2009'!$A$1:$O$34</definedName>
    <definedName name="_xlnm.Print_Area" localSheetId="11">'2010'!$A$1:$O$35</definedName>
    <definedName name="_xlnm.Print_Area" localSheetId="10">'2011'!$A$1:$O$36</definedName>
    <definedName name="_xlnm.Print_Area" localSheetId="9">'2012'!$A$1:$O$35</definedName>
    <definedName name="_xlnm.Print_Area" localSheetId="8">'2013'!$A$1:$O$36</definedName>
    <definedName name="_xlnm.Print_Area" localSheetId="7">'2014'!$A$1:$O$36</definedName>
    <definedName name="_xlnm.Print_Area" localSheetId="6">'2015'!$A$1:$O$34</definedName>
    <definedName name="_xlnm.Print_Area" localSheetId="5">'2016'!$A$1:$O$39</definedName>
    <definedName name="_xlnm.Print_Area" localSheetId="4">'2017'!$A$1:$O$36</definedName>
    <definedName name="_xlnm.Print_Area" localSheetId="3">'2018'!$A$1:$O$35</definedName>
    <definedName name="_xlnm.Print_Area" localSheetId="2">'2019'!$A$1:$O$34</definedName>
    <definedName name="_xlnm.Print_Area" localSheetId="1">'2020'!$A$1:$O$33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<sst xmlns="http://schemas.openxmlformats.org/spreadsheetml/2006/main" count="694" uniqueCount="94">
  <si>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</si>
  <si>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</si>
  <si>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</si>
  <si>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</si>
  <si>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</si>
  <si>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</si>
  <si>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</si>
  <si>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</si>
  <si>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</si>
  <si>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</si>
  <si>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</si>
  <si>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</si>
  <si>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</si>
  <si>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</si>
  <si>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</si>
  <si>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</si>
  <si>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</si>
  <si>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</si>
  <si>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</si>
  <si>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</si>
  <si>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</si>
  <si>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</si>
  <si>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</si>
  <si>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</si>
  <si>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</si>
  <si>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</si>
  <si>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</si>
  <si>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</si>
  <si>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</si>
  <si>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</si>
  <si>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</si>
  <si>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</si>
  <si>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</si>
  <si>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</si>
  <si>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</si>
  <si>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</si>
  <si>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</si>
  <si>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</si>
  <si>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Other Human Services</t>
  </si>
  <si>
    <t>Culture / Recreation</t>
  </si>
  <si>
    <t>Libraries</t>
  </si>
  <si>
    <t>Parks and Recreation</t>
  </si>
  <si>
    <t>Special Events</t>
  </si>
  <si>
    <t>2009 Municipal Population:</t>
  </si>
  <si>
    <t>Bronson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</si>
  <si>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</si>
  <si>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</si>
  <si>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</si>
  <si>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</si>
  <si>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</si>
  <si>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Debt Service Payments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</si>
  <si>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</si>
  <si>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</si>
  <si>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</si>
  <si>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</si>
  <si>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</si>
  <si>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Flood Control / Stormwater Management</t>
  </si>
  <si>
    <t>2013 Municipal Population:</t>
  </si>
  <si>
    <t>Local Fiscal Year Ended September 30, 2008</t>
  </si>
  <si>
    <t>Water-Sewer Combination Services</t>
  </si>
  <si>
    <t>Other Uses and Non-Operating</t>
  </si>
  <si>
    <t>Inter-Fund Group Transfers Out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</si>
  <si>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</si>
  <si>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</si>
  <si>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</si>
  <si>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</si>
  <si>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</si>
  <si>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</si>
  <si>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Health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</si>
  <si>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</si>
  <si>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</si>
  <si>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</si>
  <si>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</si>
  <si>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</si>
  <si>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</si>
  <si>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</si>
  <si>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</si>
  <si>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</si>
  <si>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Non-Operating Interest Expense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</si>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</sst>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531733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531733</v>
      </c>
      <c r="P5" s="32">
        <f>(O5/P$31)</f>
        <v>463.58587619877943</v>
      </c>
      <c r="Q5" s="6"/>
    </row>
    <row r="6" spans="1:17" ht="15">
      <c r="A6" s="12"/>
      <c r="B6" s="44">
        <v>511</v>
      </c>
      <c r="C6" s="20" t="s">
        <v>19</v>
      </c>
      <c r="D6" s="46">
        <v>34037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34037</v>
      </c>
      <c r="P6" s="47">
        <f>(O6/P$31)</f>
        <v>29.67480383609416</v>
      </c>
      <c r="Q6" s="9"/>
    </row>
    <row r="7" spans="1:17" ht="15">
      <c r="A7" s="12"/>
      <c r="B7" s="44">
        <v>512</v>
      </c>
      <c r="C7" s="20" t="s">
        <v>20</v>
      </c>
      <c r="D7" s="46">
        <v>42552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42552</v>
      </c>
      <c r="P7" s="47">
        <f>(O7/P$31)</f>
        <v>37.09851787271142</v>
      </c>
      <c r="Q7" s="9"/>
    </row>
    <row r="8" spans="1:17" ht="15">
      <c r="A8" s="12"/>
      <c r="B8" s="44">
        <v>513</v>
      </c>
      <c r="C8" s="20" t="s">
        <v>21</v>
      </c>
      <c r="D8" s="46">
        <v>183684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183684</v>
      </c>
      <c r="P8" s="47">
        <f>(O8/P$31)</f>
        <v>160.1429816913688</v>
      </c>
      <c r="Q8" s="9"/>
    </row>
    <row r="9" spans="1:17" ht="15">
      <c r="A9" s="12"/>
      <c r="B9" s="44">
        <v>514</v>
      </c>
      <c r="C9" s="20" t="s">
        <v>22</v>
      </c>
      <c r="D9" s="46">
        <v>34874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34874</v>
      </c>
      <c r="P9" s="47">
        <f>(O9/P$31)</f>
        <v>30.40453356582389</v>
      </c>
      <c r="Q9" s="9"/>
    </row>
    <row r="10" spans="1:17" ht="15">
      <c r="A10" s="12"/>
      <c r="B10" s="44">
        <v>515</v>
      </c>
      <c r="C10" s="20" t="s">
        <v>23</v>
      </c>
      <c r="D10" s="46">
        <v>32978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32978</v>
      </c>
      <c r="P10" s="47">
        <f>(O10/P$31)</f>
        <v>28.751525719267654</v>
      </c>
      <c r="Q10" s="9"/>
    </row>
    <row r="11" spans="1:17" ht="15">
      <c r="A11" s="12"/>
      <c r="B11" s="44">
        <v>519</v>
      </c>
      <c r="C11" s="20" t="s">
        <v>24</v>
      </c>
      <c r="D11" s="46">
        <v>203608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203608</v>
      </c>
      <c r="P11" s="47">
        <f>(O11/P$31)</f>
        <v>177.51351351351352</v>
      </c>
      <c r="Q11" s="9"/>
    </row>
    <row r="12" spans="1:17" ht="15.75">
      <c r="A12" s="28" t="s">
        <v>25</v>
      </c>
      <c r="B12" s="29"/>
      <c r="C12" s="30"/>
      <c r="D12" s="31">
        <f>SUM(D13:D13)</f>
        <v>940633</v>
      </c>
      <c r="E12" s="31">
        <f>SUM(E13:E13)</f>
        <v>0</v>
      </c>
      <c r="F12" s="31">
        <f>SUM(F13:F13)</f>
        <v>0</v>
      </c>
      <c r="G12" s="31">
        <f>SUM(G13:G13)</f>
        <v>0</v>
      </c>
      <c r="H12" s="31">
        <f>SUM(H13:H13)</f>
        <v>0</v>
      </c>
      <c r="I12" s="31">
        <f>SUM(I13:I13)</f>
        <v>0</v>
      </c>
      <c r="J12" s="31">
        <f>SUM(J13:J13)</f>
        <v>0</v>
      </c>
      <c r="K12" s="31">
        <f>SUM(K13:K13)</f>
        <v>0</v>
      </c>
      <c r="L12" s="31">
        <f>SUM(L13:L13)</f>
        <v>0</v>
      </c>
      <c r="M12" s="31">
        <f>SUM(M13:M13)</f>
        <v>0</v>
      </c>
      <c r="N12" s="31">
        <f>SUM(N13:N13)</f>
        <v>0</v>
      </c>
      <c r="O12" s="42">
        <f>SUM(D12:N12)</f>
        <v>940633</v>
      </c>
      <c r="P12" s="43">
        <f>(O12/P$31)</f>
        <v>820.081081081081</v>
      </c>
      <c r="Q12" s="10"/>
    </row>
    <row r="13" spans="1:17" ht="15">
      <c r="A13" s="12"/>
      <c r="B13" s="44">
        <v>522</v>
      </c>
      <c r="C13" s="20" t="s">
        <v>26</v>
      </c>
      <c r="D13" s="46">
        <v>940633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940633</v>
      </c>
      <c r="P13" s="47">
        <f>(O13/P$31)</f>
        <v>820.081081081081</v>
      </c>
      <c r="Q13" s="9"/>
    </row>
    <row r="14" spans="1:17" ht="15.75">
      <c r="A14" s="28" t="s">
        <v>28</v>
      </c>
      <c r="B14" s="29"/>
      <c r="C14" s="30"/>
      <c r="D14" s="31">
        <f>SUM(D15:D18)</f>
        <v>5525</v>
      </c>
      <c r="E14" s="31">
        <f>SUM(E15:E18)</f>
        <v>0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628528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634053</v>
      </c>
      <c r="P14" s="43">
        <f>(O14/P$31)</f>
        <v>552.792502179599</v>
      </c>
      <c r="Q14" s="10"/>
    </row>
    <row r="15" spans="1:17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238494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238494</v>
      </c>
      <c r="P15" s="47">
        <f>(O15/P$31)</f>
        <v>207.9285091543156</v>
      </c>
      <c r="Q15" s="9"/>
    </row>
    <row r="16" spans="1:17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122460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122460</v>
      </c>
      <c r="P16" s="47">
        <f>(O16/P$31)</f>
        <v>106.76547515257192</v>
      </c>
      <c r="Q16" s="9"/>
    </row>
    <row r="17" spans="1:17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267574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267574</v>
      </c>
      <c r="P17" s="47">
        <f>(O17/P$31)</f>
        <v>233.28160418483</v>
      </c>
      <c r="Q17" s="9"/>
    </row>
    <row r="18" spans="1:17" ht="15">
      <c r="A18" s="12"/>
      <c r="B18" s="44">
        <v>539</v>
      </c>
      <c r="C18" s="20" t="s">
        <v>46</v>
      </c>
      <c r="D18" s="46">
        <v>5525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5525</v>
      </c>
      <c r="P18" s="47">
        <f>(O18/P$31)</f>
        <v>4.81691368788143</v>
      </c>
      <c r="Q18" s="9"/>
    </row>
    <row r="19" spans="1:17" ht="15.75">
      <c r="A19" s="28" t="s">
        <v>32</v>
      </c>
      <c r="B19" s="29"/>
      <c r="C19" s="30"/>
      <c r="D19" s="31">
        <f>SUM(D20:D20)</f>
        <v>35414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35414</v>
      </c>
      <c r="P19" s="43">
        <f>(O19/P$31)</f>
        <v>30.87532693984307</v>
      </c>
      <c r="Q19" s="10"/>
    </row>
    <row r="20" spans="1:17" ht="15">
      <c r="A20" s="12"/>
      <c r="B20" s="44">
        <v>541</v>
      </c>
      <c r="C20" s="20" t="s">
        <v>33</v>
      </c>
      <c r="D20" s="46">
        <v>35414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35414</v>
      </c>
      <c r="P20" s="47">
        <f>(O20/P$31)</f>
        <v>30.87532693984307</v>
      </c>
      <c r="Q20" s="9"/>
    </row>
    <row r="21" spans="1:17" ht="15.75">
      <c r="A21" s="28" t="s">
        <v>36</v>
      </c>
      <c r="B21" s="29"/>
      <c r="C21" s="30"/>
      <c r="D21" s="31">
        <f>SUM(D22:D22)</f>
        <v>3291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>SUM(D21:N21)</f>
        <v>3291</v>
      </c>
      <c r="P21" s="43">
        <f>(O21/P$31)</f>
        <v>2.86922406277245</v>
      </c>
      <c r="Q21" s="10"/>
    </row>
    <row r="22" spans="1:17" ht="15">
      <c r="A22" s="12"/>
      <c r="B22" s="44">
        <v>562</v>
      </c>
      <c r="C22" s="20" t="s">
        <v>37</v>
      </c>
      <c r="D22" s="46">
        <v>3291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3291</v>
      </c>
      <c r="P22" s="47">
        <f>(O22/P$31)</f>
        <v>2.86922406277245</v>
      </c>
      <c r="Q22" s="9"/>
    </row>
    <row r="23" spans="1:17" ht="15.75">
      <c r="A23" s="28" t="s">
        <v>39</v>
      </c>
      <c r="B23" s="29"/>
      <c r="C23" s="30"/>
      <c r="D23" s="31">
        <f>SUM(D24:D26)</f>
        <v>67261</v>
      </c>
      <c r="E23" s="31">
        <f>SUM(E24:E26)</f>
        <v>0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0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>SUM(D23:N23)</f>
        <v>67261</v>
      </c>
      <c r="P23" s="43">
        <f>(O23/P$31)</f>
        <v>58.640802092414994</v>
      </c>
      <c r="Q23" s="9"/>
    </row>
    <row r="24" spans="1:17" ht="15">
      <c r="A24" s="12"/>
      <c r="B24" s="44">
        <v>571</v>
      </c>
      <c r="C24" s="20" t="s">
        <v>40</v>
      </c>
      <c r="D24" s="46">
        <v>3327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3327</v>
      </c>
      <c r="P24" s="47">
        <f>(O24/P$31)</f>
        <v>2.900610287707062</v>
      </c>
      <c r="Q24" s="9"/>
    </row>
    <row r="25" spans="1:17" ht="15">
      <c r="A25" s="12"/>
      <c r="B25" s="44">
        <v>572</v>
      </c>
      <c r="C25" s="20" t="s">
        <v>41</v>
      </c>
      <c r="D25" s="46">
        <v>62297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62297</v>
      </c>
      <c r="P25" s="47">
        <f>(O25/P$31)</f>
        <v>54.3129904097646</v>
      </c>
      <c r="Q25" s="9"/>
    </row>
    <row r="26" spans="1:17" ht="15">
      <c r="A26" s="12"/>
      <c r="B26" s="44">
        <v>574</v>
      </c>
      <c r="C26" s="20" t="s">
        <v>42</v>
      </c>
      <c r="D26" s="46">
        <v>1637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1637</v>
      </c>
      <c r="P26" s="47">
        <f>(O26/P$31)</f>
        <v>1.4272013949433304</v>
      </c>
      <c r="Q26" s="9"/>
    </row>
    <row r="27" spans="1:17" ht="15.75">
      <c r="A27" s="28" t="s">
        <v>60</v>
      </c>
      <c r="B27" s="29"/>
      <c r="C27" s="30"/>
      <c r="D27" s="31">
        <f>SUM(D28:D28)</f>
        <v>0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45257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45257</v>
      </c>
      <c r="P27" s="43">
        <f>(O27/P$31)</f>
        <v>39.45684394071491</v>
      </c>
      <c r="Q27" s="9"/>
    </row>
    <row r="28" spans="1:17" ht="15.75" thickBot="1">
      <c r="A28" s="12"/>
      <c r="B28" s="44">
        <v>591</v>
      </c>
      <c r="C28" s="20" t="s">
        <v>92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45257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45257</v>
      </c>
      <c r="P28" s="47">
        <f>(O28/P$31)</f>
        <v>39.45684394071491</v>
      </c>
      <c r="Q28" s="9"/>
    </row>
    <row r="29" spans="1:120" ht="16.5" thickBot="1">
      <c r="A29" s="14" t="s">
        <v>10</v>
      </c>
      <c r="B29" s="23"/>
      <c r="C29" s="22"/>
      <c r="D29" s="15">
        <f>SUM(D5,D12,D14,D19,D21,D23,D27)</f>
        <v>1583857</v>
      </c>
      <c r="E29" s="15">
        <f aca="true" t="shared" si="0" ref="E29:N29">SUM(E5,E12,E14,E19,E21,E23,E27)</f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673785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>SUM(D29:N29)</f>
        <v>2257642</v>
      </c>
      <c r="P29" s="37">
        <f>(O29/P$31)</f>
        <v>1968.301656495205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93</v>
      </c>
      <c r="N31" s="93"/>
      <c r="O31" s="93"/>
      <c r="P31" s="41">
        <v>1147</v>
      </c>
    </row>
    <row r="32" spans="1:16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328103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49994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378097</v>
      </c>
      <c r="O5" s="32">
        <f aca="true" t="shared" si="2" ref="O5:O31">(N5/O$33)</f>
        <v>341.8598553345389</v>
      </c>
      <c r="P5" s="6"/>
    </row>
    <row r="6" spans="1:16" ht="15">
      <c r="A6" s="12"/>
      <c r="B6" s="44">
        <v>511</v>
      </c>
      <c r="C6" s="20" t="s">
        <v>19</v>
      </c>
      <c r="D6" s="46">
        <v>62020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62020</v>
      </c>
      <c r="O6" s="47">
        <f t="shared" si="2"/>
        <v>56.075949367088604</v>
      </c>
      <c r="P6" s="9"/>
    </row>
    <row r="7" spans="1:16" ht="15">
      <c r="A7" s="12"/>
      <c r="B7" s="44">
        <v>512</v>
      </c>
      <c r="C7" s="20" t="s">
        <v>20</v>
      </c>
      <c r="D7" s="46">
        <v>50087</v>
      </c>
      <c r="E7" s="46">
        <v>0</v>
      </c>
      <c r="F7" s="46">
        <v>0</v>
      </c>
      <c r="G7" s="46">
        <v>0</v>
      </c>
      <c r="H7" s="46">
        <v>0</v>
      </c>
      <c r="I7" s="46">
        <v>49994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100081</v>
      </c>
      <c r="O7" s="47">
        <f t="shared" si="2"/>
        <v>90.48915009041592</v>
      </c>
      <c r="P7" s="9"/>
    </row>
    <row r="8" spans="1:16" ht="15">
      <c r="A8" s="12"/>
      <c r="B8" s="44">
        <v>513</v>
      </c>
      <c r="C8" s="20" t="s">
        <v>21</v>
      </c>
      <c r="D8" s="46">
        <v>57154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57154</v>
      </c>
      <c r="O8" s="47">
        <f t="shared" si="2"/>
        <v>51.67631103074141</v>
      </c>
      <c r="P8" s="9"/>
    </row>
    <row r="9" spans="1:16" ht="15">
      <c r="A9" s="12"/>
      <c r="B9" s="44">
        <v>515</v>
      </c>
      <c r="C9" s="20" t="s">
        <v>23</v>
      </c>
      <c r="D9" s="46">
        <v>15064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15064</v>
      </c>
      <c r="O9" s="47">
        <f t="shared" si="2"/>
        <v>13.620253164556962</v>
      </c>
      <c r="P9" s="9"/>
    </row>
    <row r="10" spans="1:16" ht="15">
      <c r="A10" s="12"/>
      <c r="B10" s="44">
        <v>517</v>
      </c>
      <c r="C10" s="20" t="s">
        <v>50</v>
      </c>
      <c r="D10" s="46">
        <v>7498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7498</v>
      </c>
      <c r="O10" s="47">
        <f t="shared" si="2"/>
        <v>6.779385171790235</v>
      </c>
      <c r="P10" s="9"/>
    </row>
    <row r="11" spans="1:16" ht="15">
      <c r="A11" s="12"/>
      <c r="B11" s="44">
        <v>519</v>
      </c>
      <c r="C11" s="20" t="s">
        <v>24</v>
      </c>
      <c r="D11" s="46">
        <v>136280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136280</v>
      </c>
      <c r="O11" s="47">
        <f t="shared" si="2"/>
        <v>123.21880650994575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102582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102582</v>
      </c>
      <c r="O12" s="43">
        <f t="shared" si="2"/>
        <v>92.750452079566</v>
      </c>
      <c r="P12" s="10"/>
    </row>
    <row r="13" spans="1:16" ht="15">
      <c r="A13" s="12"/>
      <c r="B13" s="44">
        <v>522</v>
      </c>
      <c r="C13" s="20" t="s">
        <v>26</v>
      </c>
      <c r="D13" s="46">
        <v>87807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87807</v>
      </c>
      <c r="O13" s="47">
        <f t="shared" si="2"/>
        <v>79.39150090415913</v>
      </c>
      <c r="P13" s="9"/>
    </row>
    <row r="14" spans="1:16" ht="15">
      <c r="A14" s="12"/>
      <c r="B14" s="44">
        <v>524</v>
      </c>
      <c r="C14" s="20" t="s">
        <v>27</v>
      </c>
      <c r="D14" s="46">
        <v>14775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14775</v>
      </c>
      <c r="O14" s="47">
        <f t="shared" si="2"/>
        <v>13.358951175406872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134730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298441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433171</v>
      </c>
      <c r="O15" s="43">
        <f t="shared" si="2"/>
        <v>391.65551537070525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275612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275612</v>
      </c>
      <c r="O16" s="47">
        <f t="shared" si="2"/>
        <v>249.1971066907776</v>
      </c>
      <c r="P16" s="9"/>
    </row>
    <row r="17" spans="1:16" ht="15">
      <c r="A17" s="12"/>
      <c r="B17" s="44">
        <v>534</v>
      </c>
      <c r="C17" s="20" t="s">
        <v>30</v>
      </c>
      <c r="D17" s="46">
        <v>132067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132067</v>
      </c>
      <c r="O17" s="47">
        <f t="shared" si="2"/>
        <v>119.40958408679927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22829</v>
      </c>
      <c r="O18" s="47">
        <f t="shared" si="2"/>
        <v>20.641048824593128</v>
      </c>
      <c r="P18" s="9"/>
    </row>
    <row r="19" spans="1:16" ht="15">
      <c r="A19" s="12"/>
      <c r="B19" s="44">
        <v>539</v>
      </c>
      <c r="C19" s="20" t="s">
        <v>46</v>
      </c>
      <c r="D19" s="46">
        <v>2663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2663</v>
      </c>
      <c r="O19" s="47">
        <f t="shared" si="2"/>
        <v>2.407775768535262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61944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61944</v>
      </c>
      <c r="O20" s="43">
        <f t="shared" si="2"/>
        <v>56.00723327305606</v>
      </c>
      <c r="P20" s="10"/>
    </row>
    <row r="21" spans="1:16" ht="15">
      <c r="A21" s="12"/>
      <c r="B21" s="44">
        <v>541</v>
      </c>
      <c r="C21" s="20" t="s">
        <v>33</v>
      </c>
      <c r="D21" s="46">
        <v>61944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61944</v>
      </c>
      <c r="O21" s="47">
        <f t="shared" si="2"/>
        <v>56.00723327305606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356676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356676</v>
      </c>
      <c r="O22" s="43">
        <f t="shared" si="2"/>
        <v>322.49186256781195</v>
      </c>
      <c r="P22" s="10"/>
    </row>
    <row r="23" spans="1:16" ht="15">
      <c r="A23" s="13"/>
      <c r="B23" s="45">
        <v>554</v>
      </c>
      <c r="C23" s="21" t="s">
        <v>51</v>
      </c>
      <c r="D23" s="46">
        <v>356676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356676</v>
      </c>
      <c r="O23" s="47">
        <f t="shared" si="2"/>
        <v>322.49186256781195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4140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4140</v>
      </c>
      <c r="O24" s="43">
        <f t="shared" si="2"/>
        <v>3.7432188065099457</v>
      </c>
      <c r="P24" s="10"/>
    </row>
    <row r="25" spans="1:16" ht="15">
      <c r="A25" s="12"/>
      <c r="B25" s="44">
        <v>562</v>
      </c>
      <c r="C25" s="20" t="s">
        <v>37</v>
      </c>
      <c r="D25" s="46">
        <v>1140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8" ref="N25:N30">SUM(D25:M25)</f>
        <v>1140</v>
      </c>
      <c r="O25" s="47">
        <f t="shared" si="2"/>
        <v>1.030741410488246</v>
      </c>
      <c r="P25" s="9"/>
    </row>
    <row r="26" spans="1:16" ht="15">
      <c r="A26" s="12"/>
      <c r="B26" s="44">
        <v>569</v>
      </c>
      <c r="C26" s="20" t="s">
        <v>38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3000</v>
      </c>
      <c r="O26" s="47">
        <f t="shared" si="2"/>
        <v>2.7124773960216997</v>
      </c>
      <c r="P26" s="9"/>
    </row>
    <row r="27" spans="1:16" ht="15.75">
      <c r="A27" s="28" t="s">
        <v>39</v>
      </c>
      <c r="B27" s="29"/>
      <c r="C27" s="30"/>
      <c r="D27" s="31">
        <f aca="true" t="shared" si="9" ref="D27:M27">SUM(D28:D30)</f>
        <v>28557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>SUM(D27:M27)</f>
        <v>28557</v>
      </c>
      <c r="O27" s="43">
        <f t="shared" si="2"/>
        <v>25.82007233273056</v>
      </c>
      <c r="P27" s="9"/>
    </row>
    <row r="28" spans="1:16" ht="15">
      <c r="A28" s="12"/>
      <c r="B28" s="44">
        <v>571</v>
      </c>
      <c r="C28" s="20" t="s">
        <v>40</v>
      </c>
      <c r="D28" s="46">
        <v>3347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3347</v>
      </c>
      <c r="O28" s="47">
        <f t="shared" si="2"/>
        <v>3.0262206148282096</v>
      </c>
      <c r="P28" s="9"/>
    </row>
    <row r="29" spans="1:16" ht="15">
      <c r="A29" s="12"/>
      <c r="B29" s="44">
        <v>572</v>
      </c>
      <c r="C29" s="20" t="s">
        <v>41</v>
      </c>
      <c r="D29" s="46">
        <v>15923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15923</v>
      </c>
      <c r="O29" s="47">
        <f t="shared" si="2"/>
        <v>14.396925858951175</v>
      </c>
      <c r="P29" s="9"/>
    </row>
    <row r="30" spans="1:16" ht="15.75" thickBot="1">
      <c r="A30" s="12"/>
      <c r="B30" s="44">
        <v>574</v>
      </c>
      <c r="C30" s="20" t="s">
        <v>42</v>
      </c>
      <c r="D30" s="46">
        <v>9287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9287</v>
      </c>
      <c r="O30" s="47">
        <f t="shared" si="2"/>
        <v>8.396925858951175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SUM(D5,D12,D15,D20,D22,D24,D27)</f>
        <v>1016732</v>
      </c>
      <c r="E31" s="15">
        <f aca="true" t="shared" si="10" ref="E31:M31">SUM(E5,E12,E15,E20,E22,E24,E27)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348435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1365167</v>
      </c>
      <c r="O31" s="37">
        <f t="shared" si="2"/>
        <v>1234.3282097649187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1106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387388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50099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437487</v>
      </c>
      <c r="O5" s="32">
        <f aca="true" t="shared" si="1" ref="O5:O32">(N5/O$34)</f>
        <v>397.7154545454545</v>
      </c>
      <c r="P5" s="6"/>
    </row>
    <row r="6" spans="1:16" ht="15">
      <c r="A6" s="12"/>
      <c r="B6" s="44">
        <v>511</v>
      </c>
      <c r="C6" s="20" t="s">
        <v>19</v>
      </c>
      <c r="D6" s="46">
        <v>74210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74210</v>
      </c>
      <c r="O6" s="47">
        <f t="shared" si="1"/>
        <v>67.46363636363637</v>
      </c>
      <c r="P6" s="9"/>
    </row>
    <row r="7" spans="1:16" ht="15">
      <c r="A7" s="12"/>
      <c r="B7" s="44">
        <v>512</v>
      </c>
      <c r="C7" s="20" t="s">
        <v>20</v>
      </c>
      <c r="D7" s="46">
        <v>46794</v>
      </c>
      <c r="E7" s="46">
        <v>0</v>
      </c>
      <c r="F7" s="46">
        <v>0</v>
      </c>
      <c r="G7" s="46">
        <v>0</v>
      </c>
      <c r="H7" s="46">
        <v>0</v>
      </c>
      <c r="I7" s="46">
        <v>50099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96893</v>
      </c>
      <c r="O7" s="47">
        <f t="shared" si="1"/>
        <v>88.08454545454545</v>
      </c>
      <c r="P7" s="9"/>
    </row>
    <row r="8" spans="1:16" ht="15">
      <c r="A8" s="12"/>
      <c r="B8" s="44">
        <v>513</v>
      </c>
      <c r="C8" s="20" t="s">
        <v>21</v>
      </c>
      <c r="D8" s="46">
        <v>52950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52950</v>
      </c>
      <c r="O8" s="47">
        <f t="shared" si="1"/>
        <v>48.13636363636363</v>
      </c>
      <c r="P8" s="9"/>
    </row>
    <row r="9" spans="1:16" ht="15">
      <c r="A9" s="12"/>
      <c r="B9" s="44">
        <v>514</v>
      </c>
      <c r="C9" s="20" t="s">
        <v>22</v>
      </c>
      <c r="D9" s="46">
        <v>9512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9512</v>
      </c>
      <c r="O9" s="47">
        <f t="shared" si="1"/>
        <v>8.647272727272727</v>
      </c>
      <c r="P9" s="9"/>
    </row>
    <row r="10" spans="1:16" ht="15">
      <c r="A10" s="12"/>
      <c r="B10" s="44">
        <v>515</v>
      </c>
      <c r="C10" s="20" t="s">
        <v>23</v>
      </c>
      <c r="D10" s="46">
        <v>14970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14970</v>
      </c>
      <c r="O10" s="47">
        <f t="shared" si="1"/>
        <v>13.60909090909091</v>
      </c>
      <c r="P10" s="9"/>
    </row>
    <row r="11" spans="1:16" ht="15">
      <c r="A11" s="12"/>
      <c r="B11" s="44">
        <v>517</v>
      </c>
      <c r="C11" s="20" t="s">
        <v>50</v>
      </c>
      <c r="D11" s="46">
        <v>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7498</v>
      </c>
      <c r="O11" s="47">
        <f t="shared" si="1"/>
        <v>6.816363636363636</v>
      </c>
      <c r="P11" s="9"/>
    </row>
    <row r="12" spans="1:16" ht="15">
      <c r="A12" s="12"/>
      <c r="B12" s="44">
        <v>519</v>
      </c>
      <c r="C12" s="20" t="s">
        <v>24</v>
      </c>
      <c r="D12" s="46">
        <v>181454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181454</v>
      </c>
      <c r="O12" s="47">
        <f t="shared" si="1"/>
        <v>164.95818181818183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SUM(D14:D15)</f>
        <v>131822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5">SUM(D13:M13)</f>
        <v>131822</v>
      </c>
      <c r="O13" s="43">
        <f t="shared" si="1"/>
        <v>119.83818181818182</v>
      </c>
      <c r="P13" s="10"/>
    </row>
    <row r="14" spans="1:16" ht="15">
      <c r="A14" s="12"/>
      <c r="B14" s="44">
        <v>522</v>
      </c>
      <c r="C14" s="20" t="s">
        <v>26</v>
      </c>
      <c r="D14" s="46">
        <v>118997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118997</v>
      </c>
      <c r="O14" s="47">
        <f t="shared" si="1"/>
        <v>108.1790909090909</v>
      </c>
      <c r="P14" s="9"/>
    </row>
    <row r="15" spans="1:16" ht="15">
      <c r="A15" s="12"/>
      <c r="B15" s="44">
        <v>524</v>
      </c>
      <c r="C15" s="20" t="s">
        <v>27</v>
      </c>
      <c r="D15" s="46">
        <v>12825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12825</v>
      </c>
      <c r="O15" s="47">
        <f t="shared" si="1"/>
        <v>11.659090909090908</v>
      </c>
      <c r="P15" s="9"/>
    </row>
    <row r="16" spans="1:16" ht="15.75">
      <c r="A16" s="28" t="s">
        <v>28</v>
      </c>
      <c r="B16" s="29"/>
      <c r="C16" s="30"/>
      <c r="D16" s="31">
        <f aca="true" t="shared" si="5" ref="D16:M16">SUM(D17:D20)</f>
        <v>132751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317918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450669</v>
      </c>
      <c r="O16" s="43">
        <f t="shared" si="1"/>
        <v>409.6990909090909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290004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290004</v>
      </c>
      <c r="O17" s="47">
        <f t="shared" si="1"/>
        <v>263.64</v>
      </c>
      <c r="P17" s="9"/>
    </row>
    <row r="18" spans="1:16" ht="15">
      <c r="A18" s="12"/>
      <c r="B18" s="44">
        <v>534</v>
      </c>
      <c r="C18" s="20" t="s">
        <v>30</v>
      </c>
      <c r="D18" s="46">
        <v>131949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131949</v>
      </c>
      <c r="O18" s="47">
        <f t="shared" si="1"/>
        <v>119.95363636363636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27914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27914</v>
      </c>
      <c r="O19" s="47">
        <f t="shared" si="1"/>
        <v>25.376363636363635</v>
      </c>
      <c r="P19" s="9"/>
    </row>
    <row r="20" spans="1:16" ht="15">
      <c r="A20" s="12"/>
      <c r="B20" s="44">
        <v>539</v>
      </c>
      <c r="C20" s="20" t="s">
        <v>46</v>
      </c>
      <c r="D20" s="46">
        <v>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802</v>
      </c>
      <c r="O20" s="47">
        <f t="shared" si="1"/>
        <v>0.7290909090909091</v>
      </c>
      <c r="P20" s="9"/>
    </row>
    <row r="21" spans="1:16" ht="15.75">
      <c r="A21" s="28" t="s">
        <v>32</v>
      </c>
      <c r="B21" s="29"/>
      <c r="C21" s="30"/>
      <c r="D21" s="31">
        <f aca="true" t="shared" si="6" ref="D21:M21">SUM(D22:D22)</f>
        <v>43442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43442</v>
      </c>
      <c r="O21" s="43">
        <f t="shared" si="1"/>
        <v>39.49272727272727</v>
      </c>
      <c r="P21" s="10"/>
    </row>
    <row r="22" spans="1:16" ht="15">
      <c r="A22" s="12"/>
      <c r="B22" s="44">
        <v>541</v>
      </c>
      <c r="C22" s="20" t="s">
        <v>33</v>
      </c>
      <c r="D22" s="46">
        <v>43442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43442</v>
      </c>
      <c r="O22" s="47">
        <f t="shared" si="1"/>
        <v>39.49272727272727</v>
      </c>
      <c r="P22" s="9"/>
    </row>
    <row r="23" spans="1:16" ht="15.75">
      <c r="A23" s="28" t="s">
        <v>34</v>
      </c>
      <c r="B23" s="29"/>
      <c r="C23" s="30"/>
      <c r="D23" s="31">
        <f aca="true" t="shared" si="7" ref="D23:M23">SUM(D24:D24)</f>
        <v>4090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4090</v>
      </c>
      <c r="O23" s="43">
        <f t="shared" si="1"/>
        <v>3.7181818181818183</v>
      </c>
      <c r="P23" s="10"/>
    </row>
    <row r="24" spans="1:16" ht="15">
      <c r="A24" s="13"/>
      <c r="B24" s="45">
        <v>554</v>
      </c>
      <c r="C24" s="21" t="s">
        <v>51</v>
      </c>
      <c r="D24" s="46">
        <v>4090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4090</v>
      </c>
      <c r="O24" s="47">
        <f t="shared" si="1"/>
        <v>3.7181818181818183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SUM(D26:D27)</f>
        <v>3660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3660</v>
      </c>
      <c r="O25" s="43">
        <f t="shared" si="1"/>
        <v>3.327272727272727</v>
      </c>
      <c r="P25" s="10"/>
    </row>
    <row r="26" spans="1:16" ht="15">
      <c r="A26" s="12"/>
      <c r="B26" s="44">
        <v>562</v>
      </c>
      <c r="C26" s="20" t="s">
        <v>37</v>
      </c>
      <c r="D26" s="46">
        <v>660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9" ref="N26:N31">SUM(D26:M26)</f>
        <v>660</v>
      </c>
      <c r="O26" s="47">
        <f t="shared" si="1"/>
        <v>0.6</v>
      </c>
      <c r="P26" s="9"/>
    </row>
    <row r="27" spans="1:16" ht="15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3000</v>
      </c>
      <c r="O27" s="47">
        <f t="shared" si="1"/>
        <v>2.727272727272727</v>
      </c>
      <c r="P27" s="9"/>
    </row>
    <row r="28" spans="1:16" ht="15.75">
      <c r="A28" s="28" t="s">
        <v>39</v>
      </c>
      <c r="B28" s="29"/>
      <c r="C28" s="30"/>
      <c r="D28" s="31">
        <f aca="true" t="shared" si="10" ref="D28:M28">SUM(D29:D31)</f>
        <v>38159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38159</v>
      </c>
      <c r="O28" s="43">
        <f t="shared" si="1"/>
        <v>34.69</v>
      </c>
      <c r="P28" s="9"/>
    </row>
    <row r="29" spans="1:16" ht="15">
      <c r="A29" s="12"/>
      <c r="B29" s="44">
        <v>571</v>
      </c>
      <c r="C29" s="20" t="s">
        <v>40</v>
      </c>
      <c r="D29" s="46">
        <v>3527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3527</v>
      </c>
      <c r="O29" s="47">
        <f t="shared" si="1"/>
        <v>3.2063636363636365</v>
      </c>
      <c r="P29" s="9"/>
    </row>
    <row r="30" spans="1:16" ht="15">
      <c r="A30" s="12"/>
      <c r="B30" s="44">
        <v>572</v>
      </c>
      <c r="C30" s="20" t="s">
        <v>41</v>
      </c>
      <c r="D30" s="46">
        <v>22813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22813</v>
      </c>
      <c r="O30" s="47">
        <f t="shared" si="1"/>
        <v>20.73909090909091</v>
      </c>
      <c r="P30" s="9"/>
    </row>
    <row r="31" spans="1:16" ht="15.75" thickBot="1">
      <c r="A31" s="12"/>
      <c r="B31" s="44">
        <v>574</v>
      </c>
      <c r="C31" s="20" t="s">
        <v>42</v>
      </c>
      <c r="D31" s="46">
        <v>11819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11819</v>
      </c>
      <c r="O31" s="47">
        <f t="shared" si="1"/>
        <v>10.744545454545454</v>
      </c>
      <c r="P31" s="9"/>
    </row>
    <row r="32" spans="1:119" ht="16.5" thickBot="1">
      <c r="A32" s="14" t="s">
        <v>10</v>
      </c>
      <c r="B32" s="23"/>
      <c r="C32" s="22"/>
      <c r="D32" s="15">
        <f>SUM(D5,D13,D16,D21,D23,D25,D28)</f>
        <v>741312</v>
      </c>
      <c r="E32" s="15">
        <f aca="true" t="shared" si="11" ref="E32:M32">SUM(E5,E13,E16,E21,E23,E25,E28)</f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368017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15">
        <f>SUM(D32:M32)</f>
        <v>1109329</v>
      </c>
      <c r="O32" s="37">
        <f t="shared" si="1"/>
        <v>1008.4809090909091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1100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353713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46665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400378</v>
      </c>
      <c r="O5" s="32">
        <f aca="true" t="shared" si="2" ref="O5:O31">(N5/O$33)</f>
        <v>359.7286612758311</v>
      </c>
      <c r="P5" s="6"/>
    </row>
    <row r="6" spans="1:16" ht="15">
      <c r="A6" s="12"/>
      <c r="B6" s="44">
        <v>511</v>
      </c>
      <c r="C6" s="20" t="s">
        <v>19</v>
      </c>
      <c r="D6" s="46">
        <v>63949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63949</v>
      </c>
      <c r="O6" s="47">
        <f t="shared" si="2"/>
        <v>57.45642407906559</v>
      </c>
      <c r="P6" s="9"/>
    </row>
    <row r="7" spans="1:16" ht="15">
      <c r="A7" s="12"/>
      <c r="B7" s="44">
        <v>512</v>
      </c>
      <c r="C7" s="20" t="s">
        <v>20</v>
      </c>
      <c r="D7" s="46">
        <v>53456</v>
      </c>
      <c r="E7" s="46">
        <v>0</v>
      </c>
      <c r="F7" s="46">
        <v>0</v>
      </c>
      <c r="G7" s="46">
        <v>0</v>
      </c>
      <c r="H7" s="46">
        <v>0</v>
      </c>
      <c r="I7" s="46">
        <v>46665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100121</v>
      </c>
      <c r="O7" s="47">
        <f t="shared" si="2"/>
        <v>89.95597484276729</v>
      </c>
      <c r="P7" s="9"/>
    </row>
    <row r="8" spans="1:16" ht="15">
      <c r="A8" s="12"/>
      <c r="B8" s="44">
        <v>513</v>
      </c>
      <c r="C8" s="20" t="s">
        <v>21</v>
      </c>
      <c r="D8" s="46">
        <v>18296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18296</v>
      </c>
      <c r="O8" s="47">
        <f t="shared" si="2"/>
        <v>16.438454627133872</v>
      </c>
      <c r="P8" s="9"/>
    </row>
    <row r="9" spans="1:16" ht="15">
      <c r="A9" s="12"/>
      <c r="B9" s="44">
        <v>514</v>
      </c>
      <c r="C9" s="20" t="s">
        <v>22</v>
      </c>
      <c r="D9" s="46">
        <v>8987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8987</v>
      </c>
      <c r="O9" s="47">
        <f t="shared" si="2"/>
        <v>8.074573225516621</v>
      </c>
      <c r="P9" s="9"/>
    </row>
    <row r="10" spans="1:16" ht="15">
      <c r="A10" s="12"/>
      <c r="B10" s="44">
        <v>515</v>
      </c>
      <c r="C10" s="20" t="s">
        <v>23</v>
      </c>
      <c r="D10" s="46">
        <v>21901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21901</v>
      </c>
      <c r="O10" s="47">
        <f t="shared" si="2"/>
        <v>19.677448337825695</v>
      </c>
      <c r="P10" s="9"/>
    </row>
    <row r="11" spans="1:16" ht="15">
      <c r="A11" s="12"/>
      <c r="B11" s="44">
        <v>519</v>
      </c>
      <c r="C11" s="20" t="s">
        <v>24</v>
      </c>
      <c r="D11" s="46">
        <v>187124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187124</v>
      </c>
      <c r="O11" s="47">
        <f t="shared" si="2"/>
        <v>168.125786163522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85892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85892</v>
      </c>
      <c r="O12" s="43">
        <f t="shared" si="2"/>
        <v>77.1716082659479</v>
      </c>
      <c r="P12" s="10"/>
    </row>
    <row r="13" spans="1:16" ht="15">
      <c r="A13" s="12"/>
      <c r="B13" s="44">
        <v>522</v>
      </c>
      <c r="C13" s="20" t="s">
        <v>26</v>
      </c>
      <c r="D13" s="46">
        <v>76117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76117</v>
      </c>
      <c r="O13" s="47">
        <f t="shared" si="2"/>
        <v>68.38903863432165</v>
      </c>
      <c r="P13" s="9"/>
    </row>
    <row r="14" spans="1:16" ht="15">
      <c r="A14" s="12"/>
      <c r="B14" s="44">
        <v>524</v>
      </c>
      <c r="C14" s="20" t="s">
        <v>27</v>
      </c>
      <c r="D14" s="46">
        <v>9775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9775</v>
      </c>
      <c r="O14" s="47">
        <f t="shared" si="2"/>
        <v>8.782569631626236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139958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328798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468756</v>
      </c>
      <c r="O15" s="43">
        <f t="shared" si="2"/>
        <v>421.1644204851752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303377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303377</v>
      </c>
      <c r="O16" s="47">
        <f t="shared" si="2"/>
        <v>272.5759209344115</v>
      </c>
      <c r="P16" s="9"/>
    </row>
    <row r="17" spans="1:16" ht="15">
      <c r="A17" s="12"/>
      <c r="B17" s="44">
        <v>534</v>
      </c>
      <c r="C17" s="20" t="s">
        <v>30</v>
      </c>
      <c r="D17" s="46">
        <v>131684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131684</v>
      </c>
      <c r="O17" s="47">
        <f t="shared" si="2"/>
        <v>118.31446540880503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25421</v>
      </c>
      <c r="O18" s="47">
        <f t="shared" si="2"/>
        <v>22.840071877807727</v>
      </c>
      <c r="P18" s="9"/>
    </row>
    <row r="19" spans="1:16" ht="15">
      <c r="A19" s="12"/>
      <c r="B19" s="44">
        <v>539</v>
      </c>
      <c r="C19" s="20" t="s">
        <v>46</v>
      </c>
      <c r="D19" s="46">
        <v>8274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8274</v>
      </c>
      <c r="O19" s="47">
        <f t="shared" si="2"/>
        <v>7.433962264150943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34483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34483</v>
      </c>
      <c r="O20" s="43">
        <f t="shared" si="2"/>
        <v>30.982030548068284</v>
      </c>
      <c r="P20" s="10"/>
    </row>
    <row r="21" spans="1:16" ht="15">
      <c r="A21" s="12"/>
      <c r="B21" s="44">
        <v>541</v>
      </c>
      <c r="C21" s="20" t="s">
        <v>33</v>
      </c>
      <c r="D21" s="46">
        <v>34483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34483</v>
      </c>
      <c r="O21" s="47">
        <f t="shared" si="2"/>
        <v>30.982030548068284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50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</v>
      </c>
      <c r="O22" s="43">
        <f t="shared" si="2"/>
        <v>0.044923629829290206</v>
      </c>
      <c r="P22" s="10"/>
    </row>
    <row r="23" spans="1:16" ht="15">
      <c r="A23" s="13"/>
      <c r="B23" s="45">
        <v>559</v>
      </c>
      <c r="C23" s="21" t="s">
        <v>35</v>
      </c>
      <c r="D23" s="46">
        <v>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</v>
      </c>
      <c r="O23" s="47">
        <f t="shared" si="2"/>
        <v>0.044923629829290206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3410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3410</v>
      </c>
      <c r="O24" s="43">
        <f t="shared" si="2"/>
        <v>3.063791554357592</v>
      </c>
      <c r="P24" s="10"/>
    </row>
    <row r="25" spans="1:16" ht="15">
      <c r="A25" s="12"/>
      <c r="B25" s="44">
        <v>562</v>
      </c>
      <c r="C25" s="20" t="s">
        <v>37</v>
      </c>
      <c r="D25" s="46">
        <v>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8" ref="N25:N30">SUM(D25:M25)</f>
        <v>410</v>
      </c>
      <c r="O25" s="47">
        <f t="shared" si="2"/>
        <v>0.3683737646001797</v>
      </c>
      <c r="P25" s="9"/>
    </row>
    <row r="26" spans="1:16" ht="15">
      <c r="A26" s="12"/>
      <c r="B26" s="44">
        <v>569</v>
      </c>
      <c r="C26" s="20" t="s">
        <v>38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3000</v>
      </c>
      <c r="O26" s="47">
        <f t="shared" si="2"/>
        <v>2.6954177897574123</v>
      </c>
      <c r="P26" s="9"/>
    </row>
    <row r="27" spans="1:16" ht="15.75">
      <c r="A27" s="28" t="s">
        <v>39</v>
      </c>
      <c r="B27" s="29"/>
      <c r="C27" s="30"/>
      <c r="D27" s="31">
        <f aca="true" t="shared" si="9" ref="D27:M27">SUM(D28:D30)</f>
        <v>31188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>SUM(D27:M27)</f>
        <v>31188</v>
      </c>
      <c r="O27" s="43">
        <f t="shared" si="2"/>
        <v>28.02156334231806</v>
      </c>
      <c r="P27" s="9"/>
    </row>
    <row r="28" spans="1:16" ht="15">
      <c r="A28" s="12"/>
      <c r="B28" s="44">
        <v>571</v>
      </c>
      <c r="C28" s="20" t="s">
        <v>40</v>
      </c>
      <c r="D28" s="46">
        <v>4713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4713</v>
      </c>
      <c r="O28" s="47">
        <f t="shared" si="2"/>
        <v>4.234501347708895</v>
      </c>
      <c r="P28" s="9"/>
    </row>
    <row r="29" spans="1:16" ht="15">
      <c r="A29" s="12"/>
      <c r="B29" s="44">
        <v>572</v>
      </c>
      <c r="C29" s="20" t="s">
        <v>41</v>
      </c>
      <c r="D29" s="46">
        <v>17838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17838</v>
      </c>
      <c r="O29" s="47">
        <f t="shared" si="2"/>
        <v>16.026954177897576</v>
      </c>
      <c r="P29" s="9"/>
    </row>
    <row r="30" spans="1:16" ht="15.75" thickBot="1">
      <c r="A30" s="12"/>
      <c r="B30" s="44">
        <v>574</v>
      </c>
      <c r="C30" s="20" t="s">
        <v>42</v>
      </c>
      <c r="D30" s="46">
        <v>8637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8637</v>
      </c>
      <c r="O30" s="47">
        <f t="shared" si="2"/>
        <v>7.7601078167115904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SUM(D5,D12,D15,D20,D22,D24,D27)</f>
        <v>648694</v>
      </c>
      <c r="E31" s="15">
        <f aca="true" t="shared" si="10" ref="E31:M31">SUM(E5,E12,E15,E20,E22,E24,E27)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375463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1024157</v>
      </c>
      <c r="O31" s="37">
        <f t="shared" si="2"/>
        <v>920.1769991015274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1113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265418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39131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304549</v>
      </c>
      <c r="O5" s="32">
        <f aca="true" t="shared" si="2" ref="O5:O30">(N5/O$32)</f>
        <v>287.31037735849054</v>
      </c>
      <c r="P5" s="6"/>
    </row>
    <row r="6" spans="1:16" ht="15">
      <c r="A6" s="12"/>
      <c r="B6" s="44">
        <v>511</v>
      </c>
      <c r="C6" s="20" t="s">
        <v>19</v>
      </c>
      <c r="D6" s="46">
        <v>56646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56646</v>
      </c>
      <c r="O6" s="47">
        <f t="shared" si="2"/>
        <v>53.43962264150943</v>
      </c>
      <c r="P6" s="9"/>
    </row>
    <row r="7" spans="1:16" ht="15">
      <c r="A7" s="12"/>
      <c r="B7" s="44">
        <v>512</v>
      </c>
      <c r="C7" s="20" t="s">
        <v>20</v>
      </c>
      <c r="D7" s="46">
        <v>41157</v>
      </c>
      <c r="E7" s="46">
        <v>0</v>
      </c>
      <c r="F7" s="46">
        <v>0</v>
      </c>
      <c r="G7" s="46">
        <v>0</v>
      </c>
      <c r="H7" s="46">
        <v>0</v>
      </c>
      <c r="I7" s="46">
        <v>39131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80288</v>
      </c>
      <c r="O7" s="47">
        <f t="shared" si="2"/>
        <v>75.7433962264151</v>
      </c>
      <c r="P7" s="9"/>
    </row>
    <row r="8" spans="1:16" ht="15">
      <c r="A8" s="12"/>
      <c r="B8" s="44">
        <v>513</v>
      </c>
      <c r="C8" s="20" t="s">
        <v>21</v>
      </c>
      <c r="D8" s="46">
        <v>1457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1457</v>
      </c>
      <c r="O8" s="47">
        <f t="shared" si="2"/>
        <v>1.3745283018867924</v>
      </c>
      <c r="P8" s="9"/>
    </row>
    <row r="9" spans="1:16" ht="15">
      <c r="A9" s="12"/>
      <c r="B9" s="44">
        <v>514</v>
      </c>
      <c r="C9" s="20" t="s">
        <v>22</v>
      </c>
      <c r="D9" s="46">
        <v>8319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8319</v>
      </c>
      <c r="O9" s="47">
        <f t="shared" si="2"/>
        <v>7.84811320754717</v>
      </c>
      <c r="P9" s="9"/>
    </row>
    <row r="10" spans="1:16" ht="15">
      <c r="A10" s="12"/>
      <c r="B10" s="44">
        <v>515</v>
      </c>
      <c r="C10" s="20" t="s">
        <v>23</v>
      </c>
      <c r="D10" s="46">
        <v>775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775</v>
      </c>
      <c r="O10" s="47">
        <f t="shared" si="2"/>
        <v>0.7311320754716981</v>
      </c>
      <c r="P10" s="9"/>
    </row>
    <row r="11" spans="1:16" ht="15">
      <c r="A11" s="12"/>
      <c r="B11" s="44">
        <v>519</v>
      </c>
      <c r="C11" s="20" t="s">
        <v>24</v>
      </c>
      <c r="D11" s="46">
        <v>157064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157064</v>
      </c>
      <c r="O11" s="47">
        <f t="shared" si="2"/>
        <v>148.1735849056604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84627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84627</v>
      </c>
      <c r="O12" s="43">
        <f t="shared" si="2"/>
        <v>79.8367924528302</v>
      </c>
      <c r="P12" s="10"/>
    </row>
    <row r="13" spans="1:16" ht="15">
      <c r="A13" s="12"/>
      <c r="B13" s="44">
        <v>522</v>
      </c>
      <c r="C13" s="20" t="s">
        <v>26</v>
      </c>
      <c r="D13" s="46">
        <v>75927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75927</v>
      </c>
      <c r="O13" s="47">
        <f t="shared" si="2"/>
        <v>71.62924528301886</v>
      </c>
      <c r="P13" s="9"/>
    </row>
    <row r="14" spans="1:16" ht="15">
      <c r="A14" s="12"/>
      <c r="B14" s="44">
        <v>524</v>
      </c>
      <c r="C14" s="20" t="s">
        <v>27</v>
      </c>
      <c r="D14" s="46">
        <v>8700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8700</v>
      </c>
      <c r="O14" s="47">
        <f t="shared" si="2"/>
        <v>8.20754716981132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132295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345522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477817</v>
      </c>
      <c r="O15" s="43">
        <f t="shared" si="2"/>
        <v>450.7707547169811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319229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319229</v>
      </c>
      <c r="O16" s="47">
        <f t="shared" si="2"/>
        <v>301.15943396226413</v>
      </c>
      <c r="P16" s="9"/>
    </row>
    <row r="17" spans="1:16" ht="15">
      <c r="A17" s="12"/>
      <c r="B17" s="44">
        <v>534</v>
      </c>
      <c r="C17" s="20" t="s">
        <v>30</v>
      </c>
      <c r="D17" s="46">
        <v>132295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132295</v>
      </c>
      <c r="O17" s="47">
        <f t="shared" si="2"/>
        <v>124.80660377358491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26293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26293</v>
      </c>
      <c r="O18" s="47">
        <f t="shared" si="2"/>
        <v>24.804716981132074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105177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105177</v>
      </c>
      <c r="O19" s="43">
        <f t="shared" si="2"/>
        <v>99.22358490566037</v>
      </c>
      <c r="P19" s="10"/>
    </row>
    <row r="20" spans="1:16" ht="15">
      <c r="A20" s="12"/>
      <c r="B20" s="44">
        <v>541</v>
      </c>
      <c r="C20" s="20" t="s">
        <v>33</v>
      </c>
      <c r="D20" s="46">
        <v>105177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105177</v>
      </c>
      <c r="O20" s="47">
        <f t="shared" si="2"/>
        <v>99.22358490566037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243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243</v>
      </c>
      <c r="O21" s="43">
        <f t="shared" si="2"/>
        <v>0.22924528301886793</v>
      </c>
      <c r="P21" s="10"/>
    </row>
    <row r="22" spans="1:16" ht="15">
      <c r="A22" s="13"/>
      <c r="B22" s="45">
        <v>559</v>
      </c>
      <c r="C22" s="21" t="s">
        <v>35</v>
      </c>
      <c r="D22" s="46">
        <v>243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243</v>
      </c>
      <c r="O22" s="47">
        <f t="shared" si="2"/>
        <v>0.22924528301886793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SUM(D24:D25)</f>
        <v>3602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3602</v>
      </c>
      <c r="O23" s="43">
        <f t="shared" si="2"/>
        <v>3.3981132075471696</v>
      </c>
      <c r="P23" s="10"/>
    </row>
    <row r="24" spans="1:16" ht="15">
      <c r="A24" s="12"/>
      <c r="B24" s="44">
        <v>562</v>
      </c>
      <c r="C24" s="20" t="s">
        <v>37</v>
      </c>
      <c r="D24" s="46">
        <v>602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8" ref="N24:N29">SUM(D24:M24)</f>
        <v>602</v>
      </c>
      <c r="O24" s="47">
        <f t="shared" si="2"/>
        <v>0.5679245283018868</v>
      </c>
      <c r="P24" s="9"/>
    </row>
    <row r="25" spans="1:16" ht="15">
      <c r="A25" s="12"/>
      <c r="B25" s="44">
        <v>569</v>
      </c>
      <c r="C25" s="20" t="s">
        <v>38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3000</v>
      </c>
      <c r="O25" s="47">
        <f t="shared" si="2"/>
        <v>2.830188679245283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SUM(D27:D29)</f>
        <v>21402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>SUM(D26:M26)</f>
        <v>21402</v>
      </c>
      <c r="O26" s="43">
        <f t="shared" si="2"/>
        <v>20.19056603773585</v>
      </c>
      <c r="P26" s="9"/>
    </row>
    <row r="27" spans="1:16" ht="15">
      <c r="A27" s="12"/>
      <c r="B27" s="44">
        <v>571</v>
      </c>
      <c r="C27" s="20" t="s">
        <v>40</v>
      </c>
      <c r="D27" s="46">
        <v>4423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4423</v>
      </c>
      <c r="O27" s="47">
        <f t="shared" si="2"/>
        <v>4.172641509433962</v>
      </c>
      <c r="P27" s="9"/>
    </row>
    <row r="28" spans="1:16" ht="15">
      <c r="A28" s="12"/>
      <c r="B28" s="44">
        <v>572</v>
      </c>
      <c r="C28" s="20" t="s">
        <v>41</v>
      </c>
      <c r="D28" s="46">
        <v>13494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13494</v>
      </c>
      <c r="O28" s="47">
        <f t="shared" si="2"/>
        <v>12.730188679245282</v>
      </c>
      <c r="P28" s="9"/>
    </row>
    <row r="29" spans="1:16" ht="15.75" thickBot="1">
      <c r="A29" s="12"/>
      <c r="B29" s="44">
        <v>574</v>
      </c>
      <c r="C29" s="20" t="s">
        <v>42</v>
      </c>
      <c r="D29" s="46">
        <v>3485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3485</v>
      </c>
      <c r="O29" s="47">
        <f t="shared" si="2"/>
        <v>3.2877358490566038</v>
      </c>
      <c r="P29" s="9"/>
    </row>
    <row r="30" spans="1:119" ht="16.5" thickBot="1">
      <c r="A30" s="14" t="s">
        <v>10</v>
      </c>
      <c r="B30" s="23"/>
      <c r="C30" s="22"/>
      <c r="D30" s="15">
        <f>SUM(D5,D12,D15,D19,D21,D23,D26)</f>
        <v>612764</v>
      </c>
      <c r="E30" s="15">
        <f aca="true" t="shared" si="10" ref="E30:M30">SUM(E5,E12,E15,E19,E21,E23,E26)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384653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>SUM(D30:M30)</f>
        <v>997417</v>
      </c>
      <c r="O30" s="37">
        <f t="shared" si="2"/>
        <v>940.9594339622641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1060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359010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359010</v>
      </c>
      <c r="O5" s="32">
        <f aca="true" t="shared" si="2" ref="O5:O25">(N5/O$27)</f>
        <v>309.7584124245039</v>
      </c>
      <c r="P5" s="6"/>
    </row>
    <row r="6" spans="1:16" ht="15">
      <c r="A6" s="12"/>
      <c r="B6" s="44">
        <v>511</v>
      </c>
      <c r="C6" s="20" t="s">
        <v>19</v>
      </c>
      <c r="D6" s="46">
        <v>21350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21350</v>
      </c>
      <c r="O6" s="47">
        <f t="shared" si="2"/>
        <v>18.42105263157895</v>
      </c>
      <c r="P6" s="9"/>
    </row>
    <row r="7" spans="1:16" ht="15">
      <c r="A7" s="12"/>
      <c r="B7" s="44">
        <v>512</v>
      </c>
      <c r="C7" s="20" t="s">
        <v>20</v>
      </c>
      <c r="D7" s="46">
        <v>76197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76197</v>
      </c>
      <c r="O7" s="47">
        <f t="shared" si="2"/>
        <v>65.74374460742018</v>
      </c>
      <c r="P7" s="9"/>
    </row>
    <row r="8" spans="1:16" ht="15">
      <c r="A8" s="12"/>
      <c r="B8" s="44">
        <v>513</v>
      </c>
      <c r="C8" s="20" t="s">
        <v>21</v>
      </c>
      <c r="D8" s="46">
        <v>245048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245048</v>
      </c>
      <c r="O8" s="47">
        <f t="shared" si="2"/>
        <v>211.43054357204485</v>
      </c>
      <c r="P8" s="9"/>
    </row>
    <row r="9" spans="1:16" ht="15">
      <c r="A9" s="12"/>
      <c r="B9" s="44">
        <v>519</v>
      </c>
      <c r="C9" s="20" t="s">
        <v>24</v>
      </c>
      <c r="D9" s="46">
        <v>16415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16415</v>
      </c>
      <c r="O9" s="47">
        <f t="shared" si="2"/>
        <v>14.163071613459879</v>
      </c>
      <c r="P9" s="9"/>
    </row>
    <row r="10" spans="1:16" ht="15.75">
      <c r="A10" s="28" t="s">
        <v>25</v>
      </c>
      <c r="B10" s="29"/>
      <c r="C10" s="30"/>
      <c r="D10" s="31">
        <f aca="true" t="shared" si="3" ref="D10:M10">SUM(D11:D12)</f>
        <v>95462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95462</v>
      </c>
      <c r="O10" s="43">
        <f t="shared" si="2"/>
        <v>82.3658326143227</v>
      </c>
      <c r="P10" s="10"/>
    </row>
    <row r="11" spans="1:16" ht="15">
      <c r="A11" s="12"/>
      <c r="B11" s="44">
        <v>522</v>
      </c>
      <c r="C11" s="20" t="s">
        <v>26</v>
      </c>
      <c r="D11" s="46">
        <v>89362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89362</v>
      </c>
      <c r="O11" s="47">
        <f t="shared" si="2"/>
        <v>77.10267471958585</v>
      </c>
      <c r="P11" s="9"/>
    </row>
    <row r="12" spans="1:16" ht="15">
      <c r="A12" s="12"/>
      <c r="B12" s="44">
        <v>524</v>
      </c>
      <c r="C12" s="20" t="s">
        <v>27</v>
      </c>
      <c r="D12" s="46">
        <v>6100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6100</v>
      </c>
      <c r="O12" s="47">
        <f t="shared" si="2"/>
        <v>5.2631578947368425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SUM(D14:D15)</f>
        <v>134084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380109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514193</v>
      </c>
      <c r="O13" s="43">
        <f t="shared" si="2"/>
        <v>443.6522864538395</v>
      </c>
      <c r="P13" s="10"/>
    </row>
    <row r="14" spans="1:16" ht="15">
      <c r="A14" s="12"/>
      <c r="B14" s="44">
        <v>534</v>
      </c>
      <c r="C14" s="20" t="s">
        <v>30</v>
      </c>
      <c r="D14" s="46">
        <v>134084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134084</v>
      </c>
      <c r="O14" s="47">
        <f t="shared" si="2"/>
        <v>115.68938740293356</v>
      </c>
      <c r="P14" s="9"/>
    </row>
    <row r="15" spans="1:16" ht="15">
      <c r="A15" s="12"/>
      <c r="B15" s="44">
        <v>536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380109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380109</v>
      </c>
      <c r="O15" s="47">
        <f t="shared" si="2"/>
        <v>327.96289905090595</v>
      </c>
      <c r="P15" s="9"/>
    </row>
    <row r="16" spans="1:16" ht="15.75">
      <c r="A16" s="28" t="s">
        <v>32</v>
      </c>
      <c r="B16" s="29"/>
      <c r="C16" s="30"/>
      <c r="D16" s="31">
        <f aca="true" t="shared" si="5" ref="D16:M16">SUM(D17:D17)</f>
        <v>29042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29042</v>
      </c>
      <c r="O16" s="43">
        <f t="shared" si="2"/>
        <v>25.05780845556514</v>
      </c>
      <c r="P16" s="10"/>
    </row>
    <row r="17" spans="1:16" ht="15">
      <c r="A17" s="12"/>
      <c r="B17" s="44">
        <v>541</v>
      </c>
      <c r="C17" s="20" t="s">
        <v>33</v>
      </c>
      <c r="D17" s="46">
        <v>29042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29042</v>
      </c>
      <c r="O17" s="47">
        <f t="shared" si="2"/>
        <v>25.05780845556514</v>
      </c>
      <c r="P17" s="9"/>
    </row>
    <row r="18" spans="1:16" ht="15.75">
      <c r="A18" s="28" t="s">
        <v>36</v>
      </c>
      <c r="B18" s="29"/>
      <c r="C18" s="30"/>
      <c r="D18" s="31">
        <f aca="true" t="shared" si="6" ref="D18:M18">SUM(D19:D19)</f>
        <v>348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348</v>
      </c>
      <c r="O18" s="43">
        <f t="shared" si="2"/>
        <v>0.3002588438308887</v>
      </c>
      <c r="P18" s="10"/>
    </row>
    <row r="19" spans="1:16" ht="15">
      <c r="A19" s="12"/>
      <c r="B19" s="44">
        <v>562</v>
      </c>
      <c r="C19" s="20" t="s">
        <v>37</v>
      </c>
      <c r="D19" s="46">
        <v>348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348</v>
      </c>
      <c r="O19" s="47">
        <f t="shared" si="2"/>
        <v>0.3002588438308887</v>
      </c>
      <c r="P19" s="9"/>
    </row>
    <row r="20" spans="1:16" ht="15.75">
      <c r="A20" s="28" t="s">
        <v>39</v>
      </c>
      <c r="B20" s="29"/>
      <c r="C20" s="30"/>
      <c r="D20" s="31">
        <f aca="true" t="shared" si="7" ref="D20:M20">SUM(D21:D22)</f>
        <v>64088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64088</v>
      </c>
      <c r="O20" s="43">
        <f t="shared" si="2"/>
        <v>55.29594477998275</v>
      </c>
      <c r="P20" s="9"/>
    </row>
    <row r="21" spans="1:16" ht="15">
      <c r="A21" s="12"/>
      <c r="B21" s="44">
        <v>571</v>
      </c>
      <c r="C21" s="20" t="s">
        <v>40</v>
      </c>
      <c r="D21" s="46">
        <v>3697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3697</v>
      </c>
      <c r="O21" s="47">
        <f t="shared" si="2"/>
        <v>3.189818809318378</v>
      </c>
      <c r="P21" s="9"/>
    </row>
    <row r="22" spans="1:16" ht="15">
      <c r="A22" s="12"/>
      <c r="B22" s="44">
        <v>572</v>
      </c>
      <c r="C22" s="20" t="s">
        <v>41</v>
      </c>
      <c r="D22" s="46">
        <v>60391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60391</v>
      </c>
      <c r="O22" s="47">
        <f t="shared" si="2"/>
        <v>52.106125970664365</v>
      </c>
      <c r="P22" s="9"/>
    </row>
    <row r="23" spans="1:16" ht="15.75">
      <c r="A23" s="28" t="s">
        <v>60</v>
      </c>
      <c r="B23" s="29"/>
      <c r="C23" s="30"/>
      <c r="D23" s="31">
        <f aca="true" t="shared" si="8" ref="D23:M23">SUM(D24:D24)</f>
        <v>50000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50000</v>
      </c>
      <c r="O23" s="43">
        <f t="shared" si="2"/>
        <v>43.14063848144953</v>
      </c>
      <c r="P23" s="9"/>
    </row>
    <row r="24" spans="1:16" ht="15.75" thickBot="1">
      <c r="A24" s="12"/>
      <c r="B24" s="44">
        <v>581</v>
      </c>
      <c r="C24" s="20" t="s">
        <v>61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50000</v>
      </c>
      <c r="O24" s="47">
        <f t="shared" si="2"/>
        <v>43.14063848144953</v>
      </c>
      <c r="P24" s="9"/>
    </row>
    <row r="25" spans="1:119" ht="16.5" thickBot="1">
      <c r="A25" s="14" t="s">
        <v>10</v>
      </c>
      <c r="B25" s="23"/>
      <c r="C25" s="22"/>
      <c r="D25" s="15">
        <f>SUM(D5,D10,D13,D16,D18,D20,D23)</f>
        <v>732034</v>
      </c>
      <c r="E25" s="15">
        <f aca="true" t="shared" si="9" ref="E25:M25">SUM(E5,E10,E13,E16,E18,E20,E23)</f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380109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1112143</v>
      </c>
      <c r="O25" s="37">
        <f t="shared" si="2"/>
        <v>959.5711820534943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62</v>
      </c>
      <c r="M27" s="93"/>
      <c r="N27" s="93"/>
      <c r="O27" s="41">
        <v>1159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522749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522749</v>
      </c>
      <c r="O5" s="32">
        <f aca="true" t="shared" si="2" ref="O5:O24">(N5/O$26)</f>
        <v>457.3482064741907</v>
      </c>
      <c r="P5" s="6"/>
    </row>
    <row r="6" spans="1:16" ht="15">
      <c r="A6" s="12"/>
      <c r="B6" s="44">
        <v>511</v>
      </c>
      <c r="C6" s="20" t="s">
        <v>19</v>
      </c>
      <c r="D6" s="46">
        <v>17675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17675</v>
      </c>
      <c r="O6" s="47">
        <f t="shared" si="2"/>
        <v>15.463692038495187</v>
      </c>
      <c r="P6" s="9"/>
    </row>
    <row r="7" spans="1:16" ht="15">
      <c r="A7" s="12"/>
      <c r="B7" s="44">
        <v>512</v>
      </c>
      <c r="C7" s="20" t="s">
        <v>20</v>
      </c>
      <c r="D7" s="46">
        <v>95233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95233</v>
      </c>
      <c r="O7" s="47">
        <f t="shared" si="2"/>
        <v>83.31846019247594</v>
      </c>
      <c r="P7" s="9"/>
    </row>
    <row r="8" spans="1:16" ht="15">
      <c r="A8" s="12"/>
      <c r="B8" s="44">
        <v>513</v>
      </c>
      <c r="C8" s="20" t="s">
        <v>21</v>
      </c>
      <c r="D8" s="46">
        <v>392946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392946</v>
      </c>
      <c r="O8" s="47">
        <f t="shared" si="2"/>
        <v>343.78477690288713</v>
      </c>
      <c r="P8" s="9"/>
    </row>
    <row r="9" spans="1:16" ht="15">
      <c r="A9" s="12"/>
      <c r="B9" s="44">
        <v>519</v>
      </c>
      <c r="C9" s="20" t="s">
        <v>24</v>
      </c>
      <c r="D9" s="46">
        <v>16895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16895</v>
      </c>
      <c r="O9" s="47">
        <f t="shared" si="2"/>
        <v>14.781277340332458</v>
      </c>
      <c r="P9" s="9"/>
    </row>
    <row r="10" spans="1:16" ht="15.75">
      <c r="A10" s="28" t="s">
        <v>25</v>
      </c>
      <c r="B10" s="29"/>
      <c r="C10" s="30"/>
      <c r="D10" s="31">
        <f aca="true" t="shared" si="3" ref="D10:M10">SUM(D11:D12)</f>
        <v>99205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99205</v>
      </c>
      <c r="O10" s="43">
        <f t="shared" si="2"/>
        <v>86.79352580927385</v>
      </c>
      <c r="P10" s="10"/>
    </row>
    <row r="11" spans="1:16" ht="15">
      <c r="A11" s="12"/>
      <c r="B11" s="44">
        <v>522</v>
      </c>
      <c r="C11" s="20" t="s">
        <v>26</v>
      </c>
      <c r="D11" s="46">
        <v>92880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92880</v>
      </c>
      <c r="O11" s="47">
        <f t="shared" si="2"/>
        <v>81.25984251968504</v>
      </c>
      <c r="P11" s="9"/>
    </row>
    <row r="12" spans="1:16" ht="15">
      <c r="A12" s="12"/>
      <c r="B12" s="44">
        <v>524</v>
      </c>
      <c r="C12" s="20" t="s">
        <v>27</v>
      </c>
      <c r="D12" s="46">
        <v>6325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6325</v>
      </c>
      <c r="O12" s="47">
        <f t="shared" si="2"/>
        <v>5.533683289588802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SUM(D14:D15)</f>
        <v>120055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396804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516859</v>
      </c>
      <c r="O13" s="43">
        <f t="shared" si="2"/>
        <v>452.19510061242346</v>
      </c>
      <c r="P13" s="10"/>
    </row>
    <row r="14" spans="1:16" ht="15">
      <c r="A14" s="12"/>
      <c r="B14" s="44">
        <v>534</v>
      </c>
      <c r="C14" s="20" t="s">
        <v>30</v>
      </c>
      <c r="D14" s="46">
        <v>120055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120055</v>
      </c>
      <c r="O14" s="47">
        <f t="shared" si="2"/>
        <v>105.03499562554681</v>
      </c>
      <c r="P14" s="9"/>
    </row>
    <row r="15" spans="1:16" ht="15">
      <c r="A15" s="12"/>
      <c r="B15" s="44">
        <v>536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396804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396804</v>
      </c>
      <c r="O15" s="47">
        <f t="shared" si="2"/>
        <v>347.16010498687666</v>
      </c>
      <c r="P15" s="9"/>
    </row>
    <row r="16" spans="1:16" ht="15.75">
      <c r="A16" s="28" t="s">
        <v>32</v>
      </c>
      <c r="B16" s="29"/>
      <c r="C16" s="30"/>
      <c r="D16" s="31">
        <f aca="true" t="shared" si="5" ref="D16:M16">SUM(D17:D17)</f>
        <v>52437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52437</v>
      </c>
      <c r="O16" s="43">
        <f t="shared" si="2"/>
        <v>45.876640419947506</v>
      </c>
      <c r="P16" s="10"/>
    </row>
    <row r="17" spans="1:16" ht="15">
      <c r="A17" s="12"/>
      <c r="B17" s="44">
        <v>541</v>
      </c>
      <c r="C17" s="20" t="s">
        <v>33</v>
      </c>
      <c r="D17" s="46">
        <v>52437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52437</v>
      </c>
      <c r="O17" s="47">
        <f t="shared" si="2"/>
        <v>45.876640419947506</v>
      </c>
      <c r="P17" s="9"/>
    </row>
    <row r="18" spans="1:16" ht="15.75">
      <c r="A18" s="28" t="s">
        <v>36</v>
      </c>
      <c r="B18" s="29"/>
      <c r="C18" s="30"/>
      <c r="D18" s="31">
        <f aca="true" t="shared" si="6" ref="D18:M18">SUM(D19:D19)</f>
        <v>528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528</v>
      </c>
      <c r="O18" s="43">
        <f t="shared" si="2"/>
        <v>0.46194225721784776</v>
      </c>
      <c r="P18" s="10"/>
    </row>
    <row r="19" spans="1:16" ht="15">
      <c r="A19" s="12"/>
      <c r="B19" s="44">
        <v>562</v>
      </c>
      <c r="C19" s="20" t="s">
        <v>37</v>
      </c>
      <c r="D19" s="46">
        <v>528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528</v>
      </c>
      <c r="O19" s="47">
        <f t="shared" si="2"/>
        <v>0.46194225721784776</v>
      </c>
      <c r="P19" s="9"/>
    </row>
    <row r="20" spans="1:16" ht="15.75">
      <c r="A20" s="28" t="s">
        <v>39</v>
      </c>
      <c r="B20" s="29"/>
      <c r="C20" s="30"/>
      <c r="D20" s="31">
        <f aca="true" t="shared" si="7" ref="D20:M20">SUM(D21:D23)</f>
        <v>20759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20759</v>
      </c>
      <c r="O20" s="43">
        <f t="shared" si="2"/>
        <v>18.16185476815398</v>
      </c>
      <c r="P20" s="9"/>
    </row>
    <row r="21" spans="1:16" ht="15">
      <c r="A21" s="12"/>
      <c r="B21" s="44">
        <v>571</v>
      </c>
      <c r="C21" s="20" t="s">
        <v>40</v>
      </c>
      <c r="D21" s="46">
        <v>2446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2446</v>
      </c>
      <c r="O21" s="47">
        <f t="shared" si="2"/>
        <v>2.1399825021872267</v>
      </c>
      <c r="P21" s="9"/>
    </row>
    <row r="22" spans="1:16" ht="15">
      <c r="A22" s="12"/>
      <c r="B22" s="44">
        <v>572</v>
      </c>
      <c r="C22" s="20" t="s">
        <v>41</v>
      </c>
      <c r="D22" s="46">
        <v>16745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16745</v>
      </c>
      <c r="O22" s="47">
        <f t="shared" si="2"/>
        <v>14.650043744531933</v>
      </c>
      <c r="P22" s="9"/>
    </row>
    <row r="23" spans="1:16" ht="15.75" thickBot="1">
      <c r="A23" s="12"/>
      <c r="B23" s="44">
        <v>574</v>
      </c>
      <c r="C23" s="20" t="s">
        <v>42</v>
      </c>
      <c r="D23" s="46">
        <v>1568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1568</v>
      </c>
      <c r="O23" s="47">
        <f t="shared" si="2"/>
        <v>1.3718285214348207</v>
      </c>
      <c r="P23" s="9"/>
    </row>
    <row r="24" spans="1:119" ht="16.5" thickBot="1">
      <c r="A24" s="14" t="s">
        <v>10</v>
      </c>
      <c r="B24" s="23"/>
      <c r="C24" s="22"/>
      <c r="D24" s="15">
        <f>SUM(D5,D10,D13,D16,D18,D20)</f>
        <v>815733</v>
      </c>
      <c r="E24" s="15">
        <f aca="true" t="shared" si="8" ref="E24:M24">SUM(E5,E10,E13,E16,E18,E20)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396804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1212537</v>
      </c>
      <c r="O24" s="37">
        <f t="shared" si="2"/>
        <v>1060.8372703412074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74</v>
      </c>
      <c r="M26" s="93"/>
      <c r="N26" s="93"/>
      <c r="O26" s="41">
        <v>1143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425968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425968</v>
      </c>
      <c r="O5" s="32">
        <f aca="true" t="shared" si="2" ref="O5:O29">(N5/O$31)</f>
        <v>360.68416596105</v>
      </c>
      <c r="P5" s="6"/>
    </row>
    <row r="6" spans="1:16" ht="15">
      <c r="A6" s="12"/>
      <c r="B6" s="44">
        <v>511</v>
      </c>
      <c r="C6" s="20" t="s">
        <v>19</v>
      </c>
      <c r="D6" s="46">
        <v>37538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37538</v>
      </c>
      <c r="O6" s="47">
        <f t="shared" si="2"/>
        <v>31.78492802709568</v>
      </c>
      <c r="P6" s="9"/>
    </row>
    <row r="7" spans="1:16" ht="15">
      <c r="A7" s="12"/>
      <c r="B7" s="44">
        <v>512</v>
      </c>
      <c r="C7" s="20" t="s">
        <v>20</v>
      </c>
      <c r="D7" s="46">
        <v>36727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36727</v>
      </c>
      <c r="O7" s="47">
        <f t="shared" si="2"/>
        <v>31.09822184589331</v>
      </c>
      <c r="P7" s="9"/>
    </row>
    <row r="8" spans="1:16" ht="15">
      <c r="A8" s="12"/>
      <c r="B8" s="44">
        <v>513</v>
      </c>
      <c r="C8" s="20" t="s">
        <v>21</v>
      </c>
      <c r="D8" s="46">
        <v>144777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144777</v>
      </c>
      <c r="O8" s="47">
        <f t="shared" si="2"/>
        <v>122.58848433530906</v>
      </c>
      <c r="P8" s="9"/>
    </row>
    <row r="9" spans="1:16" ht="15">
      <c r="A9" s="12"/>
      <c r="B9" s="44">
        <v>514</v>
      </c>
      <c r="C9" s="20" t="s">
        <v>22</v>
      </c>
      <c r="D9" s="46">
        <v>4584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4584</v>
      </c>
      <c r="O9" s="47">
        <f t="shared" si="2"/>
        <v>3.8814563928873835</v>
      </c>
      <c r="P9" s="9"/>
    </row>
    <row r="10" spans="1:16" ht="15">
      <c r="A10" s="12"/>
      <c r="B10" s="44">
        <v>515</v>
      </c>
      <c r="C10" s="20" t="s">
        <v>23</v>
      </c>
      <c r="D10" s="46">
        <v>35522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35522</v>
      </c>
      <c r="O10" s="47">
        <f t="shared" si="2"/>
        <v>30.077900084674006</v>
      </c>
      <c r="P10" s="9"/>
    </row>
    <row r="11" spans="1:16" ht="15">
      <c r="A11" s="12"/>
      <c r="B11" s="44">
        <v>519</v>
      </c>
      <c r="C11" s="20" t="s">
        <v>64</v>
      </c>
      <c r="D11" s="46">
        <v>166820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166820</v>
      </c>
      <c r="O11" s="47">
        <f t="shared" si="2"/>
        <v>141.25317527519053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SUM(D13:D13)</f>
        <v>167790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167790</v>
      </c>
      <c r="O12" s="43">
        <f t="shared" si="2"/>
        <v>142.0745131244708</v>
      </c>
      <c r="P12" s="10"/>
    </row>
    <row r="13" spans="1:16" ht="15">
      <c r="A13" s="12"/>
      <c r="B13" s="44">
        <v>522</v>
      </c>
      <c r="C13" s="20" t="s">
        <v>26</v>
      </c>
      <c r="D13" s="46">
        <v>167790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167790</v>
      </c>
      <c r="O13" s="47">
        <f t="shared" si="2"/>
        <v>142.0745131244708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SUM(D15:D18)</f>
        <v>2490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591025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593515</v>
      </c>
      <c r="O14" s="43">
        <f t="shared" si="2"/>
        <v>502.55292125317527</v>
      </c>
      <c r="P14" s="10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222332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222332</v>
      </c>
      <c r="O15" s="47">
        <f t="shared" si="2"/>
        <v>188.25740897544455</v>
      </c>
      <c r="P15" s="9"/>
    </row>
    <row r="16" spans="1:16" ht="15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116354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116354</v>
      </c>
      <c r="O16" s="47">
        <f t="shared" si="2"/>
        <v>98.52159187129551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252339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252339</v>
      </c>
      <c r="O17" s="47">
        <f t="shared" si="2"/>
        <v>213.66553767993227</v>
      </c>
      <c r="P17" s="9"/>
    </row>
    <row r="18" spans="1:16" ht="15">
      <c r="A18" s="12"/>
      <c r="B18" s="44">
        <v>539</v>
      </c>
      <c r="C18" s="20" t="s">
        <v>46</v>
      </c>
      <c r="D18" s="46">
        <v>2490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2490</v>
      </c>
      <c r="O18" s="47">
        <f t="shared" si="2"/>
        <v>2.1083827265029638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80785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80785</v>
      </c>
      <c r="O19" s="43">
        <f t="shared" si="2"/>
        <v>68.4038950042337</v>
      </c>
      <c r="P19" s="10"/>
    </row>
    <row r="20" spans="1:16" ht="15">
      <c r="A20" s="12"/>
      <c r="B20" s="44">
        <v>541</v>
      </c>
      <c r="C20" s="20" t="s">
        <v>67</v>
      </c>
      <c r="D20" s="46">
        <v>80785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80785</v>
      </c>
      <c r="O20" s="47">
        <f t="shared" si="2"/>
        <v>68.4038950042337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3628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3628</v>
      </c>
      <c r="O21" s="43">
        <f t="shared" si="2"/>
        <v>3.071972904318374</v>
      </c>
      <c r="P21" s="10"/>
    </row>
    <row r="22" spans="1:16" ht="15">
      <c r="A22" s="12"/>
      <c r="B22" s="44">
        <v>562</v>
      </c>
      <c r="C22" s="20" t="s">
        <v>68</v>
      </c>
      <c r="D22" s="46">
        <v>3628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3628</v>
      </c>
      <c r="O22" s="47">
        <f t="shared" si="2"/>
        <v>3.071972904318374</v>
      </c>
      <c r="P22" s="9"/>
    </row>
    <row r="23" spans="1:16" ht="15.75">
      <c r="A23" s="28" t="s">
        <v>39</v>
      </c>
      <c r="B23" s="29"/>
      <c r="C23" s="30"/>
      <c r="D23" s="31">
        <f aca="true" t="shared" si="7" ref="D23:M23">SUM(D24:D26)</f>
        <v>48697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48697</v>
      </c>
      <c r="O23" s="43">
        <f t="shared" si="2"/>
        <v>41.23370025402202</v>
      </c>
      <c r="P23" s="9"/>
    </row>
    <row r="24" spans="1:16" ht="15">
      <c r="A24" s="12"/>
      <c r="B24" s="44">
        <v>571</v>
      </c>
      <c r="C24" s="20" t="s">
        <v>40</v>
      </c>
      <c r="D24" s="46">
        <v>3021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3021</v>
      </c>
      <c r="O24" s="47">
        <f t="shared" si="2"/>
        <v>2.5580016934801018</v>
      </c>
      <c r="P24" s="9"/>
    </row>
    <row r="25" spans="1:16" ht="15">
      <c r="A25" s="12"/>
      <c r="B25" s="44">
        <v>572</v>
      </c>
      <c r="C25" s="20" t="s">
        <v>69</v>
      </c>
      <c r="D25" s="46">
        <v>41835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41835</v>
      </c>
      <c r="O25" s="47">
        <f t="shared" si="2"/>
        <v>35.4233700254022</v>
      </c>
      <c r="P25" s="9"/>
    </row>
    <row r="26" spans="1:16" ht="15">
      <c r="A26" s="12"/>
      <c r="B26" s="44">
        <v>574</v>
      </c>
      <c r="C26" s="20" t="s">
        <v>42</v>
      </c>
      <c r="D26" s="46">
        <v>3841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3841</v>
      </c>
      <c r="O26" s="47">
        <f t="shared" si="2"/>
        <v>3.252328535139712</v>
      </c>
      <c r="P26" s="9"/>
    </row>
    <row r="27" spans="1:16" ht="15.75">
      <c r="A27" s="28" t="s">
        <v>76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45606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45606</v>
      </c>
      <c r="O27" s="43">
        <f t="shared" si="2"/>
        <v>38.616426756985604</v>
      </c>
      <c r="P27" s="9"/>
    </row>
    <row r="28" spans="1:16" ht="15.75" thickBot="1">
      <c r="A28" s="12"/>
      <c r="B28" s="44">
        <v>591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45606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45606</v>
      </c>
      <c r="O28" s="47">
        <f t="shared" si="2"/>
        <v>38.616426756985604</v>
      </c>
      <c r="P28" s="9"/>
    </row>
    <row r="29" spans="1:119" ht="16.5" thickBot="1">
      <c r="A29" s="14" t="s">
        <v>10</v>
      </c>
      <c r="B29" s="23"/>
      <c r="C29" s="22"/>
      <c r="D29" s="15">
        <f>SUM(D5,D12,D14,D19,D21,D23,D27)</f>
        <v>729358</v>
      </c>
      <c r="E29" s="15">
        <f aca="true" t="shared" si="9" ref="E29:M29">SUM(E5,E12,E14,E19,E21,E23,E27)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636631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1365989</v>
      </c>
      <c r="O29" s="37">
        <f t="shared" si="2"/>
        <v>1156.6375952582557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87</v>
      </c>
      <c r="M31" s="93"/>
      <c r="N31" s="93"/>
      <c r="O31" s="41">
        <v>1181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447017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447017</v>
      </c>
      <c r="O5" s="32">
        <f aca="true" t="shared" si="2" ref="O5:O30">(N5/O$32)</f>
        <v>383.37650085763295</v>
      </c>
      <c r="P5" s="6"/>
    </row>
    <row r="6" spans="1:16" ht="15">
      <c r="A6" s="12"/>
      <c r="B6" s="44">
        <v>511</v>
      </c>
      <c r="C6" s="20" t="s">
        <v>19</v>
      </c>
      <c r="D6" s="46">
        <v>38337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38337</v>
      </c>
      <c r="O6" s="47">
        <f t="shared" si="2"/>
        <v>32.87907375643225</v>
      </c>
      <c r="P6" s="9"/>
    </row>
    <row r="7" spans="1:16" ht="15">
      <c r="A7" s="12"/>
      <c r="B7" s="44">
        <v>512</v>
      </c>
      <c r="C7" s="20" t="s">
        <v>20</v>
      </c>
      <c r="D7" s="46">
        <v>48788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48788</v>
      </c>
      <c r="O7" s="47">
        <f t="shared" si="2"/>
        <v>41.84219554030875</v>
      </c>
      <c r="P7" s="9"/>
    </row>
    <row r="8" spans="1:16" ht="15">
      <c r="A8" s="12"/>
      <c r="B8" s="44">
        <v>513</v>
      </c>
      <c r="C8" s="20" t="s">
        <v>21</v>
      </c>
      <c r="D8" s="46">
        <v>154028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154028</v>
      </c>
      <c r="O8" s="47">
        <f t="shared" si="2"/>
        <v>132.09948542024014</v>
      </c>
      <c r="P8" s="9"/>
    </row>
    <row r="9" spans="1:16" ht="15">
      <c r="A9" s="12"/>
      <c r="B9" s="44">
        <v>514</v>
      </c>
      <c r="C9" s="20" t="s">
        <v>22</v>
      </c>
      <c r="D9" s="46">
        <v>20768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20768</v>
      </c>
      <c r="O9" s="47">
        <f t="shared" si="2"/>
        <v>17.81132075471698</v>
      </c>
      <c r="P9" s="9"/>
    </row>
    <row r="10" spans="1:16" ht="15">
      <c r="A10" s="12"/>
      <c r="B10" s="44">
        <v>515</v>
      </c>
      <c r="C10" s="20" t="s">
        <v>23</v>
      </c>
      <c r="D10" s="46">
        <v>21873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21873</v>
      </c>
      <c r="O10" s="47">
        <f t="shared" si="2"/>
        <v>18.759005145797598</v>
      </c>
      <c r="P10" s="9"/>
    </row>
    <row r="11" spans="1:16" ht="15">
      <c r="A11" s="12"/>
      <c r="B11" s="44">
        <v>519</v>
      </c>
      <c r="C11" s="20" t="s">
        <v>64</v>
      </c>
      <c r="D11" s="46">
        <v>163223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163223</v>
      </c>
      <c r="O11" s="47">
        <f t="shared" si="2"/>
        <v>139.98542024013722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SUM(D13:D13)</f>
        <v>186793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186793</v>
      </c>
      <c r="O12" s="43">
        <f t="shared" si="2"/>
        <v>160.1998284734134</v>
      </c>
      <c r="P12" s="10"/>
    </row>
    <row r="13" spans="1:16" ht="15">
      <c r="A13" s="12"/>
      <c r="B13" s="44">
        <v>522</v>
      </c>
      <c r="C13" s="20" t="s">
        <v>26</v>
      </c>
      <c r="D13" s="46">
        <v>186793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186793</v>
      </c>
      <c r="O13" s="47">
        <f t="shared" si="2"/>
        <v>160.1998284734134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SUM(D15:D18)</f>
        <v>1539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607878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609417</v>
      </c>
      <c r="O14" s="43">
        <f t="shared" si="2"/>
        <v>522.6560891938251</v>
      </c>
      <c r="P14" s="10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233635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233635</v>
      </c>
      <c r="O15" s="47">
        <f t="shared" si="2"/>
        <v>200.37307032590053</v>
      </c>
      <c r="P15" s="9"/>
    </row>
    <row r="16" spans="1:16" ht="15">
      <c r="A16" s="12"/>
      <c r="B16" s="44">
        <v>534</v>
      </c>
      <c r="C16" s="20" t="s">
        <v>65</v>
      </c>
      <c r="D16" s="46">
        <v>14</v>
      </c>
      <c r="E16" s="46">
        <v>0</v>
      </c>
      <c r="F16" s="46">
        <v>0</v>
      </c>
      <c r="G16" s="46">
        <v>0</v>
      </c>
      <c r="H16" s="46">
        <v>0</v>
      </c>
      <c r="I16" s="46">
        <v>111988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112002</v>
      </c>
      <c r="O16" s="47">
        <f t="shared" si="2"/>
        <v>96.05660377358491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262255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262255</v>
      </c>
      <c r="O17" s="47">
        <f t="shared" si="2"/>
        <v>224.91852487135506</v>
      </c>
      <c r="P17" s="9"/>
    </row>
    <row r="18" spans="1:16" ht="15">
      <c r="A18" s="12"/>
      <c r="B18" s="44">
        <v>539</v>
      </c>
      <c r="C18" s="20" t="s">
        <v>46</v>
      </c>
      <c r="D18" s="46">
        <v>1525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1525</v>
      </c>
      <c r="O18" s="47">
        <f t="shared" si="2"/>
        <v>1.3078902229845626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625644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625644</v>
      </c>
      <c r="O19" s="43">
        <f t="shared" si="2"/>
        <v>536.5728987993139</v>
      </c>
      <c r="P19" s="10"/>
    </row>
    <row r="20" spans="1:16" ht="15">
      <c r="A20" s="12"/>
      <c r="B20" s="44">
        <v>541</v>
      </c>
      <c r="C20" s="20" t="s">
        <v>67</v>
      </c>
      <c r="D20" s="46">
        <v>625644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625644</v>
      </c>
      <c r="O20" s="47">
        <f t="shared" si="2"/>
        <v>536.5728987993139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3032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3032</v>
      </c>
      <c r="O21" s="43">
        <f t="shared" si="2"/>
        <v>2.600343053173242</v>
      </c>
      <c r="P21" s="10"/>
    </row>
    <row r="22" spans="1:16" ht="15">
      <c r="A22" s="12"/>
      <c r="B22" s="44">
        <v>562</v>
      </c>
      <c r="C22" s="20" t="s">
        <v>68</v>
      </c>
      <c r="D22" s="46">
        <v>3032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</v>
      </c>
      <c r="O22" s="47">
        <f t="shared" si="2"/>
        <v>2.600343053173242</v>
      </c>
      <c r="P22" s="9"/>
    </row>
    <row r="23" spans="1:16" ht="15.75">
      <c r="A23" s="28" t="s">
        <v>39</v>
      </c>
      <c r="B23" s="29"/>
      <c r="C23" s="30"/>
      <c r="D23" s="31">
        <f aca="true" t="shared" si="7" ref="D23:M23">SUM(D24:D26)</f>
        <v>183862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183862</v>
      </c>
      <c r="O23" s="43">
        <f t="shared" si="2"/>
        <v>157.6861063464837</v>
      </c>
      <c r="P23" s="9"/>
    </row>
    <row r="24" spans="1:16" ht="15">
      <c r="A24" s="12"/>
      <c r="B24" s="44">
        <v>571</v>
      </c>
      <c r="C24" s="20" t="s">
        <v>40</v>
      </c>
      <c r="D24" s="46">
        <v>3411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3411</v>
      </c>
      <c r="O24" s="47">
        <f t="shared" si="2"/>
        <v>2.925385934819897</v>
      </c>
      <c r="P24" s="9"/>
    </row>
    <row r="25" spans="1:16" ht="15">
      <c r="A25" s="12"/>
      <c r="B25" s="44">
        <v>572</v>
      </c>
      <c r="C25" s="20" t="s">
        <v>69</v>
      </c>
      <c r="D25" s="46">
        <v>173889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173889</v>
      </c>
      <c r="O25" s="47">
        <f t="shared" si="2"/>
        <v>149.1329331046312</v>
      </c>
      <c r="P25" s="9"/>
    </row>
    <row r="26" spans="1:16" ht="15">
      <c r="A26" s="12"/>
      <c r="B26" s="44">
        <v>574</v>
      </c>
      <c r="C26" s="20" t="s">
        <v>42</v>
      </c>
      <c r="D26" s="46">
        <v>6562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6562</v>
      </c>
      <c r="O26" s="47">
        <f t="shared" si="2"/>
        <v>5.62778730703259</v>
      </c>
      <c r="P26" s="9"/>
    </row>
    <row r="27" spans="1:16" ht="15.75">
      <c r="A27" s="28" t="s">
        <v>76</v>
      </c>
      <c r="B27" s="29"/>
      <c r="C27" s="30"/>
      <c r="D27" s="31">
        <f aca="true" t="shared" si="8" ref="D27:M27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54491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54491</v>
      </c>
      <c r="O27" s="43">
        <f t="shared" si="2"/>
        <v>46.73327615780446</v>
      </c>
      <c r="P27" s="9"/>
    </row>
    <row r="28" spans="1:16" ht="15">
      <c r="A28" s="12"/>
      <c r="B28" s="44">
        <v>581</v>
      </c>
      <c r="C28" s="20" t="s">
        <v>77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8084</v>
      </c>
      <c r="O28" s="47">
        <f t="shared" si="2"/>
        <v>6.933104631217839</v>
      </c>
      <c r="P28" s="9"/>
    </row>
    <row r="29" spans="1:16" ht="15.75" thickBot="1">
      <c r="A29" s="12"/>
      <c r="B29" s="44">
        <v>591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46407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46407</v>
      </c>
      <c r="O29" s="47">
        <f t="shared" si="2"/>
        <v>39.800171526586624</v>
      </c>
      <c r="P29" s="9"/>
    </row>
    <row r="30" spans="1:119" ht="16.5" thickBot="1">
      <c r="A30" s="14" t="s">
        <v>10</v>
      </c>
      <c r="B30" s="23"/>
      <c r="C30" s="22"/>
      <c r="D30" s="15">
        <f>SUM(D5,D12,D14,D19,D21,D23,D27)</f>
        <v>1447887</v>
      </c>
      <c r="E30" s="15">
        <f aca="true" t="shared" si="9" ref="E30:M30">SUM(E5,E12,E14,E19,E21,E23,E27)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662369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2110256</v>
      </c>
      <c r="O30" s="37">
        <f t="shared" si="2"/>
        <v>1809.8250428816466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85</v>
      </c>
      <c r="M32" s="93"/>
      <c r="N32" s="93"/>
      <c r="O32" s="41">
        <v>1166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369645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369645</v>
      </c>
      <c r="O5" s="32">
        <f aca="true" t="shared" si="2" ref="O5:O31">(N5/O$33)</f>
        <v>326.25330979699913</v>
      </c>
      <c r="P5" s="6"/>
    </row>
    <row r="6" spans="1:16" ht="15">
      <c r="A6" s="12"/>
      <c r="B6" s="44">
        <v>511</v>
      </c>
      <c r="C6" s="20" t="s">
        <v>19</v>
      </c>
      <c r="D6" s="46">
        <v>64185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64185</v>
      </c>
      <c r="O6" s="47">
        <f t="shared" si="2"/>
        <v>56.650485436893206</v>
      </c>
      <c r="P6" s="9"/>
    </row>
    <row r="7" spans="1:16" ht="15">
      <c r="A7" s="12"/>
      <c r="B7" s="44">
        <v>512</v>
      </c>
      <c r="C7" s="20" t="s">
        <v>20</v>
      </c>
      <c r="D7" s="46">
        <v>97347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97347</v>
      </c>
      <c r="O7" s="47">
        <f t="shared" si="2"/>
        <v>85.91968225948808</v>
      </c>
      <c r="P7" s="9"/>
    </row>
    <row r="8" spans="1:16" ht="15">
      <c r="A8" s="12"/>
      <c r="B8" s="44">
        <v>513</v>
      </c>
      <c r="C8" s="20" t="s">
        <v>21</v>
      </c>
      <c r="D8" s="46">
        <v>55841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55841</v>
      </c>
      <c r="O8" s="47">
        <f t="shared" si="2"/>
        <v>49.28596646072374</v>
      </c>
      <c r="P8" s="9"/>
    </row>
    <row r="9" spans="1:16" ht="15">
      <c r="A9" s="12"/>
      <c r="B9" s="44">
        <v>514</v>
      </c>
      <c r="C9" s="20" t="s">
        <v>22</v>
      </c>
      <c r="D9" s="46">
        <v>15558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15558</v>
      </c>
      <c r="O9" s="47">
        <f t="shared" si="2"/>
        <v>13.731685789938217</v>
      </c>
      <c r="P9" s="9"/>
    </row>
    <row r="10" spans="1:16" ht="15">
      <c r="A10" s="12"/>
      <c r="B10" s="44">
        <v>515</v>
      </c>
      <c r="C10" s="20" t="s">
        <v>23</v>
      </c>
      <c r="D10" s="46">
        <v>4452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4452</v>
      </c>
      <c r="O10" s="47">
        <f t="shared" si="2"/>
        <v>3.9293909973521624</v>
      </c>
      <c r="P10" s="9"/>
    </row>
    <row r="11" spans="1:16" ht="15">
      <c r="A11" s="12"/>
      <c r="B11" s="44">
        <v>519</v>
      </c>
      <c r="C11" s="20" t="s">
        <v>64</v>
      </c>
      <c r="D11" s="46">
        <v>132262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132262</v>
      </c>
      <c r="O11" s="47">
        <f t="shared" si="2"/>
        <v>116.7360988526037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142212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142212</v>
      </c>
      <c r="O12" s="43">
        <f t="shared" si="2"/>
        <v>125.5180935569285</v>
      </c>
      <c r="P12" s="10"/>
    </row>
    <row r="13" spans="1:16" ht="15">
      <c r="A13" s="12"/>
      <c r="B13" s="44">
        <v>522</v>
      </c>
      <c r="C13" s="20" t="s">
        <v>26</v>
      </c>
      <c r="D13" s="46">
        <v>141065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141065</v>
      </c>
      <c r="O13" s="47">
        <f t="shared" si="2"/>
        <v>124.50573698146513</v>
      </c>
      <c r="P13" s="9"/>
    </row>
    <row r="14" spans="1:16" ht="15">
      <c r="A14" s="12"/>
      <c r="B14" s="44">
        <v>524</v>
      </c>
      <c r="C14" s="20" t="s">
        <v>27</v>
      </c>
      <c r="D14" s="46">
        <v>1147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1147</v>
      </c>
      <c r="O14" s="47">
        <f t="shared" si="2"/>
        <v>1.0123565754633717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134959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566424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701383</v>
      </c>
      <c r="O15" s="43">
        <f t="shared" si="2"/>
        <v>619.0494263018535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486356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486356</v>
      </c>
      <c r="O16" s="47">
        <f t="shared" si="2"/>
        <v>429.26390114739627</v>
      </c>
      <c r="P16" s="9"/>
    </row>
    <row r="17" spans="1:16" ht="15">
      <c r="A17" s="12"/>
      <c r="B17" s="44">
        <v>534</v>
      </c>
      <c r="C17" s="20" t="s">
        <v>65</v>
      </c>
      <c r="D17" s="46">
        <v>134072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134072</v>
      </c>
      <c r="O17" s="47">
        <f t="shared" si="2"/>
        <v>118.33362753751103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80068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80068</v>
      </c>
      <c r="O18" s="47">
        <f t="shared" si="2"/>
        <v>70.66902030008826</v>
      </c>
      <c r="P18" s="9"/>
    </row>
    <row r="19" spans="1:16" ht="15">
      <c r="A19" s="12"/>
      <c r="B19" s="44">
        <v>539</v>
      </c>
      <c r="C19" s="20" t="s">
        <v>46</v>
      </c>
      <c r="D19" s="46">
        <v>887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887</v>
      </c>
      <c r="O19" s="47">
        <f t="shared" si="2"/>
        <v>0.7828773168578994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321829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321829</v>
      </c>
      <c r="O20" s="43">
        <f t="shared" si="2"/>
        <v>284.05030891438656</v>
      </c>
      <c r="P20" s="10"/>
    </row>
    <row r="21" spans="1:16" ht="15">
      <c r="A21" s="12"/>
      <c r="B21" s="44">
        <v>541</v>
      </c>
      <c r="C21" s="20" t="s">
        <v>67</v>
      </c>
      <c r="D21" s="46">
        <v>321829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321829</v>
      </c>
      <c r="O21" s="47">
        <f t="shared" si="2"/>
        <v>284.05030891438656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3065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3065</v>
      </c>
      <c r="O22" s="43">
        <f t="shared" si="2"/>
        <v>2.705207413945278</v>
      </c>
      <c r="P22" s="10"/>
    </row>
    <row r="23" spans="1:16" ht="15">
      <c r="A23" s="12"/>
      <c r="B23" s="44">
        <v>562</v>
      </c>
      <c r="C23" s="20" t="s">
        <v>68</v>
      </c>
      <c r="D23" s="46">
        <v>3065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3065</v>
      </c>
      <c r="O23" s="47">
        <f t="shared" si="2"/>
        <v>2.705207413945278</v>
      </c>
      <c r="P23" s="9"/>
    </row>
    <row r="24" spans="1:16" ht="15.75">
      <c r="A24" s="28" t="s">
        <v>39</v>
      </c>
      <c r="B24" s="29"/>
      <c r="C24" s="30"/>
      <c r="D24" s="31">
        <f aca="true" t="shared" si="7" ref="D24:M24">SUM(D25:D27)</f>
        <v>224995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224995</v>
      </c>
      <c r="O24" s="43">
        <f t="shared" si="2"/>
        <v>198.58340688437775</v>
      </c>
      <c r="P24" s="9"/>
    </row>
    <row r="25" spans="1:16" ht="15">
      <c r="A25" s="12"/>
      <c r="B25" s="44">
        <v>571</v>
      </c>
      <c r="C25" s="20" t="s">
        <v>40</v>
      </c>
      <c r="D25" s="46">
        <v>2239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2239</v>
      </c>
      <c r="O25" s="47">
        <f t="shared" si="2"/>
        <v>1.9761694616063548</v>
      </c>
      <c r="P25" s="9"/>
    </row>
    <row r="26" spans="1:16" ht="15">
      <c r="A26" s="12"/>
      <c r="B26" s="44">
        <v>572</v>
      </c>
      <c r="C26" s="20" t="s">
        <v>69</v>
      </c>
      <c r="D26" s="46">
        <v>213364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213364</v>
      </c>
      <c r="O26" s="47">
        <f t="shared" si="2"/>
        <v>188.31774051191528</v>
      </c>
      <c r="P26" s="9"/>
    </row>
    <row r="27" spans="1:16" ht="15">
      <c r="A27" s="12"/>
      <c r="B27" s="44">
        <v>574</v>
      </c>
      <c r="C27" s="20" t="s">
        <v>42</v>
      </c>
      <c r="D27" s="46">
        <v>9392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9392</v>
      </c>
      <c r="O27" s="47">
        <f t="shared" si="2"/>
        <v>8.289496910856133</v>
      </c>
      <c r="P27" s="9"/>
    </row>
    <row r="28" spans="1:16" ht="15.75">
      <c r="A28" s="28" t="s">
        <v>76</v>
      </c>
      <c r="B28" s="29"/>
      <c r="C28" s="30"/>
      <c r="D28" s="31">
        <f aca="true" t="shared" si="8" ref="D28:M28">SUM(D29:D30)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55214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55214</v>
      </c>
      <c r="O28" s="43">
        <f t="shared" si="2"/>
        <v>48.732568402471315</v>
      </c>
      <c r="P28" s="9"/>
    </row>
    <row r="29" spans="1:16" ht="15">
      <c r="A29" s="12"/>
      <c r="B29" s="44">
        <v>581</v>
      </c>
      <c r="C29" s="20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8084</v>
      </c>
      <c r="O29" s="47">
        <f t="shared" si="2"/>
        <v>7.1350397175639895</v>
      </c>
      <c r="P29" s="9"/>
    </row>
    <row r="30" spans="1:16" ht="15.75" thickBot="1">
      <c r="A30" s="12"/>
      <c r="B30" s="44">
        <v>591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47130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47130</v>
      </c>
      <c r="O30" s="47">
        <f t="shared" si="2"/>
        <v>41.597528684907324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SUM(D5,D12,D15,D20,D22,D24,D28)</f>
        <v>1196705</v>
      </c>
      <c r="E31" s="15">
        <f aca="true" t="shared" si="9" ref="E31:M31">SUM(E5,E12,E15,E20,E22,E24,E28)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621638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1818343</v>
      </c>
      <c r="O31" s="37">
        <f t="shared" si="2"/>
        <v>1604.8923212709622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1133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357701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357701</v>
      </c>
      <c r="O5" s="32">
        <f aca="true" t="shared" si="2" ref="O5:O32">(N5/O$34)</f>
        <v>313.22329246935203</v>
      </c>
      <c r="P5" s="6"/>
    </row>
    <row r="6" spans="1:16" ht="15">
      <c r="A6" s="12"/>
      <c r="B6" s="44">
        <v>511</v>
      </c>
      <c r="C6" s="20" t="s">
        <v>19</v>
      </c>
      <c r="D6" s="46">
        <v>65666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65666</v>
      </c>
      <c r="O6" s="47">
        <f t="shared" si="2"/>
        <v>57.50087565674256</v>
      </c>
      <c r="P6" s="9"/>
    </row>
    <row r="7" spans="1:16" ht="15">
      <c r="A7" s="12"/>
      <c r="B7" s="44">
        <v>512</v>
      </c>
      <c r="C7" s="20" t="s">
        <v>20</v>
      </c>
      <c r="D7" s="46">
        <v>103977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103977</v>
      </c>
      <c r="O7" s="47">
        <f t="shared" si="2"/>
        <v>91.04816112084063</v>
      </c>
      <c r="P7" s="9"/>
    </row>
    <row r="8" spans="1:16" ht="15">
      <c r="A8" s="12"/>
      <c r="B8" s="44">
        <v>513</v>
      </c>
      <c r="C8" s="20" t="s">
        <v>21</v>
      </c>
      <c r="D8" s="46">
        <v>55790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55790</v>
      </c>
      <c r="O8" s="47">
        <f t="shared" si="2"/>
        <v>48.85288966725044</v>
      </c>
      <c r="P8" s="9"/>
    </row>
    <row r="9" spans="1:16" ht="15">
      <c r="A9" s="12"/>
      <c r="B9" s="44">
        <v>514</v>
      </c>
      <c r="C9" s="20" t="s">
        <v>22</v>
      </c>
      <c r="D9" s="46">
        <v>10239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10239</v>
      </c>
      <c r="O9" s="47">
        <f t="shared" si="2"/>
        <v>8.96584938704028</v>
      </c>
      <c r="P9" s="9"/>
    </row>
    <row r="10" spans="1:16" ht="15">
      <c r="A10" s="12"/>
      <c r="B10" s="44">
        <v>515</v>
      </c>
      <c r="C10" s="20" t="s">
        <v>23</v>
      </c>
      <c r="D10" s="46">
        <v>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</v>
      </c>
      <c r="O10" s="47">
        <f t="shared" si="2"/>
        <v>0.7460595446584939</v>
      </c>
      <c r="P10" s="9"/>
    </row>
    <row r="11" spans="1:16" ht="15">
      <c r="A11" s="12"/>
      <c r="B11" s="44">
        <v>519</v>
      </c>
      <c r="C11" s="20" t="s">
        <v>64</v>
      </c>
      <c r="D11" s="46">
        <v>121177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121177</v>
      </c>
      <c r="O11" s="47">
        <f t="shared" si="2"/>
        <v>106.10945709281961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147626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147626</v>
      </c>
      <c r="O12" s="43">
        <f t="shared" si="2"/>
        <v>129.26970227670753</v>
      </c>
      <c r="P12" s="10"/>
    </row>
    <row r="13" spans="1:16" ht="15">
      <c r="A13" s="12"/>
      <c r="B13" s="44">
        <v>522</v>
      </c>
      <c r="C13" s="20" t="s">
        <v>26</v>
      </c>
      <c r="D13" s="46">
        <v>128909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128909</v>
      </c>
      <c r="O13" s="47">
        <f t="shared" si="2"/>
        <v>112.8800350262697</v>
      </c>
      <c r="P13" s="9"/>
    </row>
    <row r="14" spans="1:16" ht="15">
      <c r="A14" s="12"/>
      <c r="B14" s="44">
        <v>524</v>
      </c>
      <c r="C14" s="20" t="s">
        <v>27</v>
      </c>
      <c r="D14" s="46">
        <v>18717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18717</v>
      </c>
      <c r="O14" s="47">
        <f t="shared" si="2"/>
        <v>16.389667250437828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SUM(D16:D19)</f>
        <v>133665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518650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652315</v>
      </c>
      <c r="O15" s="43">
        <f t="shared" si="2"/>
        <v>571.2040280210158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484930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484930</v>
      </c>
      <c r="O16" s="47">
        <f t="shared" si="2"/>
        <v>424.6322241681261</v>
      </c>
      <c r="P16" s="9"/>
    </row>
    <row r="17" spans="1:16" ht="15">
      <c r="A17" s="12"/>
      <c r="B17" s="44">
        <v>534</v>
      </c>
      <c r="C17" s="20" t="s">
        <v>65</v>
      </c>
      <c r="D17" s="46">
        <v>133147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133147</v>
      </c>
      <c r="O17" s="47">
        <f t="shared" si="2"/>
        <v>116.59106830122592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33720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33720</v>
      </c>
      <c r="O18" s="47">
        <f t="shared" si="2"/>
        <v>29.527145359019265</v>
      </c>
      <c r="P18" s="9"/>
    </row>
    <row r="19" spans="1:16" ht="15">
      <c r="A19" s="12"/>
      <c r="B19" s="44">
        <v>539</v>
      </c>
      <c r="C19" s="20" t="s">
        <v>46</v>
      </c>
      <c r="D19" s="46">
        <v>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518</v>
      </c>
      <c r="O19" s="47">
        <f t="shared" si="2"/>
        <v>0.45359019264448336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604669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604669</v>
      </c>
      <c r="O20" s="43">
        <f t="shared" si="2"/>
        <v>529.4824868651489</v>
      </c>
      <c r="P20" s="10"/>
    </row>
    <row r="21" spans="1:16" ht="15">
      <c r="A21" s="12"/>
      <c r="B21" s="44">
        <v>541</v>
      </c>
      <c r="C21" s="20" t="s">
        <v>67</v>
      </c>
      <c r="D21" s="46">
        <v>604669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604669</v>
      </c>
      <c r="O21" s="47">
        <f t="shared" si="2"/>
        <v>529.4824868651489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3255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3255</v>
      </c>
      <c r="O22" s="43">
        <f t="shared" si="2"/>
        <v>2.850262697022767</v>
      </c>
      <c r="P22" s="10"/>
    </row>
    <row r="23" spans="1:16" ht="15">
      <c r="A23" s="12"/>
      <c r="B23" s="44">
        <v>562</v>
      </c>
      <c r="C23" s="20" t="s">
        <v>68</v>
      </c>
      <c r="D23" s="46">
        <v>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8">SUM(D23:M23)</f>
        <v>255</v>
      </c>
      <c r="O23" s="47">
        <f t="shared" si="2"/>
        <v>0.22329246935201402</v>
      </c>
      <c r="P23" s="9"/>
    </row>
    <row r="24" spans="1:16" ht="15">
      <c r="A24" s="12"/>
      <c r="B24" s="44">
        <v>569</v>
      </c>
      <c r="C24" s="20" t="s">
        <v>38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3000</v>
      </c>
      <c r="O24" s="47">
        <f t="shared" si="2"/>
        <v>2.626970227670753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SUM(D26:D28)</f>
        <v>124795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>SUM(D25:M25)</f>
        <v>124795</v>
      </c>
      <c r="O25" s="43">
        <f t="shared" si="2"/>
        <v>109.27758318739055</v>
      </c>
      <c r="P25" s="9"/>
    </row>
    <row r="26" spans="1:16" ht="15">
      <c r="A26" s="12"/>
      <c r="B26" s="44">
        <v>571</v>
      </c>
      <c r="C26" s="20" t="s">
        <v>40</v>
      </c>
      <c r="D26" s="46">
        <v>13863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13863</v>
      </c>
      <c r="O26" s="47">
        <f t="shared" si="2"/>
        <v>12.139229422066549</v>
      </c>
      <c r="P26" s="9"/>
    </row>
    <row r="27" spans="1:16" ht="15">
      <c r="A27" s="12"/>
      <c r="B27" s="44">
        <v>572</v>
      </c>
      <c r="C27" s="20" t="s">
        <v>69</v>
      </c>
      <c r="D27" s="46">
        <v>98187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98187</v>
      </c>
      <c r="O27" s="47">
        <f t="shared" si="2"/>
        <v>85.97810858143608</v>
      </c>
      <c r="P27" s="9"/>
    </row>
    <row r="28" spans="1:16" ht="15">
      <c r="A28" s="12"/>
      <c r="B28" s="44">
        <v>574</v>
      </c>
      <c r="C28" s="20" t="s">
        <v>42</v>
      </c>
      <c r="D28" s="46">
        <v>12745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12745</v>
      </c>
      <c r="O28" s="47">
        <f t="shared" si="2"/>
        <v>11.160245183887916</v>
      </c>
      <c r="P28" s="9"/>
    </row>
    <row r="29" spans="1:16" ht="15.75">
      <c r="A29" s="28" t="s">
        <v>76</v>
      </c>
      <c r="B29" s="29"/>
      <c r="C29" s="30"/>
      <c r="D29" s="31">
        <f aca="true" t="shared" si="9" ref="D29:M29">SUM(D30:D31)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55907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55907</v>
      </c>
      <c r="O29" s="43">
        <f t="shared" si="2"/>
        <v>48.9553415061296</v>
      </c>
      <c r="P29" s="9"/>
    </row>
    <row r="30" spans="1:16" ht="15">
      <c r="A30" s="12"/>
      <c r="B30" s="44">
        <v>581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8084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8084</v>
      </c>
      <c r="O30" s="47">
        <f t="shared" si="2"/>
        <v>7.078809106830122</v>
      </c>
      <c r="P30" s="9"/>
    </row>
    <row r="31" spans="1:16" ht="15.75" thickBot="1">
      <c r="A31" s="12"/>
      <c r="B31" s="44">
        <v>591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47823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47823</v>
      </c>
      <c r="O31" s="47">
        <f t="shared" si="2"/>
        <v>41.87653239929948</v>
      </c>
      <c r="P31" s="9"/>
    </row>
    <row r="32" spans="1:119" ht="16.5" thickBot="1">
      <c r="A32" s="14" t="s">
        <v>10</v>
      </c>
      <c r="B32" s="23"/>
      <c r="C32" s="22"/>
      <c r="D32" s="15">
        <f>SUM(D5,D12,D15,D20,D22,D25,D29)</f>
        <v>1371711</v>
      </c>
      <c r="E32" s="15">
        <f aca="true" t="shared" si="10" ref="E32:M32">SUM(E5,E12,E15,E20,E22,E25,E29)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574557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1946268</v>
      </c>
      <c r="O32" s="37">
        <f t="shared" si="2"/>
        <v>1704.262697022767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1142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388559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51320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439879</v>
      </c>
      <c r="O5" s="32">
        <f aca="true" t="shared" si="2" ref="O5:O35">(N5/O$37)</f>
        <v>397.72061482820976</v>
      </c>
      <c r="P5" s="6"/>
    </row>
    <row r="6" spans="1:16" ht="15">
      <c r="A6" s="12"/>
      <c r="B6" s="44">
        <v>511</v>
      </c>
      <c r="C6" s="20" t="s">
        <v>19</v>
      </c>
      <c r="D6" s="46">
        <v>63821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63821</v>
      </c>
      <c r="O6" s="47">
        <f t="shared" si="2"/>
        <v>57.70433996383363</v>
      </c>
      <c r="P6" s="9"/>
    </row>
    <row r="7" spans="1:16" ht="15">
      <c r="A7" s="12"/>
      <c r="B7" s="44">
        <v>512</v>
      </c>
      <c r="C7" s="20" t="s">
        <v>20</v>
      </c>
      <c r="D7" s="46">
        <v>90235</v>
      </c>
      <c r="E7" s="46">
        <v>0</v>
      </c>
      <c r="F7" s="46">
        <v>0</v>
      </c>
      <c r="G7" s="46">
        <v>0</v>
      </c>
      <c r="H7" s="46">
        <v>0</v>
      </c>
      <c r="I7" s="46">
        <v>51320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141555</v>
      </c>
      <c r="O7" s="47">
        <f t="shared" si="2"/>
        <v>127.9882459312839</v>
      </c>
      <c r="P7" s="9"/>
    </row>
    <row r="8" spans="1:16" ht="15">
      <c r="A8" s="12"/>
      <c r="B8" s="44">
        <v>513</v>
      </c>
      <c r="C8" s="20" t="s">
        <v>21</v>
      </c>
      <c r="D8" s="46">
        <v>93161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93161</v>
      </c>
      <c r="O8" s="47">
        <f t="shared" si="2"/>
        <v>84.23236889692586</v>
      </c>
      <c r="P8" s="9"/>
    </row>
    <row r="9" spans="1:16" ht="15">
      <c r="A9" s="12"/>
      <c r="B9" s="44">
        <v>514</v>
      </c>
      <c r="C9" s="20" t="s">
        <v>22</v>
      </c>
      <c r="D9" s="46">
        <v>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8419</v>
      </c>
      <c r="O9" s="47">
        <f t="shared" si="2"/>
        <v>7.612115732368897</v>
      </c>
      <c r="P9" s="9"/>
    </row>
    <row r="10" spans="1:16" ht="15">
      <c r="A10" s="12"/>
      <c r="B10" s="44">
        <v>517</v>
      </c>
      <c r="C10" s="20" t="s">
        <v>50</v>
      </c>
      <c r="D10" s="46">
        <v>13781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13781</v>
      </c>
      <c r="O10" s="47">
        <f t="shared" si="2"/>
        <v>12.460216998191681</v>
      </c>
      <c r="P10" s="9"/>
    </row>
    <row r="11" spans="1:16" ht="15">
      <c r="A11" s="12"/>
      <c r="B11" s="44">
        <v>519</v>
      </c>
      <c r="C11" s="20" t="s">
        <v>64</v>
      </c>
      <c r="D11" s="46">
        <v>119142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119142</v>
      </c>
      <c r="O11" s="47">
        <f t="shared" si="2"/>
        <v>107.72332730560579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148022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148022</v>
      </c>
      <c r="O12" s="43">
        <f t="shared" si="2"/>
        <v>133.83544303797467</v>
      </c>
      <c r="P12" s="10"/>
    </row>
    <row r="13" spans="1:16" ht="15">
      <c r="A13" s="12"/>
      <c r="B13" s="44">
        <v>522</v>
      </c>
      <c r="C13" s="20" t="s">
        <v>26</v>
      </c>
      <c r="D13" s="46">
        <v>130922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130922</v>
      </c>
      <c r="O13" s="47">
        <f t="shared" si="2"/>
        <v>118.374321880651</v>
      </c>
      <c r="P13" s="9"/>
    </row>
    <row r="14" spans="1:16" ht="15">
      <c r="A14" s="12"/>
      <c r="B14" s="44">
        <v>524</v>
      </c>
      <c r="C14" s="20" t="s">
        <v>27</v>
      </c>
      <c r="D14" s="46">
        <v>17100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17100</v>
      </c>
      <c r="O14" s="47">
        <f t="shared" si="2"/>
        <v>15.461121157323689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175197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432173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607370</v>
      </c>
      <c r="O15" s="43">
        <f t="shared" si="2"/>
        <v>549.1591320072333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395600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395600</v>
      </c>
      <c r="O16" s="47">
        <f t="shared" si="2"/>
        <v>357.6853526220615</v>
      </c>
      <c r="P16" s="9"/>
    </row>
    <row r="17" spans="1:16" ht="15">
      <c r="A17" s="12"/>
      <c r="B17" s="44">
        <v>534</v>
      </c>
      <c r="C17" s="20" t="s">
        <v>65</v>
      </c>
      <c r="D17" s="46">
        <v>131567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131567</v>
      </c>
      <c r="O17" s="47">
        <f t="shared" si="2"/>
        <v>118.95750452079567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36573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36573</v>
      </c>
      <c r="O18" s="47">
        <f t="shared" si="2"/>
        <v>33.06781193490054</v>
      </c>
      <c r="P18" s="9"/>
    </row>
    <row r="19" spans="1:16" ht="15">
      <c r="A19" s="12"/>
      <c r="B19" s="44">
        <v>538</v>
      </c>
      <c r="C19" s="20" t="s">
        <v>66</v>
      </c>
      <c r="D19" s="46">
        <v>42635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42635</v>
      </c>
      <c r="O19" s="47">
        <f t="shared" si="2"/>
        <v>38.54882459312839</v>
      </c>
      <c r="P19" s="9"/>
    </row>
    <row r="20" spans="1:16" ht="15">
      <c r="A20" s="12"/>
      <c r="B20" s="44">
        <v>539</v>
      </c>
      <c r="C20" s="20" t="s">
        <v>46</v>
      </c>
      <c r="D20" s="46">
        <v>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995</v>
      </c>
      <c r="O20" s="47">
        <f t="shared" si="2"/>
        <v>0.8996383363471971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SUM(D22:D22)</f>
        <v>88259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88259</v>
      </c>
      <c r="O21" s="43">
        <f t="shared" si="2"/>
        <v>79.8001808318264</v>
      </c>
      <c r="P21" s="10"/>
    </row>
    <row r="22" spans="1:16" ht="15">
      <c r="A22" s="12"/>
      <c r="B22" s="44">
        <v>541</v>
      </c>
      <c r="C22" s="20" t="s">
        <v>67</v>
      </c>
      <c r="D22" s="46">
        <v>88259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88259</v>
      </c>
      <c r="O22" s="47">
        <f t="shared" si="2"/>
        <v>79.8001808318264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34529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34529</v>
      </c>
      <c r="O23" s="43">
        <f t="shared" si="2"/>
        <v>31.219710669077756</v>
      </c>
      <c r="P23" s="10"/>
    </row>
    <row r="24" spans="1:16" ht="15">
      <c r="A24" s="13"/>
      <c r="B24" s="45">
        <v>554</v>
      </c>
      <c r="C24" s="21" t="s">
        <v>51</v>
      </c>
      <c r="D24" s="46">
        <v>34529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34529</v>
      </c>
      <c r="O24" s="47">
        <f t="shared" si="2"/>
        <v>31.219710669077756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SUM(D26:D27)</f>
        <v>3654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3654</v>
      </c>
      <c r="O25" s="43">
        <f t="shared" si="2"/>
        <v>3.3037974683544302</v>
      </c>
      <c r="P25" s="10"/>
    </row>
    <row r="26" spans="1:16" ht="15">
      <c r="A26" s="12"/>
      <c r="B26" s="44">
        <v>562</v>
      </c>
      <c r="C26" s="20" t="s">
        <v>68</v>
      </c>
      <c r="D26" s="46">
        <v>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8" ref="N26:N31">SUM(D26:M26)</f>
        <v>654</v>
      </c>
      <c r="O26" s="47">
        <f t="shared" si="2"/>
        <v>0.5913200723327305</v>
      </c>
      <c r="P26" s="9"/>
    </row>
    <row r="27" spans="1:16" ht="15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3000</v>
      </c>
      <c r="O27" s="47">
        <f t="shared" si="2"/>
        <v>2.7124773960216997</v>
      </c>
      <c r="P27" s="9"/>
    </row>
    <row r="28" spans="1:16" ht="15.75">
      <c r="A28" s="28" t="s">
        <v>39</v>
      </c>
      <c r="B28" s="29"/>
      <c r="C28" s="30"/>
      <c r="D28" s="31">
        <f aca="true" t="shared" si="9" ref="D28:M28">SUM(D29:D31)</f>
        <v>56140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56140</v>
      </c>
      <c r="O28" s="43">
        <f t="shared" si="2"/>
        <v>50.75949367088607</v>
      </c>
      <c r="P28" s="9"/>
    </row>
    <row r="29" spans="1:16" ht="15">
      <c r="A29" s="12"/>
      <c r="B29" s="44">
        <v>571</v>
      </c>
      <c r="C29" s="20" t="s">
        <v>40</v>
      </c>
      <c r="D29" s="46">
        <v>4602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4602</v>
      </c>
      <c r="O29" s="47">
        <f t="shared" si="2"/>
        <v>4.160940325497288</v>
      </c>
      <c r="P29" s="9"/>
    </row>
    <row r="30" spans="1:16" ht="15">
      <c r="A30" s="12"/>
      <c r="B30" s="44">
        <v>572</v>
      </c>
      <c r="C30" s="20" t="s">
        <v>69</v>
      </c>
      <c r="D30" s="46">
        <v>43350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43350</v>
      </c>
      <c r="O30" s="47">
        <f t="shared" si="2"/>
        <v>39.19529837251356</v>
      </c>
      <c r="P30" s="9"/>
    </row>
    <row r="31" spans="1:16" ht="15">
      <c r="A31" s="12"/>
      <c r="B31" s="44">
        <v>574</v>
      </c>
      <c r="C31" s="20" t="s">
        <v>42</v>
      </c>
      <c r="D31" s="46">
        <v>8188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8188</v>
      </c>
      <c r="O31" s="47">
        <f t="shared" si="2"/>
        <v>7.403254972875226</v>
      </c>
      <c r="P31" s="9"/>
    </row>
    <row r="32" spans="1:16" ht="15.75">
      <c r="A32" s="28" t="s">
        <v>76</v>
      </c>
      <c r="B32" s="29"/>
      <c r="C32" s="30"/>
      <c r="D32" s="31">
        <f aca="true" t="shared" si="10" ref="D32:M32">SUM(D33:D34)</f>
        <v>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55964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55964</v>
      </c>
      <c r="O32" s="43">
        <f t="shared" si="2"/>
        <v>50.600361663652805</v>
      </c>
      <c r="P32" s="9"/>
    </row>
    <row r="33" spans="1:16" ht="15">
      <c r="A33" s="12"/>
      <c r="B33" s="44">
        <v>581</v>
      </c>
      <c r="C33" s="20" t="s">
        <v>77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8084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8084</v>
      </c>
      <c r="O33" s="47">
        <f t="shared" si="2"/>
        <v>7.3092224231464735</v>
      </c>
      <c r="P33" s="9"/>
    </row>
    <row r="34" spans="1:16" ht="15.75" thickBot="1">
      <c r="A34" s="12"/>
      <c r="B34" s="44">
        <v>591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47880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47880</v>
      </c>
      <c r="O34" s="47">
        <f t="shared" si="2"/>
        <v>43.29113924050633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SUM(D5,D12,D15,D21,D23,D25,D28,D32)</f>
        <v>894360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539457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>SUM(D35:M35)</f>
        <v>1433817</v>
      </c>
      <c r="O35" s="37">
        <f t="shared" si="2"/>
        <v>1296.3987341772151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79</v>
      </c>
      <c r="M37" s="93"/>
      <c r="N37" s="93"/>
      <c r="O37" s="41">
        <v>1106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358755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40796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399551</v>
      </c>
      <c r="O5" s="32">
        <f aca="true" t="shared" si="2" ref="O5:O30">(N5/O$32)</f>
        <v>336.60572872788543</v>
      </c>
      <c r="P5" s="6"/>
    </row>
    <row r="6" spans="1:16" ht="15">
      <c r="A6" s="12"/>
      <c r="B6" s="44">
        <v>511</v>
      </c>
      <c r="C6" s="20" t="s">
        <v>19</v>
      </c>
      <c r="D6" s="46">
        <v>53432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53432</v>
      </c>
      <c r="O6" s="47">
        <f t="shared" si="2"/>
        <v>45.014321819713565</v>
      </c>
      <c r="P6" s="9"/>
    </row>
    <row r="7" spans="1:16" ht="15">
      <c r="A7" s="12"/>
      <c r="B7" s="44">
        <v>512</v>
      </c>
      <c r="C7" s="20" t="s">
        <v>20</v>
      </c>
      <c r="D7" s="46">
        <v>49491</v>
      </c>
      <c r="E7" s="46">
        <v>0</v>
      </c>
      <c r="F7" s="46">
        <v>0</v>
      </c>
      <c r="G7" s="46">
        <v>0</v>
      </c>
      <c r="H7" s="46">
        <v>0</v>
      </c>
      <c r="I7" s="46">
        <v>40796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90287</v>
      </c>
      <c r="O7" s="47">
        <f t="shared" si="2"/>
        <v>76.0631844987363</v>
      </c>
      <c r="P7" s="9"/>
    </row>
    <row r="8" spans="1:16" ht="15">
      <c r="A8" s="12"/>
      <c r="B8" s="44">
        <v>513</v>
      </c>
      <c r="C8" s="20" t="s">
        <v>21</v>
      </c>
      <c r="D8" s="46">
        <v>134848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134848</v>
      </c>
      <c r="O8" s="47">
        <f t="shared" si="2"/>
        <v>113.60404380791913</v>
      </c>
      <c r="P8" s="9"/>
    </row>
    <row r="9" spans="1:16" ht="15">
      <c r="A9" s="12"/>
      <c r="B9" s="44">
        <v>514</v>
      </c>
      <c r="C9" s="20" t="s">
        <v>22</v>
      </c>
      <c r="D9" s="46">
        <v>11194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11194</v>
      </c>
      <c r="O9" s="47">
        <f t="shared" si="2"/>
        <v>9.43049705139006</v>
      </c>
      <c r="P9" s="9"/>
    </row>
    <row r="10" spans="1:16" ht="15">
      <c r="A10" s="12"/>
      <c r="B10" s="44">
        <v>517</v>
      </c>
      <c r="C10" s="20" t="s">
        <v>50</v>
      </c>
      <c r="D10" s="46">
        <v>16168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16168</v>
      </c>
      <c r="O10" s="47">
        <f t="shared" si="2"/>
        <v>13.62089300758214</v>
      </c>
      <c r="P10" s="9"/>
    </row>
    <row r="11" spans="1:16" ht="15">
      <c r="A11" s="12"/>
      <c r="B11" s="44">
        <v>519</v>
      </c>
      <c r="C11" s="20" t="s">
        <v>64</v>
      </c>
      <c r="D11" s="46">
        <v>93622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93622</v>
      </c>
      <c r="O11" s="47">
        <f t="shared" si="2"/>
        <v>78.87278854254423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202435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202435</v>
      </c>
      <c r="O12" s="43">
        <f t="shared" si="2"/>
        <v>170.54338668913226</v>
      </c>
      <c r="P12" s="10"/>
    </row>
    <row r="13" spans="1:16" ht="15">
      <c r="A13" s="12"/>
      <c r="B13" s="44">
        <v>522</v>
      </c>
      <c r="C13" s="20" t="s">
        <v>26</v>
      </c>
      <c r="D13" s="46">
        <v>183747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183747</v>
      </c>
      <c r="O13" s="47">
        <f t="shared" si="2"/>
        <v>154.7994945240101</v>
      </c>
      <c r="P13" s="9"/>
    </row>
    <row r="14" spans="1:16" ht="15">
      <c r="A14" s="12"/>
      <c r="B14" s="44">
        <v>524</v>
      </c>
      <c r="C14" s="20" t="s">
        <v>27</v>
      </c>
      <c r="D14" s="46">
        <v>18688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18688</v>
      </c>
      <c r="O14" s="47">
        <f t="shared" si="2"/>
        <v>15.743892165122157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154234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347885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502119</v>
      </c>
      <c r="O15" s="43">
        <f t="shared" si="2"/>
        <v>423.0151642796967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279606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279606</v>
      </c>
      <c r="O16" s="47">
        <f t="shared" si="2"/>
        <v>235.55686604886267</v>
      </c>
      <c r="P16" s="9"/>
    </row>
    <row r="17" spans="1:16" ht="15">
      <c r="A17" s="12"/>
      <c r="B17" s="44">
        <v>534</v>
      </c>
      <c r="C17" s="20" t="s">
        <v>65</v>
      </c>
      <c r="D17" s="46">
        <v>130507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130507</v>
      </c>
      <c r="O17" s="47">
        <f t="shared" si="2"/>
        <v>109.9469250210615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68279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68279</v>
      </c>
      <c r="O18" s="47">
        <f t="shared" si="2"/>
        <v>57.5223251895535</v>
      </c>
      <c r="P18" s="9"/>
    </row>
    <row r="19" spans="1:16" ht="15">
      <c r="A19" s="12"/>
      <c r="B19" s="44">
        <v>538</v>
      </c>
      <c r="C19" s="20" t="s">
        <v>66</v>
      </c>
      <c r="D19" s="46">
        <v>6990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6990</v>
      </c>
      <c r="O19" s="47">
        <f t="shared" si="2"/>
        <v>5.888795282224095</v>
      </c>
      <c r="P19" s="9"/>
    </row>
    <row r="20" spans="1:16" ht="15">
      <c r="A20" s="12"/>
      <c r="B20" s="44">
        <v>539</v>
      </c>
      <c r="C20" s="20" t="s">
        <v>46</v>
      </c>
      <c r="D20" s="46">
        <v>16737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16737</v>
      </c>
      <c r="O20" s="47">
        <f t="shared" si="2"/>
        <v>14.100252737994944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SUM(D22:D22)</f>
        <v>151622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151622</v>
      </c>
      <c r="O21" s="43">
        <f t="shared" si="2"/>
        <v>127.73546756529065</v>
      </c>
      <c r="P21" s="10"/>
    </row>
    <row r="22" spans="1:16" ht="15">
      <c r="A22" s="12"/>
      <c r="B22" s="44">
        <v>541</v>
      </c>
      <c r="C22" s="20" t="s">
        <v>67</v>
      </c>
      <c r="D22" s="46">
        <v>151622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151622</v>
      </c>
      <c r="O22" s="47">
        <f t="shared" si="2"/>
        <v>127.73546756529065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3264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3264</v>
      </c>
      <c r="O23" s="43">
        <f t="shared" si="2"/>
        <v>2.7497893850042123</v>
      </c>
      <c r="P23" s="10"/>
    </row>
    <row r="24" spans="1:16" ht="15">
      <c r="A24" s="12"/>
      <c r="B24" s="44">
        <v>562</v>
      </c>
      <c r="C24" s="20" t="s">
        <v>68</v>
      </c>
      <c r="D24" s="46">
        <v>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29">SUM(D24:M24)</f>
        <v>264</v>
      </c>
      <c r="O24" s="47">
        <f t="shared" si="2"/>
        <v>0.22240943555181128</v>
      </c>
      <c r="P24" s="9"/>
    </row>
    <row r="25" spans="1:16" ht="15">
      <c r="A25" s="12"/>
      <c r="B25" s="44">
        <v>569</v>
      </c>
      <c r="C25" s="20" t="s">
        <v>38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3000</v>
      </c>
      <c r="O25" s="47">
        <f t="shared" si="2"/>
        <v>2.527379949452401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68933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>SUM(D26:M26)</f>
        <v>68933</v>
      </c>
      <c r="O26" s="43">
        <f t="shared" si="2"/>
        <v>58.07329401853412</v>
      </c>
      <c r="P26" s="9"/>
    </row>
    <row r="27" spans="1:16" ht="15">
      <c r="A27" s="12"/>
      <c r="B27" s="44">
        <v>571</v>
      </c>
      <c r="C27" s="20" t="s">
        <v>40</v>
      </c>
      <c r="D27" s="46">
        <v>2778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2778</v>
      </c>
      <c r="O27" s="47">
        <f t="shared" si="2"/>
        <v>2.3403538331929234</v>
      </c>
      <c r="P27" s="9"/>
    </row>
    <row r="28" spans="1:16" ht="15">
      <c r="A28" s="12"/>
      <c r="B28" s="44">
        <v>572</v>
      </c>
      <c r="C28" s="20" t="s">
        <v>69</v>
      </c>
      <c r="D28" s="46">
        <v>56176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56176</v>
      </c>
      <c r="O28" s="47">
        <f t="shared" si="2"/>
        <v>47.32603201347936</v>
      </c>
      <c r="P28" s="9"/>
    </row>
    <row r="29" spans="1:16" ht="15.75" thickBot="1">
      <c r="A29" s="12"/>
      <c r="B29" s="44">
        <v>574</v>
      </c>
      <c r="C29" s="20" t="s">
        <v>42</v>
      </c>
      <c r="D29" s="46">
        <v>9979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9979</v>
      </c>
      <c r="O29" s="47">
        <f t="shared" si="2"/>
        <v>8.406908171861836</v>
      </c>
      <c r="P29" s="9"/>
    </row>
    <row r="30" spans="1:119" ht="16.5" thickBot="1">
      <c r="A30" s="14" t="s">
        <v>10</v>
      </c>
      <c r="B30" s="23"/>
      <c r="C30" s="22"/>
      <c r="D30" s="15">
        <f>SUM(D5,D12,D15,D21,D23,D26)</f>
        <v>939243</v>
      </c>
      <c r="E30" s="15">
        <f aca="true" t="shared" si="9" ref="E30:M30">SUM(E5,E12,E15,E21,E23,E26)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388681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>SUM(D30:M30)</f>
        <v>1327924</v>
      </c>
      <c r="O30" s="37">
        <f t="shared" si="2"/>
        <v>1118.7228306655434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72</v>
      </c>
      <c r="M32" s="93"/>
      <c r="N32" s="93"/>
      <c r="O32" s="41">
        <v>1187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361363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53564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5">SUM(D5:M5)</f>
        <v>414927</v>
      </c>
      <c r="O5" s="61">
        <f aca="true" t="shared" si="2" ref="O5:O32">(N5/O$34)</f>
        <v>363.33362521891416</v>
      </c>
      <c r="P5" s="62"/>
    </row>
    <row r="6" spans="1:16" ht="15">
      <c r="A6" s="64"/>
      <c r="B6" s="65">
        <v>511</v>
      </c>
      <c r="C6" s="66" t="s">
        <v>19</v>
      </c>
      <c r="D6" s="67">
        <v>66841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66841</v>
      </c>
      <c r="O6" s="68">
        <f t="shared" si="2"/>
        <v>58.52977232924694</v>
      </c>
      <c r="P6" s="69"/>
    </row>
    <row r="7" spans="1:16" ht="15">
      <c r="A7" s="64"/>
      <c r="B7" s="65">
        <v>512</v>
      </c>
      <c r="C7" s="66" t="s">
        <v>20</v>
      </c>
      <c r="D7" s="67">
        <v>51612</v>
      </c>
      <c r="E7" s="67">
        <v>0</v>
      </c>
      <c r="F7" s="67">
        <v>0</v>
      </c>
      <c r="G7" s="67">
        <v>0</v>
      </c>
      <c r="H7" s="67">
        <v>0</v>
      </c>
      <c r="I7" s="67">
        <v>53564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105176</v>
      </c>
      <c r="O7" s="68">
        <f t="shared" si="2"/>
        <v>92.09807355516638</v>
      </c>
      <c r="P7" s="69"/>
    </row>
    <row r="8" spans="1:16" ht="15">
      <c r="A8" s="64"/>
      <c r="B8" s="65">
        <v>513</v>
      </c>
      <c r="C8" s="66" t="s">
        <v>21</v>
      </c>
      <c r="D8" s="67">
        <v>113047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113047</v>
      </c>
      <c r="O8" s="68">
        <f t="shared" si="2"/>
        <v>98.99036777583187</v>
      </c>
      <c r="P8" s="69"/>
    </row>
    <row r="9" spans="1:16" ht="15">
      <c r="A9" s="64"/>
      <c r="B9" s="65">
        <v>514</v>
      </c>
      <c r="C9" s="66" t="s">
        <v>22</v>
      </c>
      <c r="D9" s="67">
        <v>9856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9856</v>
      </c>
      <c r="O9" s="68">
        <f t="shared" si="2"/>
        <v>8.630472854640981</v>
      </c>
      <c r="P9" s="69"/>
    </row>
    <row r="10" spans="1:16" ht="15">
      <c r="A10" s="64"/>
      <c r="B10" s="65">
        <v>517</v>
      </c>
      <c r="C10" s="66" t="s">
        <v>50</v>
      </c>
      <c r="D10" s="67">
        <v>6873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6873</v>
      </c>
      <c r="O10" s="68">
        <f t="shared" si="2"/>
        <v>6.018388791593695</v>
      </c>
      <c r="P10" s="69"/>
    </row>
    <row r="11" spans="1:16" ht="15">
      <c r="A11" s="64"/>
      <c r="B11" s="65">
        <v>519</v>
      </c>
      <c r="C11" s="66" t="s">
        <v>64</v>
      </c>
      <c r="D11" s="67">
        <v>113134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113134</v>
      </c>
      <c r="O11" s="68">
        <f t="shared" si="2"/>
        <v>99.06654991243433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SUM(D13:D14)</f>
        <v>124002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124002</v>
      </c>
      <c r="O12" s="75">
        <f t="shared" si="2"/>
        <v>108.5831873905429</v>
      </c>
      <c r="P12" s="76"/>
    </row>
    <row r="13" spans="1:16" ht="15">
      <c r="A13" s="64"/>
      <c r="B13" s="65">
        <v>522</v>
      </c>
      <c r="C13" s="66" t="s">
        <v>26</v>
      </c>
      <c r="D13" s="67">
        <v>105127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105127</v>
      </c>
      <c r="O13" s="68">
        <f t="shared" si="2"/>
        <v>92.05516637478108</v>
      </c>
      <c r="P13" s="69"/>
    </row>
    <row r="14" spans="1:16" ht="15">
      <c r="A14" s="64"/>
      <c r="B14" s="65">
        <v>524</v>
      </c>
      <c r="C14" s="66" t="s">
        <v>27</v>
      </c>
      <c r="D14" s="67">
        <v>18875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18875</v>
      </c>
      <c r="O14" s="68">
        <f t="shared" si="2"/>
        <v>16.528021015761823</v>
      </c>
      <c r="P14" s="69"/>
    </row>
    <row r="15" spans="1:16" ht="15.75">
      <c r="A15" s="70" t="s">
        <v>28</v>
      </c>
      <c r="B15" s="71"/>
      <c r="C15" s="72"/>
      <c r="D15" s="73">
        <f aca="true" t="shared" si="4" ref="D15:M15">SUM(D16:D20)</f>
        <v>150499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307552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458051</v>
      </c>
      <c r="O15" s="75">
        <f t="shared" si="2"/>
        <v>401.0954465849387</v>
      </c>
      <c r="P15" s="76"/>
    </row>
    <row r="16" spans="1:16" ht="15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263302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263302</v>
      </c>
      <c r="O16" s="68">
        <f t="shared" si="2"/>
        <v>230.56217162872153</v>
      </c>
      <c r="P16" s="69"/>
    </row>
    <row r="17" spans="1:16" ht="15">
      <c r="A17" s="64"/>
      <c r="B17" s="65">
        <v>534</v>
      </c>
      <c r="C17" s="66" t="s">
        <v>65</v>
      </c>
      <c r="D17" s="67">
        <v>130907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130907</v>
      </c>
      <c r="O17" s="68">
        <f t="shared" si="2"/>
        <v>114.62959719789842</v>
      </c>
      <c r="P17" s="69"/>
    </row>
    <row r="18" spans="1:16" ht="15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44250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44250</v>
      </c>
      <c r="O18" s="68">
        <f t="shared" si="2"/>
        <v>38.74781085814361</v>
      </c>
      <c r="P18" s="69"/>
    </row>
    <row r="19" spans="1:16" ht="15">
      <c r="A19" s="64"/>
      <c r="B19" s="65">
        <v>538</v>
      </c>
      <c r="C19" s="66" t="s">
        <v>66</v>
      </c>
      <c r="D19" s="67">
        <v>18790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18790</v>
      </c>
      <c r="O19" s="68">
        <f t="shared" si="2"/>
        <v>16.453590192644484</v>
      </c>
      <c r="P19" s="69"/>
    </row>
    <row r="20" spans="1:16" ht="15">
      <c r="A20" s="64"/>
      <c r="B20" s="65">
        <v>539</v>
      </c>
      <c r="C20" s="66" t="s">
        <v>46</v>
      </c>
      <c r="D20" s="67">
        <v>802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802</v>
      </c>
      <c r="O20" s="68">
        <f t="shared" si="2"/>
        <v>0.702276707530648</v>
      </c>
      <c r="P20" s="69"/>
    </row>
    <row r="21" spans="1:16" ht="15.75">
      <c r="A21" s="70" t="s">
        <v>32</v>
      </c>
      <c r="B21" s="71"/>
      <c r="C21" s="72"/>
      <c r="D21" s="73">
        <f aca="true" t="shared" si="5" ref="D21:M21">SUM(D22:D22)</f>
        <v>39293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39293</v>
      </c>
      <c r="O21" s="75">
        <f t="shared" si="2"/>
        <v>34.40718038528897</v>
      </c>
      <c r="P21" s="76"/>
    </row>
    <row r="22" spans="1:16" ht="15">
      <c r="A22" s="64"/>
      <c r="B22" s="65">
        <v>541</v>
      </c>
      <c r="C22" s="66" t="s">
        <v>67</v>
      </c>
      <c r="D22" s="67">
        <v>39293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39293</v>
      </c>
      <c r="O22" s="68">
        <f t="shared" si="2"/>
        <v>34.40718038528897</v>
      </c>
      <c r="P22" s="69"/>
    </row>
    <row r="23" spans="1:16" ht="15.75">
      <c r="A23" s="70" t="s">
        <v>34</v>
      </c>
      <c r="B23" s="71"/>
      <c r="C23" s="72"/>
      <c r="D23" s="73">
        <f aca="true" t="shared" si="6" ref="D23:M23">SUM(D24:D24)</f>
        <v>7567</v>
      </c>
      <c r="E23" s="73">
        <f t="shared" si="6"/>
        <v>0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7567</v>
      </c>
      <c r="O23" s="75">
        <f t="shared" si="2"/>
        <v>6.626094570928196</v>
      </c>
      <c r="P23" s="76"/>
    </row>
    <row r="24" spans="1:16" ht="15">
      <c r="A24" s="64"/>
      <c r="B24" s="65">
        <v>554</v>
      </c>
      <c r="C24" s="66" t="s">
        <v>51</v>
      </c>
      <c r="D24" s="67">
        <v>7567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7567</v>
      </c>
      <c r="O24" s="68">
        <f t="shared" si="2"/>
        <v>6.626094570928196</v>
      </c>
      <c r="P24" s="69"/>
    </row>
    <row r="25" spans="1:16" ht="15.75">
      <c r="A25" s="70" t="s">
        <v>36</v>
      </c>
      <c r="B25" s="71"/>
      <c r="C25" s="72"/>
      <c r="D25" s="73">
        <f aca="true" t="shared" si="7" ref="D25:M25">SUM(D26:D27)</f>
        <v>3696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3696</v>
      </c>
      <c r="O25" s="75">
        <f t="shared" si="2"/>
        <v>3.236427320490368</v>
      </c>
      <c r="P25" s="76"/>
    </row>
    <row r="26" spans="1:16" ht="15">
      <c r="A26" s="64"/>
      <c r="B26" s="65">
        <v>562</v>
      </c>
      <c r="C26" s="66" t="s">
        <v>68</v>
      </c>
      <c r="D26" s="67">
        <v>696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aca="true" t="shared" si="8" ref="N26:N31">SUM(D26:M26)</f>
        <v>696</v>
      </c>
      <c r="O26" s="68">
        <f t="shared" si="2"/>
        <v>0.6094570928196147</v>
      </c>
      <c r="P26" s="69"/>
    </row>
    <row r="27" spans="1:16" ht="15">
      <c r="A27" s="64"/>
      <c r="B27" s="65">
        <v>569</v>
      </c>
      <c r="C27" s="66" t="s">
        <v>38</v>
      </c>
      <c r="D27" s="67">
        <v>3000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3000</v>
      </c>
      <c r="O27" s="68">
        <f t="shared" si="2"/>
        <v>2.626970227670753</v>
      </c>
      <c r="P27" s="69"/>
    </row>
    <row r="28" spans="1:16" ht="15.75">
      <c r="A28" s="70" t="s">
        <v>39</v>
      </c>
      <c r="B28" s="71"/>
      <c r="C28" s="72"/>
      <c r="D28" s="73">
        <f aca="true" t="shared" si="9" ref="D28:M28">SUM(D29:D31)</f>
        <v>56346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>SUM(D28:M28)</f>
        <v>56346</v>
      </c>
      <c r="O28" s="75">
        <f t="shared" si="2"/>
        <v>49.339754816112084</v>
      </c>
      <c r="P28" s="69"/>
    </row>
    <row r="29" spans="1:16" ht="15">
      <c r="A29" s="64"/>
      <c r="B29" s="65">
        <v>571</v>
      </c>
      <c r="C29" s="66" t="s">
        <v>40</v>
      </c>
      <c r="D29" s="67">
        <v>6221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6221</v>
      </c>
      <c r="O29" s="68">
        <f t="shared" si="2"/>
        <v>5.447460595446585</v>
      </c>
      <c r="P29" s="69"/>
    </row>
    <row r="30" spans="1:16" ht="15">
      <c r="A30" s="64"/>
      <c r="B30" s="65">
        <v>572</v>
      </c>
      <c r="C30" s="66" t="s">
        <v>69</v>
      </c>
      <c r="D30" s="67">
        <v>37830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37830</v>
      </c>
      <c r="O30" s="68">
        <f t="shared" si="2"/>
        <v>33.126094570928196</v>
      </c>
      <c r="P30" s="69"/>
    </row>
    <row r="31" spans="1:16" ht="15.75" thickBot="1">
      <c r="A31" s="64"/>
      <c r="B31" s="65">
        <v>574</v>
      </c>
      <c r="C31" s="66" t="s">
        <v>42</v>
      </c>
      <c r="D31" s="67">
        <v>12295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12295</v>
      </c>
      <c r="O31" s="68">
        <f t="shared" si="2"/>
        <v>10.766199649737302</v>
      </c>
      <c r="P31" s="69"/>
    </row>
    <row r="32" spans="1:119" ht="16.5" thickBot="1">
      <c r="A32" s="77" t="s">
        <v>10</v>
      </c>
      <c r="B32" s="78"/>
      <c r="C32" s="79"/>
      <c r="D32" s="80">
        <f>SUM(D5,D12,D15,D21,D23,D25,D28)</f>
        <v>742766</v>
      </c>
      <c r="E32" s="80">
        <f aca="true" t="shared" si="10" ref="E32:M32">SUM(E5,E12,E15,E21,E23,E25,E28)</f>
        <v>0</v>
      </c>
      <c r="F32" s="80">
        <f t="shared" si="10"/>
        <v>0</v>
      </c>
      <c r="G32" s="80">
        <f t="shared" si="10"/>
        <v>0</v>
      </c>
      <c r="H32" s="80">
        <f t="shared" si="10"/>
        <v>0</v>
      </c>
      <c r="I32" s="80">
        <f t="shared" si="10"/>
        <v>361116</v>
      </c>
      <c r="J32" s="80">
        <f t="shared" si="10"/>
        <v>0</v>
      </c>
      <c r="K32" s="80">
        <f t="shared" si="10"/>
        <v>0</v>
      </c>
      <c r="L32" s="80">
        <f t="shared" si="10"/>
        <v>0</v>
      </c>
      <c r="M32" s="80">
        <f t="shared" si="10"/>
        <v>0</v>
      </c>
      <c r="N32" s="80">
        <f>SUM(D32:M32)</f>
        <v>1103882</v>
      </c>
      <c r="O32" s="81">
        <f t="shared" si="2"/>
        <v>966.6217162872155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 ht="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1142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340246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51978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392224</v>
      </c>
      <c r="O5" s="32">
        <f aca="true" t="shared" si="2" ref="O5:O32">(N5/O$34)</f>
        <v>358.19543378995434</v>
      </c>
      <c r="P5" s="6"/>
    </row>
    <row r="6" spans="1:16" ht="15">
      <c r="A6" s="12"/>
      <c r="B6" s="44">
        <v>511</v>
      </c>
      <c r="C6" s="20" t="s">
        <v>19</v>
      </c>
      <c r="D6" s="46">
        <v>70708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70708</v>
      </c>
      <c r="O6" s="47">
        <f t="shared" si="2"/>
        <v>64.57351598173516</v>
      </c>
      <c r="P6" s="9"/>
    </row>
    <row r="7" spans="1:16" ht="15">
      <c r="A7" s="12"/>
      <c r="B7" s="44">
        <v>512</v>
      </c>
      <c r="C7" s="20" t="s">
        <v>20</v>
      </c>
      <c r="D7" s="46">
        <v>51723</v>
      </c>
      <c r="E7" s="46">
        <v>0</v>
      </c>
      <c r="F7" s="46">
        <v>0</v>
      </c>
      <c r="G7" s="46">
        <v>0</v>
      </c>
      <c r="H7" s="46">
        <v>0</v>
      </c>
      <c r="I7" s="46">
        <v>51978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103701</v>
      </c>
      <c r="O7" s="47">
        <f t="shared" si="2"/>
        <v>94.7041095890411</v>
      </c>
      <c r="P7" s="9"/>
    </row>
    <row r="8" spans="1:16" ht="15">
      <c r="A8" s="12"/>
      <c r="B8" s="44">
        <v>513</v>
      </c>
      <c r="C8" s="20" t="s">
        <v>21</v>
      </c>
      <c r="D8" s="46">
        <v>90396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90396</v>
      </c>
      <c r="O8" s="47">
        <f t="shared" si="2"/>
        <v>82.55342465753425</v>
      </c>
      <c r="P8" s="9"/>
    </row>
    <row r="9" spans="1:16" ht="15">
      <c r="A9" s="12"/>
      <c r="B9" s="44">
        <v>514</v>
      </c>
      <c r="C9" s="20" t="s">
        <v>22</v>
      </c>
      <c r="D9" s="46">
        <v>10325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10325</v>
      </c>
      <c r="O9" s="47">
        <f t="shared" si="2"/>
        <v>9.429223744292237</v>
      </c>
      <c r="P9" s="9"/>
    </row>
    <row r="10" spans="1:16" ht="15">
      <c r="A10" s="12"/>
      <c r="B10" s="44">
        <v>517</v>
      </c>
      <c r="C10" s="20" t="s">
        <v>50</v>
      </c>
      <c r="D10" s="46">
        <v>7497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7497</v>
      </c>
      <c r="O10" s="47">
        <f t="shared" si="2"/>
        <v>6.846575342465753</v>
      </c>
      <c r="P10" s="9"/>
    </row>
    <row r="11" spans="1:16" ht="15">
      <c r="A11" s="12"/>
      <c r="B11" s="44">
        <v>519</v>
      </c>
      <c r="C11" s="20" t="s">
        <v>24</v>
      </c>
      <c r="D11" s="46">
        <v>109597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109597</v>
      </c>
      <c r="O11" s="47">
        <f t="shared" si="2"/>
        <v>100.08858447488585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105248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105248</v>
      </c>
      <c r="O12" s="43">
        <f t="shared" si="2"/>
        <v>96.11689497716895</v>
      </c>
      <c r="P12" s="10"/>
    </row>
    <row r="13" spans="1:16" ht="15">
      <c r="A13" s="12"/>
      <c r="B13" s="44">
        <v>522</v>
      </c>
      <c r="C13" s="20" t="s">
        <v>26</v>
      </c>
      <c r="D13" s="46">
        <v>89673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89673</v>
      </c>
      <c r="O13" s="47">
        <f t="shared" si="2"/>
        <v>81.89315068493151</v>
      </c>
      <c r="P13" s="9"/>
    </row>
    <row r="14" spans="1:16" ht="15">
      <c r="A14" s="12"/>
      <c r="B14" s="44">
        <v>524</v>
      </c>
      <c r="C14" s="20" t="s">
        <v>27</v>
      </c>
      <c r="D14" s="46">
        <v>15575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15575</v>
      </c>
      <c r="O14" s="47">
        <f t="shared" si="2"/>
        <v>14.223744292237443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SUM(D16:D20)</f>
        <v>191920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285266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477186</v>
      </c>
      <c r="O15" s="43">
        <f t="shared" si="2"/>
        <v>435.786301369863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260525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260525</v>
      </c>
      <c r="O16" s="47">
        <f t="shared" si="2"/>
        <v>237.92237442922374</v>
      </c>
      <c r="P16" s="9"/>
    </row>
    <row r="17" spans="1:16" ht="15">
      <c r="A17" s="12"/>
      <c r="B17" s="44">
        <v>534</v>
      </c>
      <c r="C17" s="20" t="s">
        <v>30</v>
      </c>
      <c r="D17" s="46">
        <v>130895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130895</v>
      </c>
      <c r="O17" s="47">
        <f t="shared" si="2"/>
        <v>119.53881278538813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24741</v>
      </c>
      <c r="O18" s="47">
        <f t="shared" si="2"/>
        <v>22.594520547945205</v>
      </c>
      <c r="P18" s="9"/>
    </row>
    <row r="19" spans="1:16" ht="15">
      <c r="A19" s="12"/>
      <c r="B19" s="44">
        <v>538</v>
      </c>
      <c r="C19" s="20" t="s">
        <v>56</v>
      </c>
      <c r="D19" s="46">
        <v>59246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59246</v>
      </c>
      <c r="O19" s="47">
        <f t="shared" si="2"/>
        <v>54.10593607305936</v>
      </c>
      <c r="P19" s="9"/>
    </row>
    <row r="20" spans="1:16" ht="15">
      <c r="A20" s="12"/>
      <c r="B20" s="44">
        <v>539</v>
      </c>
      <c r="C20" s="20" t="s">
        <v>46</v>
      </c>
      <c r="D20" s="46">
        <v>1779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1779</v>
      </c>
      <c r="O20" s="47">
        <f t="shared" si="2"/>
        <v>1.6246575342465754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SUM(D22:D22)</f>
        <v>59557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59557</v>
      </c>
      <c r="O21" s="43">
        <f t="shared" si="2"/>
        <v>54.389954337899546</v>
      </c>
      <c r="P21" s="10"/>
    </row>
    <row r="22" spans="1:16" ht="15">
      <c r="A22" s="12"/>
      <c r="B22" s="44">
        <v>541</v>
      </c>
      <c r="C22" s="20" t="s">
        <v>33</v>
      </c>
      <c r="D22" s="46">
        <v>59557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59557</v>
      </c>
      <c r="O22" s="47">
        <f t="shared" si="2"/>
        <v>54.389954337899546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245821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245821</v>
      </c>
      <c r="O23" s="43">
        <f t="shared" si="2"/>
        <v>224.49406392694064</v>
      </c>
      <c r="P23" s="10"/>
    </row>
    <row r="24" spans="1:16" ht="15">
      <c r="A24" s="13"/>
      <c r="B24" s="45">
        <v>554</v>
      </c>
      <c r="C24" s="21" t="s">
        <v>51</v>
      </c>
      <c r="D24" s="46">
        <v>245821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245821</v>
      </c>
      <c r="O24" s="47">
        <f t="shared" si="2"/>
        <v>224.49406392694064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SUM(D26:D27)</f>
        <v>3612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3612</v>
      </c>
      <c r="O25" s="43">
        <f t="shared" si="2"/>
        <v>3.2986301369863016</v>
      </c>
      <c r="P25" s="10"/>
    </row>
    <row r="26" spans="1:16" ht="15">
      <c r="A26" s="12"/>
      <c r="B26" s="44">
        <v>562</v>
      </c>
      <c r="C26" s="20" t="s">
        <v>37</v>
      </c>
      <c r="D26" s="46">
        <v>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8" ref="N26:N31">SUM(D26:M26)</f>
        <v>612</v>
      </c>
      <c r="O26" s="47">
        <f t="shared" si="2"/>
        <v>0.5589041095890411</v>
      </c>
      <c r="P26" s="9"/>
    </row>
    <row r="27" spans="1:16" ht="15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3000</v>
      </c>
      <c r="O27" s="47">
        <f t="shared" si="2"/>
        <v>2.73972602739726</v>
      </c>
      <c r="P27" s="9"/>
    </row>
    <row r="28" spans="1:16" ht="15.75">
      <c r="A28" s="28" t="s">
        <v>39</v>
      </c>
      <c r="B28" s="29"/>
      <c r="C28" s="30"/>
      <c r="D28" s="31">
        <f aca="true" t="shared" si="9" ref="D28:M28">SUM(D29:D31)</f>
        <v>65869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65869</v>
      </c>
      <c r="O28" s="43">
        <f t="shared" si="2"/>
        <v>60.15433789954338</v>
      </c>
      <c r="P28" s="9"/>
    </row>
    <row r="29" spans="1:16" ht="15">
      <c r="A29" s="12"/>
      <c r="B29" s="44">
        <v>571</v>
      </c>
      <c r="C29" s="20" t="s">
        <v>40</v>
      </c>
      <c r="D29" s="46">
        <v>3645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3645</v>
      </c>
      <c r="O29" s="47">
        <f t="shared" si="2"/>
        <v>3.328767123287671</v>
      </c>
      <c r="P29" s="9"/>
    </row>
    <row r="30" spans="1:16" ht="15">
      <c r="A30" s="12"/>
      <c r="B30" s="44">
        <v>572</v>
      </c>
      <c r="C30" s="20" t="s">
        <v>41</v>
      </c>
      <c r="D30" s="46">
        <v>53766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53766</v>
      </c>
      <c r="O30" s="47">
        <f t="shared" si="2"/>
        <v>49.1013698630137</v>
      </c>
      <c r="P30" s="9"/>
    </row>
    <row r="31" spans="1:16" ht="15.75" thickBot="1">
      <c r="A31" s="12"/>
      <c r="B31" s="44">
        <v>574</v>
      </c>
      <c r="C31" s="20" t="s">
        <v>42</v>
      </c>
      <c r="D31" s="46">
        <v>8458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8458</v>
      </c>
      <c r="O31" s="47">
        <f t="shared" si="2"/>
        <v>7.724200913242009</v>
      </c>
      <c r="P31" s="9"/>
    </row>
    <row r="32" spans="1:119" ht="16.5" thickBot="1">
      <c r="A32" s="14" t="s">
        <v>10</v>
      </c>
      <c r="B32" s="23"/>
      <c r="C32" s="22"/>
      <c r="D32" s="15">
        <f>SUM(D5,D12,D15,D21,D23,D25,D28)</f>
        <v>1012273</v>
      </c>
      <c r="E32" s="15">
        <f aca="true" t="shared" si="10" ref="E32:M32">SUM(E5,E12,E15,E21,E23,E25,E28)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337244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1349517</v>
      </c>
      <c r="O32" s="37">
        <f t="shared" si="2"/>
        <v>1232.4356164383562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1095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2022-11-08T17:01:48Z</cp:lastPrinted>
  <dcterms:created xsi:type="dcterms:W3CDTF">2000-08-31T21:26:31Z</dcterms:created>
  <dcterms:modified xsi:type="dcterms:W3CDTF">2022-11-08T17:01:59Z</dcterms:modified>
  <cp:category/>
  <cp:version/>
  <cp:contentType/>
  <cp:contentStatus/>
</cp:coreProperties>
</file>