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'2008'!$A$1:$O$39</definedName>
    <definedName name="_xlnm.Print_Area" localSheetId="13">'2009'!$A$1:$O$40</definedName>
    <definedName name="_xlnm.Print_Area" localSheetId="12">'2010'!$A$1:$O$39</definedName>
    <definedName name="_xlnm.Print_Area" localSheetId="11">'2011'!$A$1:$O$40</definedName>
    <definedName name="_xlnm.Print_Area" localSheetId="10">'2012'!$A$1:$O$38</definedName>
    <definedName name="_xlnm.Print_Area" localSheetId="9">'2013'!$A$1:$O$39</definedName>
    <definedName name="_xlnm.Print_Area" localSheetId="8">'2014'!$A$1:$O$38</definedName>
    <definedName name="_xlnm.Print_Area" localSheetId="7">'2015'!$A$1:$O$38</definedName>
    <definedName name="_xlnm.Print_Area" localSheetId="6">'2016'!$A$1:$O$36</definedName>
    <definedName name="_xlnm.Print_Area" localSheetId="5">'2017'!$A$1:$O$37</definedName>
    <definedName name="_xlnm.Print_Area" localSheetId="4">'2018'!$A$1:$O$37</definedName>
    <definedName name="_xlnm.Print_Area" localSheetId="3">'2019'!$A$1:$O$39</definedName>
    <definedName name="_xlnm.Print_Area" localSheetId="2">'2020'!$A$1:$O$38</definedName>
    <definedName name="_xlnm.Print_Area" localSheetId="1">'2021'!$A$1:$P$38</definedName>
    <definedName name="_xlnm.Print_Area" localSheetId="0">'2022'!$A$1:$P$36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7" l="1"/>
  <c r="F32" i="47"/>
  <c r="G32" i="47"/>
  <c r="H32" i="47"/>
  <c r="I32" i="47"/>
  <c r="J32" i="47"/>
  <c r="K32" i="47"/>
  <c r="L32" i="47"/>
  <c r="M32" i="47"/>
  <c r="N32" i="47"/>
  <c r="D32" i="47"/>
  <c r="O31" i="47" l="1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5" i="47" l="1"/>
  <c r="P25" i="47" s="1"/>
  <c r="O27" i="47"/>
  <c r="P27" i="47" s="1"/>
  <c r="O20" i="47"/>
  <c r="P20" i="47" s="1"/>
  <c r="O13" i="47"/>
  <c r="P13" i="47" s="1"/>
  <c r="O10" i="47"/>
  <c r="P10" i="47" s="1"/>
  <c r="O5" i="47"/>
  <c r="P5" i="47" s="1"/>
  <c r="O33" i="46"/>
  <c r="P33" i="46" s="1"/>
  <c r="N32" i="46"/>
  <c r="M32" i="46"/>
  <c r="L32" i="46"/>
  <c r="K32" i="46"/>
  <c r="J32" i="46"/>
  <c r="I32" i="46"/>
  <c r="H32" i="46"/>
  <c r="G32" i="46"/>
  <c r="F32" i="46"/>
  <c r="E32" i="46"/>
  <c r="O32" i="46" s="1"/>
  <c r="P32" i="46" s="1"/>
  <c r="D32" i="46"/>
  <c r="O31" i="46"/>
  <c r="P31" i="46" s="1"/>
  <c r="O30" i="46"/>
  <c r="P30" i="46" s="1"/>
  <c r="O29" i="46"/>
  <c r="P29" i="46"/>
  <c r="O28" i="46"/>
  <c r="P28" i="46" s="1"/>
  <c r="N27" i="46"/>
  <c r="M27" i="46"/>
  <c r="L27" i="46"/>
  <c r="O27" i="46" s="1"/>
  <c r="P27" i="46" s="1"/>
  <c r="K27" i="46"/>
  <c r="J27" i="46"/>
  <c r="I27" i="46"/>
  <c r="H27" i="46"/>
  <c r="G27" i="46"/>
  <c r="F27" i="46"/>
  <c r="E27" i="46"/>
  <c r="D27" i="46"/>
  <c r="O26" i="46"/>
  <c r="P26" i="46"/>
  <c r="N25" i="46"/>
  <c r="M25" i="46"/>
  <c r="O25" i="46" s="1"/>
  <c r="P25" i="46" s="1"/>
  <c r="L25" i="46"/>
  <c r="K25" i="46"/>
  <c r="J25" i="46"/>
  <c r="I25" i="46"/>
  <c r="H25" i="46"/>
  <c r="G25" i="46"/>
  <c r="F25" i="46"/>
  <c r="E25" i="46"/>
  <c r="D25" i="46"/>
  <c r="O24" i="46"/>
  <c r="P24" i="46" s="1"/>
  <c r="O23" i="46"/>
  <c r="P23" i="46" s="1"/>
  <c r="O22" i="46"/>
  <c r="P22" i="46" s="1"/>
  <c r="O21" i="46"/>
  <c r="P21" i="46" s="1"/>
  <c r="N20" i="46"/>
  <c r="M20" i="46"/>
  <c r="L20" i="46"/>
  <c r="K20" i="46"/>
  <c r="J20" i="46"/>
  <c r="I20" i="46"/>
  <c r="H20" i="46"/>
  <c r="H34" i="46" s="1"/>
  <c r="G20" i="46"/>
  <c r="F20" i="46"/>
  <c r="E20" i="46"/>
  <c r="D20" i="46"/>
  <c r="O19" i="46"/>
  <c r="P19" i="46"/>
  <c r="O18" i="46"/>
  <c r="P18" i="46"/>
  <c r="O17" i="46"/>
  <c r="P17" i="46"/>
  <c r="O16" i="46"/>
  <c r="P16" i="46"/>
  <c r="O15" i="46"/>
  <c r="P15" i="46" s="1"/>
  <c r="O14" i="46"/>
  <c r="P14" i="46"/>
  <c r="O13" i="46"/>
  <c r="P13" i="46" s="1"/>
  <c r="N12" i="46"/>
  <c r="M12" i="46"/>
  <c r="L12" i="46"/>
  <c r="K12" i="46"/>
  <c r="J12" i="46"/>
  <c r="I12" i="46"/>
  <c r="I34" i="46" s="1"/>
  <c r="H12" i="46"/>
  <c r="G12" i="46"/>
  <c r="F12" i="46"/>
  <c r="E12" i="46"/>
  <c r="D12" i="46"/>
  <c r="O11" i="46"/>
  <c r="P11" i="46"/>
  <c r="O10" i="46"/>
  <c r="P10" i="46" s="1"/>
  <c r="N9" i="46"/>
  <c r="M9" i="46"/>
  <c r="L9" i="46"/>
  <c r="L34" i="46" s="1"/>
  <c r="K9" i="46"/>
  <c r="J9" i="46"/>
  <c r="I9" i="46"/>
  <c r="H9" i="46"/>
  <c r="G9" i="46"/>
  <c r="F9" i="46"/>
  <c r="E9" i="46"/>
  <c r="D9" i="46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E34" i="46" s="1"/>
  <c r="D5" i="46"/>
  <c r="N33" i="45"/>
  <c r="O33" i="45" s="1"/>
  <c r="M32" i="45"/>
  <c r="L32" i="45"/>
  <c r="K32" i="45"/>
  <c r="J32" i="45"/>
  <c r="I32" i="45"/>
  <c r="H32" i="45"/>
  <c r="G32" i="45"/>
  <c r="F32" i="45"/>
  <c r="E32" i="45"/>
  <c r="N32" i="45" s="1"/>
  <c r="O32" i="45" s="1"/>
  <c r="D32" i="45"/>
  <c r="N31" i="45"/>
  <c r="O31" i="45" s="1"/>
  <c r="N30" i="45"/>
  <c r="O30" i="45" s="1"/>
  <c r="M29" i="45"/>
  <c r="L29" i="45"/>
  <c r="K29" i="45"/>
  <c r="J29" i="45"/>
  <c r="I29" i="45"/>
  <c r="H29" i="45"/>
  <c r="G29" i="45"/>
  <c r="N29" i="45" s="1"/>
  <c r="O29" i="45" s="1"/>
  <c r="F29" i="45"/>
  <c r="E29" i="45"/>
  <c r="D29" i="45"/>
  <c r="N28" i="45"/>
  <c r="O28" i="45" s="1"/>
  <c r="M27" i="45"/>
  <c r="L27" i="45"/>
  <c r="K27" i="45"/>
  <c r="J27" i="45"/>
  <c r="I27" i="45"/>
  <c r="H27" i="45"/>
  <c r="G27" i="45"/>
  <c r="N27" i="45" s="1"/>
  <c r="O27" i="45" s="1"/>
  <c r="F27" i="45"/>
  <c r="E27" i="45"/>
  <c r="D27" i="45"/>
  <c r="N26" i="45"/>
  <c r="O26" i="45" s="1"/>
  <c r="N25" i="45"/>
  <c r="O25" i="45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/>
  <c r="M16" i="45"/>
  <c r="L16" i="45"/>
  <c r="K16" i="45"/>
  <c r="J16" i="45"/>
  <c r="I16" i="45"/>
  <c r="I34" i="45" s="1"/>
  <c r="H16" i="45"/>
  <c r="G16" i="45"/>
  <c r="F16" i="45"/>
  <c r="E16" i="45"/>
  <c r="D16" i="45"/>
  <c r="N15" i="45"/>
  <c r="O15" i="45"/>
  <c r="N14" i="45"/>
  <c r="O14" i="45" s="1"/>
  <c r="N13" i="45"/>
  <c r="O13" i="45" s="1"/>
  <c r="M12" i="45"/>
  <c r="M34" i="45" s="1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N5" i="45" s="1"/>
  <c r="O5" i="45" s="1"/>
  <c r="J5" i="45"/>
  <c r="I5" i="45"/>
  <c r="H5" i="45"/>
  <c r="G5" i="45"/>
  <c r="F5" i="45"/>
  <c r="E5" i="45"/>
  <c r="D5" i="45"/>
  <c r="N34" i="44"/>
  <c r="O34" i="44" s="1"/>
  <c r="M33" i="44"/>
  <c r="L33" i="44"/>
  <c r="K33" i="44"/>
  <c r="N33" i="44" s="1"/>
  <c r="O33" i="44" s="1"/>
  <c r="J33" i="44"/>
  <c r="I33" i="44"/>
  <c r="H33" i="44"/>
  <c r="G33" i="44"/>
  <c r="F33" i="44"/>
  <c r="E33" i="44"/>
  <c r="D33" i="44"/>
  <c r="N32" i="44"/>
  <c r="O32" i="44" s="1"/>
  <c r="N31" i="44"/>
  <c r="O31" i="44" s="1"/>
  <c r="M30" i="44"/>
  <c r="N30" i="44" s="1"/>
  <c r="O30" i="44" s="1"/>
  <c r="L30" i="44"/>
  <c r="K30" i="44"/>
  <c r="J30" i="44"/>
  <c r="I30" i="44"/>
  <c r="H30" i="44"/>
  <c r="G30" i="44"/>
  <c r="F30" i="44"/>
  <c r="E30" i="44"/>
  <c r="D30" i="44"/>
  <c r="N29" i="44"/>
  <c r="O29" i="44" s="1"/>
  <c r="M28" i="44"/>
  <c r="N28" i="44" s="1"/>
  <c r="O28" i="44" s="1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 s="1"/>
  <c r="M21" i="44"/>
  <c r="L21" i="44"/>
  <c r="K21" i="44"/>
  <c r="K35" i="44" s="1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E35" i="44" s="1"/>
  <c r="D16" i="44"/>
  <c r="N15" i="44"/>
  <c r="O15" i="44" s="1"/>
  <c r="N14" i="44"/>
  <c r="O14" i="44" s="1"/>
  <c r="N13" i="44"/>
  <c r="O13" i="44"/>
  <c r="M12" i="44"/>
  <c r="L12" i="44"/>
  <c r="K12" i="44"/>
  <c r="J12" i="44"/>
  <c r="I12" i="44"/>
  <c r="I35" i="44" s="1"/>
  <c r="H12" i="44"/>
  <c r="G12" i="44"/>
  <c r="F12" i="44"/>
  <c r="E12" i="44"/>
  <c r="D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G35" i="44" s="1"/>
  <c r="F5" i="44"/>
  <c r="E5" i="44"/>
  <c r="D5" i="44"/>
  <c r="N32" i="43"/>
  <c r="O32" i="43" s="1"/>
  <c r="M31" i="43"/>
  <c r="L31" i="43"/>
  <c r="K31" i="43"/>
  <c r="J31" i="43"/>
  <c r="I31" i="43"/>
  <c r="H31" i="43"/>
  <c r="G31" i="43"/>
  <c r="N31" i="43" s="1"/>
  <c r="O31" i="43" s="1"/>
  <c r="F31" i="43"/>
  <c r="E31" i="43"/>
  <c r="D31" i="43"/>
  <c r="N30" i="43"/>
  <c r="O30" i="43" s="1"/>
  <c r="N29" i="43"/>
  <c r="O29" i="43"/>
  <c r="M28" i="43"/>
  <c r="L28" i="43"/>
  <c r="K28" i="43"/>
  <c r="J28" i="43"/>
  <c r="I28" i="43"/>
  <c r="N28" i="43" s="1"/>
  <c r="O28" i="43" s="1"/>
  <c r="H28" i="43"/>
  <c r="G28" i="43"/>
  <c r="F28" i="43"/>
  <c r="E28" i="43"/>
  <c r="D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/>
  <c r="M16" i="43"/>
  <c r="L16" i="43"/>
  <c r="K16" i="43"/>
  <c r="J16" i="43"/>
  <c r="I16" i="43"/>
  <c r="I33" i="43" s="1"/>
  <c r="H16" i="43"/>
  <c r="G16" i="43"/>
  <c r="F16" i="43"/>
  <c r="E16" i="43"/>
  <c r="D16" i="43"/>
  <c r="N15" i="43"/>
  <c r="O15" i="43"/>
  <c r="N14" i="43"/>
  <c r="O14" i="43" s="1"/>
  <c r="N13" i="43"/>
  <c r="O13" i="43" s="1"/>
  <c r="M12" i="43"/>
  <c r="M33" i="43" s="1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N5" i="43" s="1"/>
  <c r="O5" i="43" s="1"/>
  <c r="J5" i="43"/>
  <c r="I5" i="43"/>
  <c r="H5" i="43"/>
  <c r="G5" i="43"/>
  <c r="F5" i="43"/>
  <c r="E5" i="43"/>
  <c r="D5" i="43"/>
  <c r="N32" i="42"/>
  <c r="O32" i="42" s="1"/>
  <c r="M31" i="42"/>
  <c r="L31" i="42"/>
  <c r="K31" i="42"/>
  <c r="N31" i="42" s="1"/>
  <c r="O31" i="42" s="1"/>
  <c r="J31" i="42"/>
  <c r="I31" i="42"/>
  <c r="H31" i="42"/>
  <c r="G31" i="42"/>
  <c r="F31" i="42"/>
  <c r="E31" i="42"/>
  <c r="D31" i="42"/>
  <c r="N30" i="42"/>
  <c r="O30" i="42" s="1"/>
  <c r="N29" i="42"/>
  <c r="O29" i="42" s="1"/>
  <c r="M28" i="42"/>
  <c r="N28" i="42" s="1"/>
  <c r="O28" i="42" s="1"/>
  <c r="L28" i="42"/>
  <c r="K28" i="42"/>
  <c r="J28" i="42"/>
  <c r="I28" i="42"/>
  <c r="H28" i="42"/>
  <c r="G28" i="42"/>
  <c r="F28" i="42"/>
  <c r="E28" i="42"/>
  <c r="D28" i="42"/>
  <c r="N27" i="42"/>
  <c r="O27" i="42" s="1"/>
  <c r="M26" i="42"/>
  <c r="N26" i="42" s="1"/>
  <c r="O26" i="42" s="1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 s="1"/>
  <c r="N22" i="42"/>
  <c r="O22" i="42" s="1"/>
  <c r="N21" i="42"/>
  <c r="O21" i="42"/>
  <c r="M20" i="42"/>
  <c r="L20" i="42"/>
  <c r="K20" i="42"/>
  <c r="J20" i="42"/>
  <c r="I20" i="42"/>
  <c r="N20" i="42" s="1"/>
  <c r="O20" i="42" s="1"/>
  <c r="H20" i="42"/>
  <c r="G20" i="42"/>
  <c r="F20" i="42"/>
  <c r="E20" i="42"/>
  <c r="D20" i="42"/>
  <c r="N19" i="42"/>
  <c r="O19" i="42"/>
  <c r="N18" i="42"/>
  <c r="O18" i="42" s="1"/>
  <c r="N17" i="42"/>
  <c r="O17" i="42" s="1"/>
  <c r="M16" i="42"/>
  <c r="M33" i="42" s="1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E33" i="42" s="1"/>
  <c r="D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 s="1"/>
  <c r="N22" i="41"/>
  <c r="O22" i="41"/>
  <c r="N21" i="41"/>
  <c r="O21" i="41" s="1"/>
  <c r="M20" i="41"/>
  <c r="L20" i="41"/>
  <c r="K20" i="41"/>
  <c r="N20" i="41" s="1"/>
  <c r="O20" i="41" s="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G32" i="41" s="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N5" i="41" s="1"/>
  <c r="O5" i="41" s="1"/>
  <c r="D5" i="41"/>
  <c r="N33" i="40"/>
  <c r="O33" i="40" s="1"/>
  <c r="N32" i="40"/>
  <c r="O32" i="40" s="1"/>
  <c r="M31" i="40"/>
  <c r="L31" i="40"/>
  <c r="K31" i="40"/>
  <c r="J31" i="40"/>
  <c r="I31" i="40"/>
  <c r="H31" i="40"/>
  <c r="G31" i="40"/>
  <c r="N31" i="40" s="1"/>
  <c r="O31" i="40" s="1"/>
  <c r="F31" i="40"/>
  <c r="E31" i="40"/>
  <c r="D31" i="40"/>
  <c r="N30" i="40"/>
  <c r="O30" i="40" s="1"/>
  <c r="N29" i="40"/>
  <c r="O29" i="40"/>
  <c r="M28" i="40"/>
  <c r="L28" i="40"/>
  <c r="K28" i="40"/>
  <c r="J28" i="40"/>
  <c r="I28" i="40"/>
  <c r="N28" i="40" s="1"/>
  <c r="O28" i="40" s="1"/>
  <c r="H28" i="40"/>
  <c r="G28" i="40"/>
  <c r="F28" i="40"/>
  <c r="E28" i="40"/>
  <c r="D28" i="40"/>
  <c r="N27" i="40"/>
  <c r="O27" i="40"/>
  <c r="M26" i="40"/>
  <c r="L26" i="40"/>
  <c r="K26" i="40"/>
  <c r="J26" i="40"/>
  <c r="I26" i="40"/>
  <c r="N26" i="40" s="1"/>
  <c r="O26" i="40" s="1"/>
  <c r="H26" i="40"/>
  <c r="G26" i="40"/>
  <c r="F26" i="40"/>
  <c r="E26" i="40"/>
  <c r="D26" i="40"/>
  <c r="N25" i="40"/>
  <c r="O25" i="40"/>
  <c r="N24" i="40"/>
  <c r="O24" i="40" s="1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N20" i="40" s="1"/>
  <c r="O20" i="40" s="1"/>
  <c r="D20" i="40"/>
  <c r="N19" i="40"/>
  <c r="O19" i="40" s="1"/>
  <c r="N18" i="40"/>
  <c r="O18" i="40" s="1"/>
  <c r="N17" i="40"/>
  <c r="O17" i="40"/>
  <c r="M16" i="40"/>
  <c r="L16" i="40"/>
  <c r="K16" i="40"/>
  <c r="J16" i="40"/>
  <c r="I16" i="40"/>
  <c r="I34" i="40" s="1"/>
  <c r="H16" i="40"/>
  <c r="G16" i="40"/>
  <c r="F16" i="40"/>
  <c r="E16" i="40"/>
  <c r="D16" i="40"/>
  <c r="N15" i="40"/>
  <c r="O15" i="40"/>
  <c r="N14" i="40"/>
  <c r="O14" i="40" s="1"/>
  <c r="N13" i="40"/>
  <c r="O13" i="40" s="1"/>
  <c r="M12" i="40"/>
  <c r="M34" i="40" s="1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K34" i="40" s="1"/>
  <c r="J5" i="40"/>
  <c r="I5" i="40"/>
  <c r="H5" i="40"/>
  <c r="G5" i="40"/>
  <c r="F5" i="40"/>
  <c r="E5" i="40"/>
  <c r="D5" i="40"/>
  <c r="N33" i="39"/>
  <c r="O33" i="39" s="1"/>
  <c r="M32" i="39"/>
  <c r="L32" i="39"/>
  <c r="K32" i="39"/>
  <c r="N32" i="39" s="1"/>
  <c r="O32" i="39" s="1"/>
  <c r="J32" i="39"/>
  <c r="I32" i="39"/>
  <c r="H32" i="39"/>
  <c r="G32" i="39"/>
  <c r="F32" i="39"/>
  <c r="E32" i="39"/>
  <c r="D32" i="39"/>
  <c r="N31" i="39"/>
  <c r="O31" i="39" s="1"/>
  <c r="N30" i="39"/>
  <c r="O30" i="39" s="1"/>
  <c r="M29" i="39"/>
  <c r="N29" i="39" s="1"/>
  <c r="O29" i="39" s="1"/>
  <c r="L29" i="39"/>
  <c r="K29" i="39"/>
  <c r="J29" i="39"/>
  <c r="I29" i="39"/>
  <c r="H29" i="39"/>
  <c r="G29" i="39"/>
  <c r="F29" i="39"/>
  <c r="E29" i="39"/>
  <c r="D29" i="39"/>
  <c r="N28" i="39"/>
  <c r="O28" i="39" s="1"/>
  <c r="M27" i="39"/>
  <c r="L27" i="39"/>
  <c r="N27" i="39" s="1"/>
  <c r="O27" i="39" s="1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/>
  <c r="N22" i="39"/>
  <c r="O22" i="39" s="1"/>
  <c r="N21" i="39"/>
  <c r="O21" i="39" s="1"/>
  <c r="M20" i="39"/>
  <c r="N20" i="39" s="1"/>
  <c r="O20" i="39" s="1"/>
  <c r="L20" i="39"/>
  <c r="K20" i="39"/>
  <c r="J20" i="39"/>
  <c r="I20" i="39"/>
  <c r="H20" i="39"/>
  <c r="G20" i="39"/>
  <c r="F20" i="39"/>
  <c r="E20" i="39"/>
  <c r="D20" i="39"/>
  <c r="N19" i="39"/>
  <c r="O19" i="39" s="1"/>
  <c r="N18" i="39"/>
  <c r="O18" i="39" s="1"/>
  <c r="N17" i="39"/>
  <c r="O17" i="39" s="1"/>
  <c r="M16" i="39"/>
  <c r="L16" i="39"/>
  <c r="K16" i="39"/>
  <c r="J16" i="39"/>
  <c r="I16" i="39"/>
  <c r="I34" i="39" s="1"/>
  <c r="H16" i="39"/>
  <c r="G16" i="39"/>
  <c r="F16" i="39"/>
  <c r="E16" i="39"/>
  <c r="N16" i="39" s="1"/>
  <c r="O16" i="39" s="1"/>
  <c r="D16" i="39"/>
  <c r="N15" i="39"/>
  <c r="O15" i="39" s="1"/>
  <c r="N14" i="39"/>
  <c r="O14" i="39"/>
  <c r="N13" i="39"/>
  <c r="O13" i="39" s="1"/>
  <c r="M12" i="39"/>
  <c r="L12" i="39"/>
  <c r="L34" i="39" s="1"/>
  <c r="K12" i="39"/>
  <c r="K34" i="39" s="1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N5" i="39" s="1"/>
  <c r="O5" i="39" s="1"/>
  <c r="L5" i="39"/>
  <c r="K5" i="39"/>
  <c r="J5" i="39"/>
  <c r="I5" i="39"/>
  <c r="H5" i="39"/>
  <c r="G5" i="39"/>
  <c r="F5" i="39"/>
  <c r="E5" i="39"/>
  <c r="D5" i="39"/>
  <c r="N34" i="38"/>
  <c r="O34" i="38"/>
  <c r="M33" i="38"/>
  <c r="L33" i="38"/>
  <c r="K33" i="38"/>
  <c r="J33" i="38"/>
  <c r="I33" i="38"/>
  <c r="H33" i="38"/>
  <c r="G33" i="38"/>
  <c r="F33" i="38"/>
  <c r="E33" i="38"/>
  <c r="D33" i="38"/>
  <c r="N33" i="38" s="1"/>
  <c r="O33" i="38" s="1"/>
  <c r="N32" i="38"/>
  <c r="O32" i="38" s="1"/>
  <c r="N31" i="38"/>
  <c r="O31" i="38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M27" i="38"/>
  <c r="L27" i="38"/>
  <c r="K27" i="38"/>
  <c r="J27" i="38"/>
  <c r="I27" i="38"/>
  <c r="H27" i="38"/>
  <c r="N27" i="38" s="1"/>
  <c r="O27" i="38" s="1"/>
  <c r="G27" i="38"/>
  <c r="F27" i="38"/>
  <c r="E27" i="38"/>
  <c r="D27" i="38"/>
  <c r="N26" i="38"/>
  <c r="O26" i="38" s="1"/>
  <c r="N25" i="38"/>
  <c r="O25" i="38" s="1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M17" i="38"/>
  <c r="N17" i="38" s="1"/>
  <c r="O17" i="38" s="1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N13" i="38"/>
  <c r="O13" i="38" s="1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K35" i="38" s="1"/>
  <c r="J5" i="38"/>
  <c r="J35" i="38"/>
  <c r="I5" i="38"/>
  <c r="H5" i="38"/>
  <c r="H35" i="38" s="1"/>
  <c r="G5" i="38"/>
  <c r="G35" i="38" s="1"/>
  <c r="F5" i="38"/>
  <c r="E5" i="38"/>
  <c r="D5" i="38"/>
  <c r="N5" i="38" s="1"/>
  <c r="O5" i="38" s="1"/>
  <c r="N34" i="37"/>
  <c r="O34" i="37"/>
  <c r="M33" i="37"/>
  <c r="L33" i="37"/>
  <c r="K33" i="37"/>
  <c r="J33" i="37"/>
  <c r="I33" i="37"/>
  <c r="H33" i="37"/>
  <c r="G33" i="37"/>
  <c r="F33" i="37"/>
  <c r="N33" i="37" s="1"/>
  <c r="O33" i="37" s="1"/>
  <c r="E33" i="37"/>
  <c r="D33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D30" i="37"/>
  <c r="N30" i="37" s="1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 s="1"/>
  <c r="N26" i="37"/>
  <c r="O26" i="37"/>
  <c r="N25" i="37"/>
  <c r="O25" i="37"/>
  <c r="N24" i="37"/>
  <c r="O24" i="37"/>
  <c r="N23" i="37"/>
  <c r="O23" i="37" s="1"/>
  <c r="N22" i="37"/>
  <c r="O22" i="37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F35" i="37" s="1"/>
  <c r="E12" i="37"/>
  <c r="D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L35" i="37" s="1"/>
  <c r="K5" i="37"/>
  <c r="J5" i="37"/>
  <c r="J35" i="37" s="1"/>
  <c r="I5" i="37"/>
  <c r="H5" i="37"/>
  <c r="H35" i="37" s="1"/>
  <c r="G5" i="37"/>
  <c r="F5" i="37"/>
  <c r="E5" i="37"/>
  <c r="E35" i="37" s="1"/>
  <c r="D5" i="37"/>
  <c r="D35" i="37" s="1"/>
  <c r="N33" i="36"/>
  <c r="O33" i="36"/>
  <c r="M32" i="36"/>
  <c r="L32" i="36"/>
  <c r="K32" i="36"/>
  <c r="J32" i="36"/>
  <c r="I32" i="36"/>
  <c r="H32" i="36"/>
  <c r="G32" i="36"/>
  <c r="N32" i="36" s="1"/>
  <c r="O32" i="36" s="1"/>
  <c r="F32" i="36"/>
  <c r="E32" i="36"/>
  <c r="D32" i="36"/>
  <c r="N31" i="36"/>
  <c r="O31" i="36"/>
  <c r="M30" i="36"/>
  <c r="L30" i="36"/>
  <c r="K30" i="36"/>
  <c r="J30" i="36"/>
  <c r="N30" i="36" s="1"/>
  <c r="O30" i="36" s="1"/>
  <c r="I30" i="36"/>
  <c r="H30" i="36"/>
  <c r="G30" i="36"/>
  <c r="F30" i="36"/>
  <c r="E30" i="36"/>
  <c r="D30" i="36"/>
  <c r="N29" i="36"/>
  <c r="O29" i="36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/>
  <c r="N25" i="36"/>
  <c r="O25" i="36" s="1"/>
  <c r="N24" i="36"/>
  <c r="O24" i="36"/>
  <c r="N23" i="36"/>
  <c r="O23" i="36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/>
  <c r="N18" i="36"/>
  <c r="O18" i="36" s="1"/>
  <c r="N17" i="36"/>
  <c r="O17" i="36"/>
  <c r="M16" i="36"/>
  <c r="L16" i="36"/>
  <c r="K16" i="36"/>
  <c r="J16" i="36"/>
  <c r="I16" i="36"/>
  <c r="H16" i="36"/>
  <c r="G16" i="36"/>
  <c r="G34" i="36" s="1"/>
  <c r="F16" i="36"/>
  <c r="N16" i="36" s="1"/>
  <c r="O16" i="36" s="1"/>
  <c r="E16" i="36"/>
  <c r="D16" i="36"/>
  <c r="N15" i="36"/>
  <c r="O15" i="36" s="1"/>
  <c r="N14" i="36"/>
  <c r="O14" i="36" s="1"/>
  <c r="N13" i="36"/>
  <c r="O13" i="36"/>
  <c r="M12" i="36"/>
  <c r="M34" i="36" s="1"/>
  <c r="L12" i="36"/>
  <c r="K12" i="36"/>
  <c r="J12" i="36"/>
  <c r="I12" i="36"/>
  <c r="H12" i="36"/>
  <c r="G12" i="36"/>
  <c r="F12" i="36"/>
  <c r="E12" i="36"/>
  <c r="D12" i="36"/>
  <c r="D34" i="36" s="1"/>
  <c r="N11" i="36"/>
  <c r="O11" i="36" s="1"/>
  <c r="N10" i="36"/>
  <c r="O10" i="36"/>
  <c r="N9" i="36"/>
  <c r="O9" i="36"/>
  <c r="N8" i="36"/>
  <c r="O8" i="36" s="1"/>
  <c r="N7" i="36"/>
  <c r="O7" i="36" s="1"/>
  <c r="N6" i="36"/>
  <c r="O6" i="36"/>
  <c r="M5" i="36"/>
  <c r="L5" i="36"/>
  <c r="L34" i="36" s="1"/>
  <c r="K5" i="36"/>
  <c r="J5" i="36"/>
  <c r="J34" i="36" s="1"/>
  <c r="I5" i="36"/>
  <c r="H5" i="36"/>
  <c r="H34" i="36" s="1"/>
  <c r="G5" i="36"/>
  <c r="F5" i="36"/>
  <c r="F34" i="36"/>
  <c r="E5" i="36"/>
  <c r="N5" i="36" s="1"/>
  <c r="O5" i="36" s="1"/>
  <c r="D5" i="36"/>
  <c r="N35" i="35"/>
  <c r="O35" i="35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 s="1"/>
  <c r="M32" i="35"/>
  <c r="L32" i="35"/>
  <c r="K32" i="35"/>
  <c r="J32" i="35"/>
  <c r="I32" i="35"/>
  <c r="H32" i="35"/>
  <c r="N32" i="35" s="1"/>
  <c r="O32" i="35" s="1"/>
  <c r="G32" i="35"/>
  <c r="F32" i="35"/>
  <c r="E32" i="35"/>
  <c r="D32" i="35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 s="1"/>
  <c r="N28" i="35"/>
  <c r="O28" i="35"/>
  <c r="N27" i="35"/>
  <c r="O27" i="35" s="1"/>
  <c r="N26" i="35"/>
  <c r="O26" i="35" s="1"/>
  <c r="N25" i="35"/>
  <c r="O25" i="35" s="1"/>
  <c r="N24" i="35"/>
  <c r="O24" i="35" s="1"/>
  <c r="N23" i="35"/>
  <c r="O23" i="35" s="1"/>
  <c r="M22" i="35"/>
  <c r="L22" i="35"/>
  <c r="K22" i="35"/>
  <c r="K36" i="35" s="1"/>
  <c r="J22" i="35"/>
  <c r="I22" i="35"/>
  <c r="H22" i="35"/>
  <c r="G22" i="35"/>
  <c r="F22" i="35"/>
  <c r="E22" i="35"/>
  <c r="N22" i="35" s="1"/>
  <c r="O22" i="35" s="1"/>
  <c r="D22" i="35"/>
  <c r="N21" i="35"/>
  <c r="O21" i="35"/>
  <c r="N20" i="35"/>
  <c r="O20" i="35" s="1"/>
  <c r="N19" i="35"/>
  <c r="O19" i="35" s="1"/>
  <c r="N18" i="35"/>
  <c r="O18" i="35" s="1"/>
  <c r="N17" i="35"/>
  <c r="O17" i="35" s="1"/>
  <c r="M16" i="35"/>
  <c r="L16" i="35"/>
  <c r="K16" i="35"/>
  <c r="J16" i="35"/>
  <c r="I16" i="35"/>
  <c r="N16" i="35" s="1"/>
  <c r="O16" i="35" s="1"/>
  <c r="H16" i="35"/>
  <c r="G16" i="35"/>
  <c r="F16" i="35"/>
  <c r="E16" i="35"/>
  <c r="D16" i="35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/>
  <c r="N10" i="35"/>
  <c r="O10" i="35"/>
  <c r="N9" i="35"/>
  <c r="O9" i="35" s="1"/>
  <c r="N8" i="35"/>
  <c r="O8" i="35"/>
  <c r="N7" i="35"/>
  <c r="O7" i="35"/>
  <c r="N6" i="35"/>
  <c r="O6" i="35" s="1"/>
  <c r="M5" i="35"/>
  <c r="L5" i="35"/>
  <c r="L36" i="35" s="1"/>
  <c r="K5" i="35"/>
  <c r="J5" i="35"/>
  <c r="J36" i="35" s="1"/>
  <c r="I5" i="35"/>
  <c r="H5" i="35"/>
  <c r="G5" i="35"/>
  <c r="F5" i="35"/>
  <c r="N5" i="35" s="1"/>
  <c r="O5" i="35" s="1"/>
  <c r="E5" i="35"/>
  <c r="D5" i="35"/>
  <c r="D36" i="35" s="1"/>
  <c r="N34" i="34"/>
  <c r="O34" i="34" s="1"/>
  <c r="M33" i="34"/>
  <c r="L33" i="34"/>
  <c r="K33" i="34"/>
  <c r="J33" i="34"/>
  <c r="I33" i="34"/>
  <c r="H33" i="34"/>
  <c r="G33" i="34"/>
  <c r="G35" i="34" s="1"/>
  <c r="F33" i="34"/>
  <c r="E33" i="34"/>
  <c r="D33" i="34"/>
  <c r="N33" i="34" s="1"/>
  <c r="O33" i="34" s="1"/>
  <c r="N32" i="34"/>
  <c r="O32" i="34" s="1"/>
  <c r="N31" i="34"/>
  <c r="O31" i="34" s="1"/>
  <c r="M30" i="34"/>
  <c r="L30" i="34"/>
  <c r="K30" i="34"/>
  <c r="J30" i="34"/>
  <c r="I30" i="34"/>
  <c r="H30" i="34"/>
  <c r="G30" i="34"/>
  <c r="F30" i="34"/>
  <c r="E30" i="34"/>
  <c r="N30" i="34" s="1"/>
  <c r="O30" i="34" s="1"/>
  <c r="D30" i="34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N18" i="34"/>
  <c r="O18" i="34" s="1"/>
  <c r="N17" i="34"/>
  <c r="O17" i="34" s="1"/>
  <c r="M16" i="34"/>
  <c r="L16" i="34"/>
  <c r="K16" i="34"/>
  <c r="J16" i="34"/>
  <c r="I16" i="34"/>
  <c r="N16" i="34" s="1"/>
  <c r="O16" i="34" s="1"/>
  <c r="H16" i="34"/>
  <c r="G16" i="34"/>
  <c r="F16" i="34"/>
  <c r="E16" i="34"/>
  <c r="D16" i="34"/>
  <c r="N15" i="34"/>
  <c r="O15" i="34"/>
  <c r="N14" i="34"/>
  <c r="O14" i="34"/>
  <c r="N13" i="34"/>
  <c r="O13" i="34" s="1"/>
  <c r="M12" i="34"/>
  <c r="L12" i="34"/>
  <c r="K12" i="34"/>
  <c r="K35" i="34" s="1"/>
  <c r="J12" i="34"/>
  <c r="I12" i="34"/>
  <c r="H12" i="34"/>
  <c r="G12" i="34"/>
  <c r="F12" i="34"/>
  <c r="E12" i="34"/>
  <c r="E35" i="34" s="1"/>
  <c r="D12" i="34"/>
  <c r="N12" i="34" s="1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35" i="34" s="1"/>
  <c r="L5" i="34"/>
  <c r="L35" i="34"/>
  <c r="K5" i="34"/>
  <c r="J5" i="34"/>
  <c r="J35" i="34"/>
  <c r="I5" i="34"/>
  <c r="I35" i="34"/>
  <c r="H5" i="34"/>
  <c r="H35" i="34" s="1"/>
  <c r="G5" i="34"/>
  <c r="F5" i="34"/>
  <c r="F35" i="34"/>
  <c r="E5" i="34"/>
  <c r="D5" i="34"/>
  <c r="N5" i="34" s="1"/>
  <c r="O5" i="34" s="1"/>
  <c r="N23" i="33"/>
  <c r="O23" i="33" s="1"/>
  <c r="N24" i="33"/>
  <c r="O24" i="33" s="1"/>
  <c r="N25" i="33"/>
  <c r="O25" i="33" s="1"/>
  <c r="N26" i="33"/>
  <c r="O26" i="33" s="1"/>
  <c r="N27" i="33"/>
  <c r="O27" i="33" s="1"/>
  <c r="N17" i="33"/>
  <c r="O17" i="33" s="1"/>
  <c r="N18" i="33"/>
  <c r="O18" i="33" s="1"/>
  <c r="N19" i="33"/>
  <c r="O19" i="33" s="1"/>
  <c r="N20" i="33"/>
  <c r="O20" i="33" s="1"/>
  <c r="N21" i="33"/>
  <c r="O21" i="33" s="1"/>
  <c r="E22" i="33"/>
  <c r="F22" i="33"/>
  <c r="G22" i="33"/>
  <c r="H22" i="33"/>
  <c r="I22" i="33"/>
  <c r="J22" i="33"/>
  <c r="N22" i="33" s="1"/>
  <c r="O22" i="33" s="1"/>
  <c r="K22" i="33"/>
  <c r="L22" i="33"/>
  <c r="M22" i="33"/>
  <c r="D22" i="33"/>
  <c r="E16" i="33"/>
  <c r="F16" i="33"/>
  <c r="F36" i="33" s="1"/>
  <c r="G16" i="33"/>
  <c r="H16" i="33"/>
  <c r="I16" i="33"/>
  <c r="J16" i="33"/>
  <c r="K16" i="33"/>
  <c r="L16" i="33"/>
  <c r="N16" i="33" s="1"/>
  <c r="O16" i="33" s="1"/>
  <c r="M16" i="33"/>
  <c r="D16" i="33"/>
  <c r="E12" i="33"/>
  <c r="F12" i="33"/>
  <c r="G12" i="33"/>
  <c r="N12" i="33" s="1"/>
  <c r="O12" i="33" s="1"/>
  <c r="H12" i="33"/>
  <c r="I12" i="33"/>
  <c r="J12" i="33"/>
  <c r="K12" i="33"/>
  <c r="K36" i="33" s="1"/>
  <c r="L12" i="33"/>
  <c r="M12" i="33"/>
  <c r="D12" i="33"/>
  <c r="E5" i="33"/>
  <c r="F5" i="33"/>
  <c r="G5" i="33"/>
  <c r="G36" i="33" s="1"/>
  <c r="H5" i="33"/>
  <c r="H36" i="33" s="1"/>
  <c r="I5" i="33"/>
  <c r="I36" i="33" s="1"/>
  <c r="J5" i="33"/>
  <c r="K5" i="33"/>
  <c r="L5" i="33"/>
  <c r="L36" i="33" s="1"/>
  <c r="M5" i="33"/>
  <c r="M36" i="33" s="1"/>
  <c r="D5" i="33"/>
  <c r="D36" i="33" s="1"/>
  <c r="E34" i="33"/>
  <c r="F34" i="33"/>
  <c r="G34" i="33"/>
  <c r="H34" i="33"/>
  <c r="I34" i="33"/>
  <c r="J34" i="33"/>
  <c r="K34" i="33"/>
  <c r="L34" i="33"/>
  <c r="M34" i="33"/>
  <c r="D34" i="33"/>
  <c r="N34" i="33" s="1"/>
  <c r="O34" i="33" s="1"/>
  <c r="N35" i="33"/>
  <c r="O35" i="33" s="1"/>
  <c r="N33" i="33"/>
  <c r="O33" i="33"/>
  <c r="N32" i="33"/>
  <c r="O32" i="33"/>
  <c r="E31" i="33"/>
  <c r="F31" i="33"/>
  <c r="G31" i="33"/>
  <c r="H31" i="33"/>
  <c r="I31" i="33"/>
  <c r="N31" i="33" s="1"/>
  <c r="O31" i="33" s="1"/>
  <c r="J31" i="33"/>
  <c r="K31" i="33"/>
  <c r="L31" i="33"/>
  <c r="M31" i="33"/>
  <c r="D31" i="33"/>
  <c r="E29" i="33"/>
  <c r="F29" i="33"/>
  <c r="G29" i="33"/>
  <c r="H29" i="33"/>
  <c r="I29" i="33"/>
  <c r="J29" i="33"/>
  <c r="K29" i="33"/>
  <c r="L29" i="33"/>
  <c r="M29" i="33"/>
  <c r="D29" i="33"/>
  <c r="N29" i="33"/>
  <c r="O29" i="33" s="1"/>
  <c r="N30" i="33"/>
  <c r="O30" i="33" s="1"/>
  <c r="N28" i="33"/>
  <c r="O28" i="33" s="1"/>
  <c r="N14" i="33"/>
  <c r="O14" i="33" s="1"/>
  <c r="N15" i="33"/>
  <c r="O15" i="33" s="1"/>
  <c r="N7" i="33"/>
  <c r="O7" i="33" s="1"/>
  <c r="N8" i="33"/>
  <c r="O8" i="33" s="1"/>
  <c r="N9" i="33"/>
  <c r="O9" i="33" s="1"/>
  <c r="N10" i="33"/>
  <c r="O10" i="33" s="1"/>
  <c r="N11" i="33"/>
  <c r="O11" i="33" s="1"/>
  <c r="N6" i="33"/>
  <c r="O6" i="33" s="1"/>
  <c r="N13" i="33"/>
  <c r="O13" i="33" s="1"/>
  <c r="E36" i="33"/>
  <c r="E36" i="35"/>
  <c r="M36" i="35"/>
  <c r="G36" i="35"/>
  <c r="E34" i="36"/>
  <c r="K34" i="36"/>
  <c r="G35" i="37"/>
  <c r="K35" i="37"/>
  <c r="M35" i="37"/>
  <c r="I35" i="37"/>
  <c r="L35" i="38"/>
  <c r="N29" i="38"/>
  <c r="O29" i="38" s="1"/>
  <c r="E35" i="38"/>
  <c r="I35" i="38"/>
  <c r="H34" i="39"/>
  <c r="F34" i="39"/>
  <c r="J34" i="39"/>
  <c r="G34" i="39"/>
  <c r="D34" i="39"/>
  <c r="I34" i="36"/>
  <c r="F35" i="38"/>
  <c r="F34" i="40"/>
  <c r="J34" i="40"/>
  <c r="H34" i="40"/>
  <c r="L34" i="40"/>
  <c r="D34" i="40"/>
  <c r="M32" i="41"/>
  <c r="F32" i="41"/>
  <c r="H32" i="41"/>
  <c r="E32" i="41"/>
  <c r="J32" i="41"/>
  <c r="N28" i="41"/>
  <c r="O28" i="41"/>
  <c r="L32" i="41"/>
  <c r="N26" i="41"/>
  <c r="O26" i="41"/>
  <c r="N16" i="41"/>
  <c r="O16" i="41"/>
  <c r="I32" i="41"/>
  <c r="N30" i="41"/>
  <c r="O30" i="41" s="1"/>
  <c r="D32" i="41"/>
  <c r="G33" i="42"/>
  <c r="N16" i="42"/>
  <c r="O16" i="42" s="1"/>
  <c r="N5" i="42"/>
  <c r="O5" i="42" s="1"/>
  <c r="F33" i="42"/>
  <c r="H33" i="42"/>
  <c r="J33" i="42"/>
  <c r="L33" i="42"/>
  <c r="D33" i="42"/>
  <c r="N26" i="43"/>
  <c r="O26" i="43" s="1"/>
  <c r="J33" i="43"/>
  <c r="L33" i="43"/>
  <c r="N12" i="43"/>
  <c r="O12" i="43" s="1"/>
  <c r="N21" i="43"/>
  <c r="O21" i="43" s="1"/>
  <c r="F33" i="43"/>
  <c r="H33" i="43"/>
  <c r="E33" i="43"/>
  <c r="D33" i="43"/>
  <c r="J35" i="44"/>
  <c r="L35" i="44"/>
  <c r="F35" i="44"/>
  <c r="N5" i="44"/>
  <c r="O5" i="44" s="1"/>
  <c r="H35" i="44"/>
  <c r="D35" i="44"/>
  <c r="J34" i="45"/>
  <c r="F34" i="45"/>
  <c r="L34" i="45"/>
  <c r="H34" i="45"/>
  <c r="N12" i="45"/>
  <c r="O12" i="45" s="1"/>
  <c r="N21" i="45"/>
  <c r="O21" i="45" s="1"/>
  <c r="D34" i="45"/>
  <c r="O20" i="46"/>
  <c r="P20" i="46" s="1"/>
  <c r="D34" i="46"/>
  <c r="F34" i="46"/>
  <c r="K34" i="46"/>
  <c r="N34" i="46"/>
  <c r="J34" i="46"/>
  <c r="M34" i="46"/>
  <c r="G34" i="46"/>
  <c r="O32" i="47" l="1"/>
  <c r="P32" i="47" s="1"/>
  <c r="O34" i="46"/>
  <c r="P34" i="46" s="1"/>
  <c r="N34" i="36"/>
  <c r="O34" i="36" s="1"/>
  <c r="N35" i="37"/>
  <c r="O35" i="37" s="1"/>
  <c r="N16" i="45"/>
  <c r="O16" i="45" s="1"/>
  <c r="N16" i="44"/>
  <c r="O16" i="44" s="1"/>
  <c r="G33" i="43"/>
  <c r="N16" i="40"/>
  <c r="O16" i="40" s="1"/>
  <c r="N5" i="40"/>
  <c r="O5" i="40" s="1"/>
  <c r="F36" i="35"/>
  <c r="N36" i="35" s="1"/>
  <c r="O36" i="35" s="1"/>
  <c r="N5" i="33"/>
  <c r="O5" i="33" s="1"/>
  <c r="M34" i="39"/>
  <c r="N34" i="39" s="1"/>
  <c r="O34" i="39" s="1"/>
  <c r="N12" i="41"/>
  <c r="O12" i="41" s="1"/>
  <c r="K32" i="41"/>
  <c r="N32" i="41" s="1"/>
  <c r="O32" i="41" s="1"/>
  <c r="M35" i="38"/>
  <c r="H36" i="35"/>
  <c r="G34" i="45"/>
  <c r="N21" i="44"/>
  <c r="O21" i="44" s="1"/>
  <c r="N12" i="42"/>
  <c r="O12" i="42" s="1"/>
  <c r="J36" i="33"/>
  <c r="N36" i="33" s="1"/>
  <c r="O36" i="33" s="1"/>
  <c r="D35" i="34"/>
  <c r="N35" i="34" s="1"/>
  <c r="O35" i="34" s="1"/>
  <c r="N12" i="36"/>
  <c r="O12" i="36" s="1"/>
  <c r="E34" i="45"/>
  <c r="N34" i="45" s="1"/>
  <c r="O34" i="45" s="1"/>
  <c r="I33" i="42"/>
  <c r="N33" i="42" s="1"/>
  <c r="O33" i="42" s="1"/>
  <c r="G34" i="40"/>
  <c r="D35" i="38"/>
  <c r="I36" i="35"/>
  <c r="O9" i="46"/>
  <c r="P9" i="46" s="1"/>
  <c r="N12" i="44"/>
  <c r="O12" i="44" s="1"/>
  <c r="N16" i="43"/>
  <c r="O16" i="43" s="1"/>
  <c r="K33" i="43"/>
  <c r="N12" i="40"/>
  <c r="O12" i="40" s="1"/>
  <c r="E34" i="40"/>
  <c r="N34" i="40" s="1"/>
  <c r="O34" i="40" s="1"/>
  <c r="K34" i="45"/>
  <c r="M35" i="44"/>
  <c r="N35" i="44" s="1"/>
  <c r="O35" i="44" s="1"/>
  <c r="O5" i="46"/>
  <c r="P5" i="46" s="1"/>
  <c r="O12" i="46"/>
  <c r="P12" i="46" s="1"/>
  <c r="N12" i="37"/>
  <c r="O12" i="37" s="1"/>
  <c r="N5" i="37"/>
  <c r="O5" i="37" s="1"/>
  <c r="K33" i="42"/>
  <c r="E34" i="39"/>
  <c r="N33" i="43" l="1"/>
  <c r="O33" i="43" s="1"/>
  <c r="N35" i="38"/>
  <c r="O35" i="38" s="1"/>
</calcChain>
</file>

<file path=xl/sharedStrings.xml><?xml version="1.0" encoding="utf-8"?>
<sst xmlns="http://schemas.openxmlformats.org/spreadsheetml/2006/main" count="754" uniqueCount="121">
  <si>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</si>
  <si>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</si>
  <si>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</si>
  <si>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</si>
  <si>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</si>
  <si>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</si>
  <si>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</si>
  <si>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</si>
  <si>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</si>
  <si>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</si>
  <si>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</si>
  <si>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</si>
  <si>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Telecommunications</t>
  </si>
  <si>
    <t>Utility Service Tax - Gas</t>
  </si>
  <si>
    <t>Utility Service Tax - Fuel Oil</t>
  </si>
  <si>
    <t>Utility Service Tax - Propane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</si>
  <si>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</si>
  <si>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</si>
  <si>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</si>
  <si>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</si>
  <si>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Physical Environment - Sewer / Wastewater</t>
  </si>
  <si>
    <t>Federal Grant - Transportation - Other Transportation</t>
  </si>
  <si>
    <t>State Grant - Physical Environment - Sewer / Wastewater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</si>
  <si>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</si>
  <si>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</si>
  <si>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</si>
  <si>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</si>
  <si>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</si>
  <si>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</si>
  <si>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</si>
  <si>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</si>
  <si>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</si>
  <si>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</si>
  <si>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</si>
  <si>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Public Safety - Protective Inspection Fees</t>
  </si>
  <si>
    <t>Physical Environment - Water / Sewer Combination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</si>
  <si>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</si>
  <si>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</si>
  <si>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</si>
  <si>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</si>
  <si>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</si>
  <si>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</si>
  <si>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</si>
  <si>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</si>
  <si>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</si>
  <si>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</si>
  <si>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</si>
  <si>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</si>
  <si>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</si>
  <si>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</si>
  <si>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Callahan Revenues Reported by Account Code and Fund Type</t>
  </si>
  <si>
    <t>Local Fiscal Year Ended September 30, 2010</t>
  </si>
  <si>
    <t>Public Safety - Law Enforcement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</si>
  <si>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</si>
  <si>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</si>
  <si>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</si>
  <si>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</si>
  <si>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Discretionary Sales Surtaxes</t>
  </si>
  <si>
    <t>Communications Services Taxes</t>
  </si>
  <si>
    <t>Federal Grant - Human Services - Public Assistance</t>
  </si>
  <si>
    <t>State Grant - Culture / Recreation</t>
  </si>
  <si>
    <t>Public Safety - Other Public Safety Charges and Fees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</si>
  <si>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</si>
  <si>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</si>
  <si>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</si>
  <si>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</si>
  <si>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</si>
  <si>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</si>
  <si>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</si>
  <si>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State Shared Revenues - Other</t>
  </si>
  <si>
    <t>General Government - Other General Government Charges and Fees</t>
  </si>
  <si>
    <t>2013 Municipal Population:</t>
  </si>
  <si>
    <t>Local Fiscal Year Ended September 30, 2008</t>
  </si>
  <si>
    <t>First Local Option Fuel Tax (1 to 6 Cents)</t>
  </si>
  <si>
    <t>Permits and Franchise Fees</t>
  </si>
  <si>
    <t>Other Permits and Fees</t>
  </si>
  <si>
    <t>Federal Grant - Physical Environment - Water Supply System</t>
  </si>
  <si>
    <t>Federal Grant - Other Federal Grants</t>
  </si>
  <si>
    <t>State Grant - Physical Environment - Water Supply System</t>
  </si>
  <si>
    <t>Physical Environment - Water Utility</t>
  </si>
  <si>
    <t>Disposition of Fixed Assets</t>
  </si>
  <si>
    <t>2008 Municipal Population:</t>
  </si>
  <si>
    <t>Local Fiscal Year Ended September 30, 2014</t>
  </si>
  <si>
    <t>2014 Municipal Population:</t>
  </si>
  <si>
    <t>Local Fiscal Year Ended September 30, 2015</t>
  </si>
  <si>
    <t>Public Safety - Emergency Management Service Fees / Charges</t>
  </si>
  <si>
    <t>Proceeds - Debt Proceeds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</si>
  <si>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</si>
  <si>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</si>
  <si>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</si>
  <si>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</si>
  <si>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</si>
  <si>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</si>
  <si>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</si>
  <si>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</si>
  <si>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</si>
  <si>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</si>
  <si>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</si>
  <si>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</si>
  <si>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</si>
  <si>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</si>
  <si>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</si>
  <si>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</si>
  <si>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</si>
  <si>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Other General Taxes</t>
  </si>
  <si>
    <t>Building Permits (Buildling Permit Fees)</t>
  </si>
  <si>
    <t>Intergovernmental Revenues</t>
  </si>
  <si>
    <t>State Grant - Economic Environment</t>
  </si>
  <si>
    <t>State Grant - Other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</si>
  <si>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</si>
  <si>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</si>
  <si>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 Program</t>
  </si>
  <si>
    <t>Physical Environment - Sewer / Wastewater Utility</t>
  </si>
  <si>
    <t>Fines - Local Ordinance Violations</t>
  </si>
  <si>
    <t>Rents and Royalties</t>
  </si>
  <si>
    <t>Contributions and Donations from Private Sources</t>
  </si>
  <si>
    <t>Proceeds of General Capital Asset Dispositions - Sales</t>
  </si>
  <si>
    <t>2021 Municipal Population:</t>
  </si>
  <si>
    <t>Local Fiscal Year Ended September 30, 2022</t>
  </si>
  <si>
    <t>Local Communications Services Taxes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</si>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</sst>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99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100</v>
      </c>
      <c r="N4" s="35" t="s">
        <v>10</v>
      </c>
      <c r="O4" s="35" t="s">
        <v>101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102</v>
      </c>
      <c r="B5" s="26"/>
      <c r="C5" s="26"/>
      <c r="D5" s="27">
        <f>SUM(D6:D9)</f>
        <v>679612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679612</v>
      </c>
      <c r="P5" s="33">
        <f>(O5/P$34)</f>
        <v>425.55541640576081</v>
      </c>
      <c r="Q5" s="6"/>
    </row>
    <row r="6" spans="1:134">
      <c r="A6" s="12"/>
      <c r="B6" s="25">
        <v>311</v>
      </c>
      <c r="C6" s="20" t="s">
        <v>3</v>
      </c>
      <c r="D6" s="46">
        <v>273737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273737</v>
      </c>
      <c r="P6" s="47">
        <f>(O6/P$34)</f>
        <v>171.4070131496556</v>
      </c>
      <c r="Q6" s="9"/>
    </row>
    <row r="7" spans="1:134">
      <c r="A7" s="12"/>
      <c r="B7" s="25">
        <v>312.41000000000003</v>
      </c>
      <c r="C7" s="20" t="s">
        <v>103</v>
      </c>
      <c r="D7" s="46">
        <v>34744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8" si="0">SUM(D7:N7)</f>
        <v>34744</v>
      </c>
      <c r="P7" s="47">
        <f>(O7/P$34)</f>
        <v>21.755792110206638</v>
      </c>
      <c r="Q7" s="9"/>
    </row>
    <row r="8" spans="1:134">
      <c r="A8" s="12"/>
      <c r="B8" s="25">
        <v>315.2</v>
      </c>
      <c r="C8" s="20" t="s">
        <v>119</v>
      </c>
      <c r="D8" s="46">
        <v>116504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116504</v>
      </c>
      <c r="P8" s="47">
        <f>(O8/P$34)</f>
        <v>72.951784596117719</v>
      </c>
      <c r="Q8" s="9"/>
    </row>
    <row r="9" spans="1:134">
      <c r="A9" s="12"/>
      <c r="B9" s="25">
        <v>319.89999999999998</v>
      </c>
      <c r="C9" s="20" t="s">
        <v>104</v>
      </c>
      <c r="D9" s="46">
        <v>254627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254627</v>
      </c>
      <c r="P9" s="47">
        <f>(O9/P$34)</f>
        <v>159.44082654978084</v>
      </c>
      <c r="Q9" s="9"/>
    </row>
    <row r="10" spans="1:134" ht="15.75">
      <c r="A10" s="29" t="s">
        <v>16</v>
      </c>
      <c r="B10" s="30"/>
      <c r="C10" s="31"/>
      <c r="D10" s="32">
        <f>SUM(D11:D12)</f>
        <v>1060809</v>
      </c>
      <c r="E10" s="32">
        <f>SUM(E11:E12)</f>
        <v>0</v>
      </c>
      <c r="F10" s="32">
        <f>SUM(F11:F12)</f>
        <v>0</v>
      </c>
      <c r="G10" s="32">
        <f>SUM(G11:G12)</f>
        <v>0</v>
      </c>
      <c r="H10" s="32">
        <f>SUM(H11:H12)</f>
        <v>0</v>
      </c>
      <c r="I10" s="32">
        <f>SUM(I11:I12)</f>
        <v>0</v>
      </c>
      <c r="J10" s="32">
        <f>SUM(J11:J12)</f>
        <v>0</v>
      </c>
      <c r="K10" s="32">
        <f>SUM(K11:K12)</f>
        <v>0</v>
      </c>
      <c r="L10" s="32">
        <f>SUM(L11:L12)</f>
        <v>0</v>
      </c>
      <c r="M10" s="32">
        <f>SUM(M11:M12)</f>
        <v>0</v>
      </c>
      <c r="N10" s="32">
        <f>SUM(N11:N12)</f>
        <v>0</v>
      </c>
      <c r="O10" s="44">
        <f>SUM(D10:N10)</f>
        <v>1060809</v>
      </c>
      <c r="P10" s="45">
        <f>(O10/P$34)</f>
        <v>664.25109580463368</v>
      </c>
      <c r="Q10" s="10"/>
    </row>
    <row r="11" spans="1:134">
      <c r="A11" s="12"/>
      <c r="B11" s="25">
        <v>322</v>
      </c>
      <c r="C11" s="20" t="s">
        <v>105</v>
      </c>
      <c r="D11" s="46">
        <v>936416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936416</v>
      </c>
      <c r="P11" s="47">
        <f>(O11/P$34)</f>
        <v>586.35942391984975</v>
      </c>
      <c r="Q11" s="9"/>
    </row>
    <row r="12" spans="1:134">
      <c r="A12" s="12"/>
      <c r="B12" s="25">
        <v>323.10000000000002</v>
      </c>
      <c r="C12" s="20" t="s">
        <v>17</v>
      </c>
      <c r="D12" s="46">
        <v>124393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" si="1">SUM(D12:N12)</f>
        <v>124393</v>
      </c>
      <c r="P12" s="47">
        <f>(O12/P$34)</f>
        <v>77.891671884783975</v>
      </c>
      <c r="Q12" s="9"/>
    </row>
    <row r="13" spans="1:134" ht="15.75">
      <c r="A13" s="29" t="s">
        <v>106</v>
      </c>
      <c r="B13" s="30"/>
      <c r="C13" s="31"/>
      <c r="D13" s="32">
        <f>SUM(D14:D19)</f>
        <v>203411</v>
      </c>
      <c r="E13" s="32">
        <f>SUM(E14:E19)</f>
        <v>0</v>
      </c>
      <c r="F13" s="32">
        <f>SUM(F14:F19)</f>
        <v>0</v>
      </c>
      <c r="G13" s="32">
        <f>SUM(G14:G19)</f>
        <v>0</v>
      </c>
      <c r="H13" s="32">
        <f>SUM(H14:H19)</f>
        <v>0</v>
      </c>
      <c r="I13" s="32">
        <f>SUM(I14:I19)</f>
        <v>323214</v>
      </c>
      <c r="J13" s="32">
        <f>SUM(J14:J19)</f>
        <v>0</v>
      </c>
      <c r="K13" s="32">
        <f>SUM(K14:K19)</f>
        <v>0</v>
      </c>
      <c r="L13" s="32">
        <f>SUM(L14:L19)</f>
        <v>0</v>
      </c>
      <c r="M13" s="32">
        <f>SUM(M14:M19)</f>
        <v>0</v>
      </c>
      <c r="N13" s="32">
        <f>SUM(N14:N19)</f>
        <v>0</v>
      </c>
      <c r="O13" s="44">
        <f>SUM(D13:N13)</f>
        <v>526625</v>
      </c>
      <c r="P13" s="45">
        <f>(O13/P$34)</f>
        <v>329.75892298058858</v>
      </c>
      <c r="Q13" s="10"/>
    </row>
    <row r="14" spans="1:134">
      <c r="A14" s="12"/>
      <c r="B14" s="25">
        <v>331.31</v>
      </c>
      <c r="C14" s="20" t="s">
        <v>76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323214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8" si="2">SUM(D14:N14)</f>
        <v>323214</v>
      </c>
      <c r="P14" s="47">
        <f>(O14/P$34)</f>
        <v>202.3882279273638</v>
      </c>
      <c r="Q14" s="9"/>
    </row>
    <row r="15" spans="1:134">
      <c r="A15" s="12"/>
      <c r="B15" s="25">
        <v>334.9</v>
      </c>
      <c r="C15" s="20" t="s">
        <v>108</v>
      </c>
      <c r="D15" s="46">
        <v>24468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24468</v>
      </c>
      <c r="P15" s="47">
        <f>(O15/P$34)</f>
        <v>15.321227301189731</v>
      </c>
      <c r="Q15" s="9"/>
    </row>
    <row r="16" spans="1:134">
      <c r="A16" s="12"/>
      <c r="B16" s="25">
        <v>335.14</v>
      </c>
      <c r="C16" s="20" t="s">
        <v>109</v>
      </c>
      <c r="D16" s="46">
        <v>3797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3797</v>
      </c>
      <c r="P16" s="47">
        <f>(O16/P$34)</f>
        <v>2.3775829680651221</v>
      </c>
      <c r="Q16" s="9"/>
    </row>
    <row r="17" spans="1:120">
      <c r="A17" s="12"/>
      <c r="B17" s="25">
        <v>335.15</v>
      </c>
      <c r="C17" s="20" t="s">
        <v>110</v>
      </c>
      <c r="D17" s="46">
        <v>1989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1989</v>
      </c>
      <c r="P17" s="47">
        <f>(O17/P$34)</f>
        <v>1.245460237946149</v>
      </c>
      <c r="Q17" s="9"/>
    </row>
    <row r="18" spans="1:120">
      <c r="A18" s="12"/>
      <c r="B18" s="25">
        <v>335.18</v>
      </c>
      <c r="C18" s="20" t="s">
        <v>111</v>
      </c>
      <c r="D18" s="46">
        <v>116798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116798</v>
      </c>
      <c r="P18" s="47">
        <f>(O18/P$34)</f>
        <v>73.135879774577333</v>
      </c>
      <c r="Q18" s="9"/>
    </row>
    <row r="19" spans="1:120">
      <c r="A19" s="12"/>
      <c r="B19" s="25">
        <v>335.9</v>
      </c>
      <c r="C19" s="20" t="s">
        <v>69</v>
      </c>
      <c r="D19" s="46">
        <v>56359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" si="3">SUM(D19:N19)</f>
        <v>56359</v>
      </c>
      <c r="P19" s="47">
        <f>(O19/P$34)</f>
        <v>35.290544771446463</v>
      </c>
      <c r="Q19" s="9"/>
    </row>
    <row r="20" spans="1:120" ht="15.75">
      <c r="A20" s="29" t="s">
        <v>29</v>
      </c>
      <c r="B20" s="30"/>
      <c r="C20" s="31"/>
      <c r="D20" s="32">
        <f>SUM(D21:D24)</f>
        <v>5165</v>
      </c>
      <c r="E20" s="32">
        <f>SUM(E21:E24)</f>
        <v>0</v>
      </c>
      <c r="F20" s="32">
        <f>SUM(F21:F24)</f>
        <v>0</v>
      </c>
      <c r="G20" s="32">
        <f>SUM(G21:G24)</f>
        <v>0</v>
      </c>
      <c r="H20" s="32">
        <f>SUM(H21:H24)</f>
        <v>0</v>
      </c>
      <c r="I20" s="32">
        <f>SUM(I21:I24)</f>
        <v>1226064</v>
      </c>
      <c r="J20" s="32">
        <f>SUM(J21:J24)</f>
        <v>0</v>
      </c>
      <c r="K20" s="32">
        <f>SUM(K21:K24)</f>
        <v>0</v>
      </c>
      <c r="L20" s="32">
        <f>SUM(L21:L24)</f>
        <v>0</v>
      </c>
      <c r="M20" s="32">
        <f>SUM(M21:M24)</f>
        <v>0</v>
      </c>
      <c r="N20" s="32">
        <f>SUM(N21:N24)</f>
        <v>0</v>
      </c>
      <c r="O20" s="32">
        <f>SUM(D20:N20)</f>
        <v>1231229</v>
      </c>
      <c r="P20" s="45">
        <f>(O20/P$34)</f>
        <v>770.96368190356918</v>
      </c>
      <c r="Q20" s="10"/>
    </row>
    <row r="21" spans="1:120">
      <c r="A21" s="12"/>
      <c r="B21" s="25">
        <v>342.5</v>
      </c>
      <c r="C21" s="20" t="s">
        <v>34</v>
      </c>
      <c r="D21" s="46">
        <v>5165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4" si="4">SUM(D21:N21)</f>
        <v>5165</v>
      </c>
      <c r="P21" s="47">
        <f>(O21/P$34)</f>
        <v>3.2341891045710707</v>
      </c>
      <c r="Q21" s="9"/>
    </row>
    <row r="22" spans="1:120">
      <c r="A22" s="12"/>
      <c r="B22" s="25">
        <v>343.5</v>
      </c>
      <c r="C22" s="20" t="s">
        <v>112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84683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84683</v>
      </c>
      <c r="P22" s="47">
        <f>(O22/P$34)</f>
        <v>53.026299311208518</v>
      </c>
      <c r="Q22" s="9"/>
    </row>
    <row r="23" spans="1:120">
      <c r="A23" s="12"/>
      <c r="B23" s="25">
        <v>343.6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956679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956679</v>
      </c>
      <c r="P23" s="47">
        <f>(O23/P$34)</f>
        <v>599.04758922980591</v>
      </c>
      <c r="Q23" s="9"/>
    </row>
    <row r="24" spans="1:120">
      <c r="A24" s="12"/>
      <c r="B24" s="25">
        <v>343.9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184702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184702</v>
      </c>
      <c r="P24" s="47">
        <f>(O24/P$34)</f>
        <v>115.65560425798373</v>
      </c>
      <c r="Q24" s="9"/>
    </row>
    <row r="25" spans="1:120" ht="15.75">
      <c r="A25" s="29" t="s">
        <v>30</v>
      </c>
      <c r="B25" s="30"/>
      <c r="C25" s="31"/>
      <c r="D25" s="32">
        <f>SUM(D26:D26)</f>
        <v>12900</v>
      </c>
      <c r="E25" s="32">
        <f>SUM(E26:E26)</f>
        <v>0</v>
      </c>
      <c r="F25" s="32">
        <f>SUM(F26:F26)</f>
        <v>0</v>
      </c>
      <c r="G25" s="32">
        <f>SUM(G26:G26)</f>
        <v>0</v>
      </c>
      <c r="H25" s="32">
        <f>SUM(H26:H26)</f>
        <v>0</v>
      </c>
      <c r="I25" s="32">
        <f>SUM(I26:I26)</f>
        <v>0</v>
      </c>
      <c r="J25" s="32">
        <f>SUM(J26:J26)</f>
        <v>0</v>
      </c>
      <c r="K25" s="32">
        <f>SUM(K26:K26)</f>
        <v>0</v>
      </c>
      <c r="L25" s="32">
        <f>SUM(L26:L26)</f>
        <v>0</v>
      </c>
      <c r="M25" s="32">
        <f>SUM(M26:M26)</f>
        <v>0</v>
      </c>
      <c r="N25" s="32">
        <f>SUM(N26:N26)</f>
        <v>0</v>
      </c>
      <c r="O25" s="32">
        <f>SUM(D25:N25)</f>
        <v>12900</v>
      </c>
      <c r="P25" s="45">
        <f>(O25/P$34)</f>
        <v>8.0776455854727622</v>
      </c>
      <c r="Q25" s="10"/>
    </row>
    <row r="26" spans="1:120">
      <c r="A26" s="13"/>
      <c r="B26" s="39">
        <v>354</v>
      </c>
      <c r="C26" s="21" t="s">
        <v>113</v>
      </c>
      <c r="D26" s="46">
        <v>12900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" si="5">SUM(D26:N26)</f>
        <v>12900</v>
      </c>
      <c r="P26" s="47">
        <f>(O26/P$34)</f>
        <v>8.0776455854727622</v>
      </c>
      <c r="Q26" s="9"/>
    </row>
    <row r="27" spans="1:120" ht="15.75">
      <c r="A27" s="29" t="s">
        <v>4</v>
      </c>
      <c r="B27" s="30"/>
      <c r="C27" s="31"/>
      <c r="D27" s="32">
        <f>SUM(D28:D31)</f>
        <v>88473</v>
      </c>
      <c r="E27" s="32">
        <f>SUM(E28:E31)</f>
        <v>0</v>
      </c>
      <c r="F27" s="32">
        <f>SUM(F28:F31)</f>
        <v>0</v>
      </c>
      <c r="G27" s="32">
        <f>SUM(G28:G31)</f>
        <v>0</v>
      </c>
      <c r="H27" s="32">
        <f>SUM(H28:H31)</f>
        <v>0</v>
      </c>
      <c r="I27" s="32">
        <f>SUM(I28:I31)</f>
        <v>1535</v>
      </c>
      <c r="J27" s="32">
        <f>SUM(J28:J31)</f>
        <v>0</v>
      </c>
      <c r="K27" s="32">
        <f>SUM(K28:K31)</f>
        <v>0</v>
      </c>
      <c r="L27" s="32">
        <f>SUM(L28:L31)</f>
        <v>0</v>
      </c>
      <c r="M27" s="32">
        <f>SUM(M28:M31)</f>
        <v>0</v>
      </c>
      <c r="N27" s="32">
        <f>SUM(N28:N31)</f>
        <v>0</v>
      </c>
      <c r="O27" s="32">
        <f>SUM(D27:N27)</f>
        <v>90008</v>
      </c>
      <c r="P27" s="45">
        <f>(O27/P$34)</f>
        <v>56.360676268002507</v>
      </c>
      <c r="Q27" s="10"/>
    </row>
    <row r="28" spans="1:120">
      <c r="A28" s="12"/>
      <c r="B28" s="25">
        <v>361.1</v>
      </c>
      <c r="C28" s="20" t="s">
        <v>40</v>
      </c>
      <c r="D28" s="46">
        <v>1018</v>
      </c>
      <c r="E28" s="46">
        <v>0</v>
      </c>
      <c r="F28" s="46">
        <v>0</v>
      </c>
      <c r="G28" s="46">
        <v>0</v>
      </c>
      <c r="H28" s="46">
        <v>0</v>
      </c>
      <c r="I28" s="46">
        <v>1535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2553</v>
      </c>
      <c r="P28" s="47">
        <f>(O28/P$34)</f>
        <v>1.598622417031935</v>
      </c>
      <c r="Q28" s="9"/>
    </row>
    <row r="29" spans="1:120">
      <c r="A29" s="12"/>
      <c r="B29" s="25">
        <v>362</v>
      </c>
      <c r="C29" s="20" t="s">
        <v>114</v>
      </c>
      <c r="D29" s="46">
        <v>55531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1" si="6">SUM(D29:N29)</f>
        <v>55531</v>
      </c>
      <c r="P29" s="47">
        <f>(O29/P$34)</f>
        <v>34.77207263619286</v>
      </c>
      <c r="Q29" s="9"/>
    </row>
    <row r="30" spans="1:120">
      <c r="A30" s="12"/>
      <c r="B30" s="25">
        <v>366</v>
      </c>
      <c r="C30" s="20" t="s">
        <v>115</v>
      </c>
      <c r="D30" s="46">
        <v>3893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3893</v>
      </c>
      <c r="P30" s="47">
        <f>(O30/P$34)</f>
        <v>2.4376956793988729</v>
      </c>
      <c r="Q30" s="9"/>
    </row>
    <row r="31" spans="1:120" ht="15.75" thickBot="1">
      <c r="A31" s="12"/>
      <c r="B31" s="25">
        <v>369.9</v>
      </c>
      <c r="C31" s="20" t="s">
        <v>41</v>
      </c>
      <c r="D31" s="46">
        <v>28031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28031</v>
      </c>
      <c r="P31" s="47">
        <f>(O31/P$34)</f>
        <v>17.552285535378836</v>
      </c>
      <c r="Q31" s="9"/>
    </row>
    <row r="32" spans="1:120" ht="16.5" thickBot="1">
      <c r="A32" s="14" t="s">
        <v>37</v>
      </c>
      <c r="B32" s="23"/>
      <c r="C32" s="22"/>
      <c r="D32" s="15">
        <f>SUM(D5,D10,D13,D20,D25,D27)</f>
        <v>2050370</v>
      </c>
      <c r="E32" s="15">
        <f t="shared" ref="E32:N32" si="7">SUM(E5,E10,E13,E20,E25,E27)</f>
        <v>0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1550813</v>
      </c>
      <c r="J32" s="15">
        <f t="shared" si="7"/>
        <v>0</v>
      </c>
      <c r="K32" s="15">
        <f t="shared" si="7"/>
        <v>0</v>
      </c>
      <c r="L32" s="15">
        <f t="shared" si="7"/>
        <v>0</v>
      </c>
      <c r="M32" s="15">
        <f t="shared" si="7"/>
        <v>0</v>
      </c>
      <c r="N32" s="15">
        <f t="shared" si="7"/>
        <v>0</v>
      </c>
      <c r="O32" s="15">
        <f>SUM(D32:N32)</f>
        <v>3601183</v>
      </c>
      <c r="P32" s="38">
        <f>(O32/P$34)</f>
        <v>2254.9674389480274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120</v>
      </c>
      <c r="N34" s="48"/>
      <c r="O34" s="48"/>
      <c r="P34" s="43">
        <v>1597</v>
      </c>
    </row>
    <row r="35" spans="1:16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54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444623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444623</v>
      </c>
      <c r="O5" s="33">
        <f t="shared" ref="O5:O35" si="2">(N5/O$37)</f>
        <v>384.28954191875539</v>
      </c>
      <c r="P5" s="6"/>
    </row>
    <row r="6" spans="1:133">
      <c r="A6" s="12"/>
      <c r="B6" s="25">
        <v>311</v>
      </c>
      <c r="C6" s="20" t="s">
        <v>3</v>
      </c>
      <c r="D6" s="46">
        <v>224962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224962</v>
      </c>
      <c r="O6" s="47">
        <f t="shared" si="2"/>
        <v>194.43560933448575</v>
      </c>
      <c r="P6" s="9"/>
    </row>
    <row r="7" spans="1:133">
      <c r="A7" s="12"/>
      <c r="B7" s="25">
        <v>312.10000000000002</v>
      </c>
      <c r="C7" s="20" t="s">
        <v>56</v>
      </c>
      <c r="D7" s="46">
        <v>16643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16643</v>
      </c>
      <c r="O7" s="47">
        <f t="shared" si="2"/>
        <v>14.384615384615385</v>
      </c>
      <c r="P7" s="9"/>
    </row>
    <row r="8" spans="1:133">
      <c r="A8" s="12"/>
      <c r="B8" s="25">
        <v>312.60000000000002</v>
      </c>
      <c r="C8" s="20" t="s">
        <v>57</v>
      </c>
      <c r="D8" s="46">
        <v>117012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117012</v>
      </c>
      <c r="O8" s="47">
        <f t="shared" si="2"/>
        <v>101.13396715643907</v>
      </c>
      <c r="P8" s="9"/>
    </row>
    <row r="9" spans="1:133">
      <c r="A9" s="12"/>
      <c r="B9" s="25">
        <v>314.10000000000002</v>
      </c>
      <c r="C9" s="20" t="s">
        <v>11</v>
      </c>
      <c r="D9" s="46">
        <v>9117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9117</v>
      </c>
      <c r="O9" s="47">
        <f t="shared" si="2"/>
        <v>7.8798617113223859</v>
      </c>
      <c r="P9" s="9"/>
    </row>
    <row r="10" spans="1:133">
      <c r="A10" s="12"/>
      <c r="B10" s="25">
        <v>314.39999999999998</v>
      </c>
      <c r="C10" s="20" t="s">
        <v>13</v>
      </c>
      <c r="D10" s="46">
        <v>7888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7888</v>
      </c>
      <c r="O10" s="47">
        <f t="shared" si="2"/>
        <v>6.817631806395851</v>
      </c>
      <c r="P10" s="9"/>
    </row>
    <row r="11" spans="1:133">
      <c r="A11" s="12"/>
      <c r="B11" s="25">
        <v>315</v>
      </c>
      <c r="C11" s="20" t="s">
        <v>66</v>
      </c>
      <c r="D11" s="46">
        <v>69001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69001</v>
      </c>
      <c r="O11" s="47">
        <f t="shared" si="2"/>
        <v>59.637856525496971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153259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153259</v>
      </c>
      <c r="O12" s="45">
        <f t="shared" si="2"/>
        <v>132.46240276577356</v>
      </c>
      <c r="P12" s="10"/>
    </row>
    <row r="13" spans="1:133">
      <c r="A13" s="12"/>
      <c r="B13" s="25">
        <v>322</v>
      </c>
      <c r="C13" s="20" t="s">
        <v>0</v>
      </c>
      <c r="D13" s="46">
        <v>16468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16468</v>
      </c>
      <c r="O13" s="47">
        <f t="shared" si="2"/>
        <v>14.233362143474503</v>
      </c>
      <c r="P13" s="9"/>
    </row>
    <row r="14" spans="1:133">
      <c r="A14" s="12"/>
      <c r="B14" s="25">
        <v>323.10000000000002</v>
      </c>
      <c r="C14" s="20" t="s">
        <v>17</v>
      </c>
      <c r="D14" s="46">
        <v>128457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128457</v>
      </c>
      <c r="O14" s="47">
        <f t="shared" si="2"/>
        <v>111.02592912705272</v>
      </c>
      <c r="P14" s="9"/>
    </row>
    <row r="15" spans="1:133">
      <c r="A15" s="12"/>
      <c r="B15" s="25">
        <v>329</v>
      </c>
      <c r="C15" s="20" t="s">
        <v>18</v>
      </c>
      <c r="D15" s="46">
        <v>8334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8334</v>
      </c>
      <c r="O15" s="47">
        <f t="shared" si="2"/>
        <v>7.2031114952463264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SUM(D17:D19)</f>
        <v>111464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111464</v>
      </c>
      <c r="O16" s="45">
        <f t="shared" si="2"/>
        <v>96.338807260155576</v>
      </c>
      <c r="P16" s="10"/>
    </row>
    <row r="17" spans="1:16">
      <c r="A17" s="12"/>
      <c r="B17" s="25">
        <v>335.12</v>
      </c>
      <c r="C17" s="20" t="s">
        <v>67</v>
      </c>
      <c r="D17" s="46">
        <v>36038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36038</v>
      </c>
      <c r="O17" s="47">
        <f t="shared" si="2"/>
        <v>31.14779602420052</v>
      </c>
      <c r="P17" s="9"/>
    </row>
    <row r="18" spans="1:16">
      <c r="A18" s="12"/>
      <c r="B18" s="25">
        <v>335.18</v>
      </c>
      <c r="C18" s="20" t="s">
        <v>68</v>
      </c>
      <c r="D18" s="46">
        <v>60624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60624</v>
      </c>
      <c r="O18" s="47">
        <f t="shared" si="2"/>
        <v>52.397579948141747</v>
      </c>
      <c r="P18" s="9"/>
    </row>
    <row r="19" spans="1:16">
      <c r="A19" s="12"/>
      <c r="B19" s="25">
        <v>335.9</v>
      </c>
      <c r="C19" s="20" t="s">
        <v>69</v>
      </c>
      <c r="D19" s="46">
        <v>14802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14802</v>
      </c>
      <c r="O19" s="47">
        <f t="shared" si="2"/>
        <v>12.793431287813311</v>
      </c>
      <c r="P19" s="9"/>
    </row>
    <row r="20" spans="1:16" ht="15.75">
      <c r="A20" s="29" t="s">
        <v>29</v>
      </c>
      <c r="B20" s="30"/>
      <c r="C20" s="31"/>
      <c r="D20" s="32">
        <f t="shared" ref="D20:M20" si="5">SUM(D21:D27)</f>
        <v>71281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637864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709145</v>
      </c>
      <c r="O20" s="45">
        <f t="shared" si="2"/>
        <v>612.91702679343132</v>
      </c>
      <c r="P20" s="10"/>
    </row>
    <row r="21" spans="1:16">
      <c r="A21" s="12"/>
      <c r="B21" s="25">
        <v>341.9</v>
      </c>
      <c r="C21" s="20" t="s">
        <v>70</v>
      </c>
      <c r="D21" s="46">
        <v>26535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26535</v>
      </c>
      <c r="O21" s="47">
        <f t="shared" si="2"/>
        <v>22.934312878133102</v>
      </c>
      <c r="P21" s="9"/>
    </row>
    <row r="22" spans="1:16">
      <c r="A22" s="12"/>
      <c r="B22" s="25">
        <v>342.2</v>
      </c>
      <c r="C22" s="20" t="s">
        <v>33</v>
      </c>
      <c r="D22" s="46">
        <v>20480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20480</v>
      </c>
      <c r="O22" s="47">
        <f t="shared" si="2"/>
        <v>17.700950734658601</v>
      </c>
      <c r="P22" s="9"/>
    </row>
    <row r="23" spans="1:16">
      <c r="A23" s="12"/>
      <c r="B23" s="25">
        <v>342.5</v>
      </c>
      <c r="C23" s="20" t="s">
        <v>34</v>
      </c>
      <c r="D23" s="46">
        <v>2178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2178</v>
      </c>
      <c r="O23" s="47">
        <f t="shared" si="2"/>
        <v>1.8824546240276578</v>
      </c>
      <c r="P23" s="9"/>
    </row>
    <row r="24" spans="1:16">
      <c r="A24" s="12"/>
      <c r="B24" s="25">
        <v>342.9</v>
      </c>
      <c r="C24" s="20" t="s">
        <v>61</v>
      </c>
      <c r="D24" s="46">
        <v>20900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20900</v>
      </c>
      <c r="O24" s="47">
        <f t="shared" si="2"/>
        <v>18.063958513396717</v>
      </c>
      <c r="P24" s="9"/>
    </row>
    <row r="25" spans="1:16">
      <c r="A25" s="12"/>
      <c r="B25" s="25">
        <v>343.6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613662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613662</v>
      </c>
      <c r="O25" s="47">
        <f t="shared" si="2"/>
        <v>530.39066551426106</v>
      </c>
      <c r="P25" s="9"/>
    </row>
    <row r="26" spans="1:16">
      <c r="A26" s="12"/>
      <c r="B26" s="25">
        <v>343.9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24202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24202</v>
      </c>
      <c r="O26" s="47">
        <f t="shared" si="2"/>
        <v>20.917891097666377</v>
      </c>
      <c r="P26" s="9"/>
    </row>
    <row r="27" spans="1:16">
      <c r="A27" s="12"/>
      <c r="B27" s="25">
        <v>349</v>
      </c>
      <c r="C27" s="20" t="s">
        <v>1</v>
      </c>
      <c r="D27" s="46">
        <v>1188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1188</v>
      </c>
      <c r="O27" s="47">
        <f t="shared" si="2"/>
        <v>1.0267934312878133</v>
      </c>
      <c r="P27" s="9"/>
    </row>
    <row r="28" spans="1:16" ht="15.75">
      <c r="A28" s="29" t="s">
        <v>30</v>
      </c>
      <c r="B28" s="30"/>
      <c r="C28" s="31"/>
      <c r="D28" s="32">
        <f t="shared" ref="D28:M28" si="7">SUM(D29:D29)</f>
        <v>1858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35" si="8">SUM(D28:M28)</f>
        <v>1858</v>
      </c>
      <c r="O28" s="45">
        <f t="shared" si="2"/>
        <v>1.6058772687986171</v>
      </c>
      <c r="P28" s="10"/>
    </row>
    <row r="29" spans="1:16">
      <c r="A29" s="13"/>
      <c r="B29" s="39">
        <v>351.1</v>
      </c>
      <c r="C29" s="21" t="s">
        <v>39</v>
      </c>
      <c r="D29" s="46">
        <v>1858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1858</v>
      </c>
      <c r="O29" s="47">
        <f t="shared" si="2"/>
        <v>1.6058772687986171</v>
      </c>
      <c r="P29" s="9"/>
    </row>
    <row r="30" spans="1:16" ht="15.75">
      <c r="A30" s="29" t="s">
        <v>4</v>
      </c>
      <c r="B30" s="30"/>
      <c r="C30" s="31"/>
      <c r="D30" s="32">
        <f t="shared" ref="D30:M30" si="9">SUM(D31:D32)</f>
        <v>20938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13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20951</v>
      </c>
      <c r="O30" s="45">
        <f t="shared" si="2"/>
        <v>18.108038029386343</v>
      </c>
      <c r="P30" s="10"/>
    </row>
    <row r="31" spans="1:16">
      <c r="A31" s="12"/>
      <c r="B31" s="25">
        <v>361.1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</v>
      </c>
      <c r="O31" s="47">
        <f t="shared" si="2"/>
        <v>1.1235955056179775E-2</v>
      </c>
      <c r="P31" s="9"/>
    </row>
    <row r="32" spans="1:16">
      <c r="A32" s="12"/>
      <c r="B32" s="25">
        <v>369.9</v>
      </c>
      <c r="C32" s="20" t="s">
        <v>41</v>
      </c>
      <c r="D32" s="46">
        <v>20938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20938</v>
      </c>
      <c r="O32" s="47">
        <f t="shared" si="2"/>
        <v>18.096802074330164</v>
      </c>
      <c r="P32" s="9"/>
    </row>
    <row r="33" spans="1:119" ht="15.75">
      <c r="A33" s="29" t="s">
        <v>31</v>
      </c>
      <c r="B33" s="30"/>
      <c r="C33" s="31"/>
      <c r="D33" s="32">
        <f t="shared" ref="D33:M33" si="10">SUM(D34:D34)</f>
        <v>44901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44901</v>
      </c>
      <c r="O33" s="45">
        <f t="shared" si="2"/>
        <v>38.808124459809854</v>
      </c>
      <c r="P33" s="9"/>
    </row>
    <row r="34" spans="1:119" ht="15.75" thickBot="1">
      <c r="A34" s="12"/>
      <c r="B34" s="25">
        <v>381</v>
      </c>
      <c r="C34" s="20" t="s">
        <v>42</v>
      </c>
      <c r="D34" s="46">
        <v>44901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44901</v>
      </c>
      <c r="O34" s="47">
        <f t="shared" si="2"/>
        <v>38.808124459809854</v>
      </c>
      <c r="P34" s="9"/>
    </row>
    <row r="35" spans="1:119" ht="16.5" thickBot="1">
      <c r="A35" s="14" t="s">
        <v>37</v>
      </c>
      <c r="B35" s="23"/>
      <c r="C35" s="22"/>
      <c r="D35" s="15">
        <f t="shared" ref="D35:M35" si="11">SUM(D5,D12,D16,D20,D28,D30,D33)</f>
        <v>848324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637877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8"/>
        <v>1486201</v>
      </c>
      <c r="O35" s="38">
        <f t="shared" si="2"/>
        <v>1284.5298184961107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71</v>
      </c>
      <c r="M37" s="48"/>
      <c r="N37" s="48"/>
      <c r="O37" s="43">
        <v>1157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431268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431268</v>
      </c>
      <c r="O5" s="33">
        <f t="shared" ref="O5:O34" si="2">(N5/O$36)</f>
        <v>378.97012302284708</v>
      </c>
      <c r="P5" s="6"/>
    </row>
    <row r="6" spans="1:133">
      <c r="A6" s="12"/>
      <c r="B6" s="25">
        <v>311</v>
      </c>
      <c r="C6" s="20" t="s">
        <v>3</v>
      </c>
      <c r="D6" s="46">
        <v>226830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226830</v>
      </c>
      <c r="O6" s="47">
        <f t="shared" si="2"/>
        <v>199.32337434094904</v>
      </c>
      <c r="P6" s="9"/>
    </row>
    <row r="7" spans="1:133">
      <c r="A7" s="12"/>
      <c r="B7" s="25">
        <v>312.10000000000002</v>
      </c>
      <c r="C7" s="20" t="s">
        <v>56</v>
      </c>
      <c r="D7" s="46">
        <v>16082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16082</v>
      </c>
      <c r="O7" s="47">
        <f t="shared" si="2"/>
        <v>14.131810193321616</v>
      </c>
      <c r="P7" s="9"/>
    </row>
    <row r="8" spans="1:133">
      <c r="A8" s="12"/>
      <c r="B8" s="25">
        <v>312.60000000000002</v>
      </c>
      <c r="C8" s="20" t="s">
        <v>57</v>
      </c>
      <c r="D8" s="46">
        <v>114753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114753</v>
      </c>
      <c r="O8" s="47">
        <f t="shared" si="2"/>
        <v>100.83743409490334</v>
      </c>
      <c r="P8" s="9"/>
    </row>
    <row r="9" spans="1:133">
      <c r="A9" s="12"/>
      <c r="B9" s="25">
        <v>314.10000000000002</v>
      </c>
      <c r="C9" s="20" t="s">
        <v>11</v>
      </c>
      <c r="D9" s="46">
        <v>9583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9583</v>
      </c>
      <c r="O9" s="47">
        <f t="shared" si="2"/>
        <v>8.4209138840070299</v>
      </c>
      <c r="P9" s="9"/>
    </row>
    <row r="10" spans="1:133">
      <c r="A10" s="12"/>
      <c r="B10" s="25">
        <v>314.39999999999998</v>
      </c>
      <c r="C10" s="20" t="s">
        <v>13</v>
      </c>
      <c r="D10" s="46">
        <v>5042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5042</v>
      </c>
      <c r="O10" s="47">
        <f t="shared" si="2"/>
        <v>4.4305799648506152</v>
      </c>
      <c r="P10" s="9"/>
    </row>
    <row r="11" spans="1:133">
      <c r="A11" s="12"/>
      <c r="B11" s="25">
        <v>315</v>
      </c>
      <c r="C11" s="20" t="s">
        <v>58</v>
      </c>
      <c r="D11" s="46">
        <v>58978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58978</v>
      </c>
      <c r="O11" s="47">
        <f t="shared" si="2"/>
        <v>51.826010544815468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149233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149233</v>
      </c>
      <c r="O12" s="45">
        <f t="shared" si="2"/>
        <v>131.13620386643234</v>
      </c>
      <c r="P12" s="10"/>
    </row>
    <row r="13" spans="1:133">
      <c r="A13" s="12"/>
      <c r="B13" s="25">
        <v>322</v>
      </c>
      <c r="C13" s="20" t="s">
        <v>0</v>
      </c>
      <c r="D13" s="46">
        <v>9487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9487</v>
      </c>
      <c r="O13" s="47">
        <f t="shared" si="2"/>
        <v>8.3365553602811957</v>
      </c>
      <c r="P13" s="9"/>
    </row>
    <row r="14" spans="1:133">
      <c r="A14" s="12"/>
      <c r="B14" s="25">
        <v>323.10000000000002</v>
      </c>
      <c r="C14" s="20" t="s">
        <v>17</v>
      </c>
      <c r="D14" s="46">
        <v>130610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130610</v>
      </c>
      <c r="O14" s="47">
        <f t="shared" si="2"/>
        <v>114.77152899824253</v>
      </c>
      <c r="P14" s="9"/>
    </row>
    <row r="15" spans="1:133">
      <c r="A15" s="12"/>
      <c r="B15" s="25">
        <v>329</v>
      </c>
      <c r="C15" s="20" t="s">
        <v>18</v>
      </c>
      <c r="D15" s="46">
        <v>9136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9136</v>
      </c>
      <c r="O15" s="47">
        <f t="shared" si="2"/>
        <v>8.0281195079086114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SUM(D17:D19)</f>
        <v>92392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512454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604846</v>
      </c>
      <c r="O16" s="45">
        <f t="shared" si="2"/>
        <v>531.49912126537788</v>
      </c>
      <c r="P16" s="10"/>
    </row>
    <row r="17" spans="1:16">
      <c r="A17" s="12"/>
      <c r="B17" s="25">
        <v>334.35</v>
      </c>
      <c r="C17" s="20" t="s">
        <v>22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512454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512454</v>
      </c>
      <c r="O17" s="47">
        <f t="shared" si="2"/>
        <v>450.31107205623903</v>
      </c>
      <c r="P17" s="9"/>
    </row>
    <row r="18" spans="1:16">
      <c r="A18" s="12"/>
      <c r="B18" s="25">
        <v>335.12</v>
      </c>
      <c r="C18" s="20" t="s">
        <v>23</v>
      </c>
      <c r="D18" s="46">
        <v>35945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35945</v>
      </c>
      <c r="O18" s="47">
        <f t="shared" si="2"/>
        <v>31.586115992970122</v>
      </c>
      <c r="P18" s="9"/>
    </row>
    <row r="19" spans="1:16">
      <c r="A19" s="12"/>
      <c r="B19" s="25">
        <v>335.18</v>
      </c>
      <c r="C19" s="20" t="s">
        <v>24</v>
      </c>
      <c r="D19" s="46">
        <v>56447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56447</v>
      </c>
      <c r="O19" s="47">
        <f t="shared" si="2"/>
        <v>49.601933216168717</v>
      </c>
      <c r="P19" s="9"/>
    </row>
    <row r="20" spans="1:16" ht="15.75">
      <c r="A20" s="29" t="s">
        <v>29</v>
      </c>
      <c r="B20" s="30"/>
      <c r="C20" s="31"/>
      <c r="D20" s="32">
        <f t="shared" ref="D20:M20" si="5">SUM(D21:D27)</f>
        <v>58315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627468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685783</v>
      </c>
      <c r="O20" s="45">
        <f t="shared" si="2"/>
        <v>602.62126537785593</v>
      </c>
      <c r="P20" s="10"/>
    </row>
    <row r="21" spans="1:16">
      <c r="A21" s="12"/>
      <c r="B21" s="25">
        <v>341.9</v>
      </c>
      <c r="C21" s="20" t="s">
        <v>32</v>
      </c>
      <c r="D21" s="46">
        <v>25325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25325</v>
      </c>
      <c r="O21" s="47">
        <f t="shared" si="2"/>
        <v>22.253954305799649</v>
      </c>
      <c r="P21" s="9"/>
    </row>
    <row r="22" spans="1:16">
      <c r="A22" s="12"/>
      <c r="B22" s="25">
        <v>342.2</v>
      </c>
      <c r="C22" s="20" t="s">
        <v>33</v>
      </c>
      <c r="D22" s="46">
        <v>21900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21900</v>
      </c>
      <c r="O22" s="47">
        <f t="shared" si="2"/>
        <v>19.244288224956062</v>
      </c>
      <c r="P22" s="9"/>
    </row>
    <row r="23" spans="1:16">
      <c r="A23" s="12"/>
      <c r="B23" s="25">
        <v>342.5</v>
      </c>
      <c r="C23" s="20" t="s">
        <v>34</v>
      </c>
      <c r="D23" s="46">
        <v>3028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3028</v>
      </c>
      <c r="O23" s="47">
        <f t="shared" si="2"/>
        <v>2.6608084358523727</v>
      </c>
      <c r="P23" s="9"/>
    </row>
    <row r="24" spans="1:16">
      <c r="A24" s="12"/>
      <c r="B24" s="25">
        <v>342.9</v>
      </c>
      <c r="C24" s="20" t="s">
        <v>61</v>
      </c>
      <c r="D24" s="46">
        <v>7812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7812</v>
      </c>
      <c r="O24" s="47">
        <f t="shared" si="2"/>
        <v>6.8646748681898071</v>
      </c>
      <c r="P24" s="9"/>
    </row>
    <row r="25" spans="1:16">
      <c r="A25" s="12"/>
      <c r="B25" s="25">
        <v>343.6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624188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624188</v>
      </c>
      <c r="O25" s="47">
        <f t="shared" si="2"/>
        <v>548.49560632688929</v>
      </c>
      <c r="P25" s="9"/>
    </row>
    <row r="26" spans="1:16">
      <c r="A26" s="12"/>
      <c r="B26" s="25">
        <v>343.9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3280</v>
      </c>
      <c r="O26" s="47">
        <f t="shared" si="2"/>
        <v>2.882249560632689</v>
      </c>
      <c r="P26" s="9"/>
    </row>
    <row r="27" spans="1:16">
      <c r="A27" s="12"/>
      <c r="B27" s="25">
        <v>349</v>
      </c>
      <c r="C27" s="20" t="s">
        <v>1</v>
      </c>
      <c r="D27" s="46">
        <v>250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250</v>
      </c>
      <c r="O27" s="47">
        <f t="shared" si="2"/>
        <v>0.21968365553602812</v>
      </c>
      <c r="P27" s="9"/>
    </row>
    <row r="28" spans="1:16" ht="15.75">
      <c r="A28" s="29" t="s">
        <v>30</v>
      </c>
      <c r="B28" s="30"/>
      <c r="C28" s="31"/>
      <c r="D28" s="32">
        <f t="shared" ref="D28:M28" si="7">SUM(D29:D29)</f>
        <v>2707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34" si="8">SUM(D28:M28)</f>
        <v>2707</v>
      </c>
      <c r="O28" s="45">
        <f t="shared" si="2"/>
        <v>2.3787346221441124</v>
      </c>
      <c r="P28" s="10"/>
    </row>
    <row r="29" spans="1:16">
      <c r="A29" s="13"/>
      <c r="B29" s="39">
        <v>351.1</v>
      </c>
      <c r="C29" s="21" t="s">
        <v>39</v>
      </c>
      <c r="D29" s="46">
        <v>2707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2707</v>
      </c>
      <c r="O29" s="47">
        <f t="shared" si="2"/>
        <v>2.3787346221441124</v>
      </c>
      <c r="P29" s="9"/>
    </row>
    <row r="30" spans="1:16" ht="15.75">
      <c r="A30" s="29" t="s">
        <v>4</v>
      </c>
      <c r="B30" s="30"/>
      <c r="C30" s="31"/>
      <c r="D30" s="32">
        <f t="shared" ref="D30:M30" si="9">SUM(D31:D31)</f>
        <v>414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414</v>
      </c>
      <c r="O30" s="45">
        <f t="shared" si="2"/>
        <v>0.36379613356766255</v>
      </c>
      <c r="P30" s="10"/>
    </row>
    <row r="31" spans="1:16">
      <c r="A31" s="12"/>
      <c r="B31" s="25">
        <v>369.9</v>
      </c>
      <c r="C31" s="20" t="s">
        <v>41</v>
      </c>
      <c r="D31" s="46">
        <v>414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414</v>
      </c>
      <c r="O31" s="47">
        <f t="shared" si="2"/>
        <v>0.36379613356766255</v>
      </c>
      <c r="P31" s="9"/>
    </row>
    <row r="32" spans="1:16" ht="15.75">
      <c r="A32" s="29" t="s">
        <v>31</v>
      </c>
      <c r="B32" s="30"/>
      <c r="C32" s="31"/>
      <c r="D32" s="32">
        <f t="shared" ref="D32:M32" si="10">SUM(D33:D33)</f>
        <v>42928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16000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8"/>
        <v>58928</v>
      </c>
      <c r="O32" s="45">
        <f t="shared" si="2"/>
        <v>51.782073813708259</v>
      </c>
      <c r="P32" s="9"/>
    </row>
    <row r="33" spans="1:119" ht="15.75" thickBot="1">
      <c r="A33" s="12"/>
      <c r="B33" s="25">
        <v>381</v>
      </c>
      <c r="C33" s="20" t="s">
        <v>42</v>
      </c>
      <c r="D33" s="46">
        <v>42928</v>
      </c>
      <c r="E33" s="46">
        <v>0</v>
      </c>
      <c r="F33" s="46">
        <v>0</v>
      </c>
      <c r="G33" s="46">
        <v>0</v>
      </c>
      <c r="H33" s="46">
        <v>0</v>
      </c>
      <c r="I33" s="46">
        <v>16000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58928</v>
      </c>
      <c r="O33" s="47">
        <f t="shared" si="2"/>
        <v>51.782073813708259</v>
      </c>
      <c r="P33" s="9"/>
    </row>
    <row r="34" spans="1:119" ht="16.5" thickBot="1">
      <c r="A34" s="14" t="s">
        <v>37</v>
      </c>
      <c r="B34" s="23"/>
      <c r="C34" s="22"/>
      <c r="D34" s="15">
        <f t="shared" ref="D34:M34" si="11">SUM(D5,D12,D16,D20,D28,D30,D32)</f>
        <v>777257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1155922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8"/>
        <v>1933179</v>
      </c>
      <c r="O34" s="38">
        <f t="shared" si="2"/>
        <v>1698.7513181019333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64</v>
      </c>
      <c r="M36" s="48"/>
      <c r="N36" s="48"/>
      <c r="O36" s="43">
        <v>1138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416880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416880</v>
      </c>
      <c r="O5" s="33">
        <f t="shared" ref="O5:O36" si="2">(N5/O$38)</f>
        <v>370.56</v>
      </c>
      <c r="P5" s="6"/>
    </row>
    <row r="6" spans="1:133">
      <c r="A6" s="12"/>
      <c r="B6" s="25">
        <v>311</v>
      </c>
      <c r="C6" s="20" t="s">
        <v>3</v>
      </c>
      <c r="D6" s="46">
        <v>217889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217889</v>
      </c>
      <c r="O6" s="47">
        <f t="shared" si="2"/>
        <v>193.6791111111111</v>
      </c>
      <c r="P6" s="9"/>
    </row>
    <row r="7" spans="1:133">
      <c r="A7" s="12"/>
      <c r="B7" s="25">
        <v>312.10000000000002</v>
      </c>
      <c r="C7" s="20" t="s">
        <v>56</v>
      </c>
      <c r="D7" s="46">
        <v>16256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16256</v>
      </c>
      <c r="O7" s="47">
        <f t="shared" si="2"/>
        <v>14.449777777777777</v>
      </c>
      <c r="P7" s="9"/>
    </row>
    <row r="8" spans="1:133">
      <c r="A8" s="12"/>
      <c r="B8" s="25">
        <v>312.60000000000002</v>
      </c>
      <c r="C8" s="20" t="s">
        <v>57</v>
      </c>
      <c r="D8" s="46">
        <v>112862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112862</v>
      </c>
      <c r="O8" s="47">
        <f t="shared" si="2"/>
        <v>100.32177777777778</v>
      </c>
      <c r="P8" s="9"/>
    </row>
    <row r="9" spans="1:133">
      <c r="A9" s="12"/>
      <c r="B9" s="25">
        <v>314.10000000000002</v>
      </c>
      <c r="C9" s="20" t="s">
        <v>11</v>
      </c>
      <c r="D9" s="46">
        <v>7370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7370</v>
      </c>
      <c r="O9" s="47">
        <f t="shared" si="2"/>
        <v>6.5511111111111111</v>
      </c>
      <c r="P9" s="9"/>
    </row>
    <row r="10" spans="1:133">
      <c r="A10" s="12"/>
      <c r="B10" s="25">
        <v>314.39999999999998</v>
      </c>
      <c r="C10" s="20" t="s">
        <v>13</v>
      </c>
      <c r="D10" s="46">
        <v>3248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3248</v>
      </c>
      <c r="O10" s="47">
        <f t="shared" si="2"/>
        <v>2.887111111111111</v>
      </c>
      <c r="P10" s="9"/>
    </row>
    <row r="11" spans="1:133">
      <c r="A11" s="12"/>
      <c r="B11" s="25">
        <v>315</v>
      </c>
      <c r="C11" s="20" t="s">
        <v>58</v>
      </c>
      <c r="D11" s="46">
        <v>59255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59255</v>
      </c>
      <c r="O11" s="47">
        <f t="shared" si="2"/>
        <v>52.671111111111109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181323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181323</v>
      </c>
      <c r="O12" s="45">
        <f t="shared" si="2"/>
        <v>161.17599999999999</v>
      </c>
      <c r="P12" s="10"/>
    </row>
    <row r="13" spans="1:133">
      <c r="A13" s="12"/>
      <c r="B13" s="25">
        <v>322</v>
      </c>
      <c r="C13" s="20" t="s">
        <v>0</v>
      </c>
      <c r="D13" s="46">
        <v>38536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38536</v>
      </c>
      <c r="O13" s="47">
        <f t="shared" si="2"/>
        <v>34.254222222222225</v>
      </c>
      <c r="P13" s="9"/>
    </row>
    <row r="14" spans="1:133">
      <c r="A14" s="12"/>
      <c r="B14" s="25">
        <v>323.10000000000002</v>
      </c>
      <c r="C14" s="20" t="s">
        <v>17</v>
      </c>
      <c r="D14" s="46">
        <v>129464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129464</v>
      </c>
      <c r="O14" s="47">
        <f t="shared" si="2"/>
        <v>115.07911111111112</v>
      </c>
      <c r="P14" s="9"/>
    </row>
    <row r="15" spans="1:133">
      <c r="A15" s="12"/>
      <c r="B15" s="25">
        <v>329</v>
      </c>
      <c r="C15" s="20" t="s">
        <v>18</v>
      </c>
      <c r="D15" s="46">
        <v>13323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13323</v>
      </c>
      <c r="O15" s="47">
        <f t="shared" si="2"/>
        <v>11.842666666666666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SUM(D17:D21)</f>
        <v>240197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1893599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2133796</v>
      </c>
      <c r="O16" s="45">
        <f t="shared" si="2"/>
        <v>1896.7075555555555</v>
      </c>
      <c r="P16" s="10"/>
    </row>
    <row r="17" spans="1:16">
      <c r="A17" s="12"/>
      <c r="B17" s="25">
        <v>331.62</v>
      </c>
      <c r="C17" s="20" t="s">
        <v>59</v>
      </c>
      <c r="D17" s="46">
        <v>1747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1747</v>
      </c>
      <c r="O17" s="47">
        <f t="shared" si="2"/>
        <v>1.552888888888889</v>
      </c>
      <c r="P17" s="9"/>
    </row>
    <row r="18" spans="1:16">
      <c r="A18" s="12"/>
      <c r="B18" s="25">
        <v>334.35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1893599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1893599</v>
      </c>
      <c r="O18" s="47">
        <f t="shared" si="2"/>
        <v>1683.1991111111111</v>
      </c>
      <c r="P18" s="9"/>
    </row>
    <row r="19" spans="1:16">
      <c r="A19" s="12"/>
      <c r="B19" s="25">
        <v>334.7</v>
      </c>
      <c r="C19" s="20" t="s">
        <v>60</v>
      </c>
      <c r="D19" s="46">
        <v>145506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145506</v>
      </c>
      <c r="O19" s="47">
        <f t="shared" si="2"/>
        <v>129.33866666666665</v>
      </c>
      <c r="P19" s="9"/>
    </row>
    <row r="20" spans="1:16">
      <c r="A20" s="12"/>
      <c r="B20" s="25">
        <v>335.12</v>
      </c>
      <c r="C20" s="20" t="s">
        <v>23</v>
      </c>
      <c r="D20" s="46">
        <v>35655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35655</v>
      </c>
      <c r="O20" s="47">
        <f t="shared" si="2"/>
        <v>31.693333333333332</v>
      </c>
      <c r="P20" s="9"/>
    </row>
    <row r="21" spans="1:16">
      <c r="A21" s="12"/>
      <c r="B21" s="25">
        <v>335.18</v>
      </c>
      <c r="C21" s="20" t="s">
        <v>24</v>
      </c>
      <c r="D21" s="46">
        <v>57289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57289</v>
      </c>
      <c r="O21" s="47">
        <f t="shared" si="2"/>
        <v>50.923555555555552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SUM(D23:D29)</f>
        <v>74791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662403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737194</v>
      </c>
      <c r="O22" s="45">
        <f t="shared" si="2"/>
        <v>655.28355555555561</v>
      </c>
      <c r="P22" s="10"/>
    </row>
    <row r="23" spans="1:16">
      <c r="A23" s="12"/>
      <c r="B23" s="25">
        <v>341.9</v>
      </c>
      <c r="C23" s="20" t="s">
        <v>32</v>
      </c>
      <c r="D23" s="46">
        <v>25325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25325</v>
      </c>
      <c r="O23" s="47">
        <f t="shared" si="2"/>
        <v>22.511111111111113</v>
      </c>
      <c r="P23" s="9"/>
    </row>
    <row r="24" spans="1:16">
      <c r="A24" s="12"/>
      <c r="B24" s="25">
        <v>342.2</v>
      </c>
      <c r="C24" s="20" t="s">
        <v>33</v>
      </c>
      <c r="D24" s="46">
        <v>23544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23544</v>
      </c>
      <c r="O24" s="47">
        <f t="shared" si="2"/>
        <v>20.928000000000001</v>
      </c>
      <c r="P24" s="9"/>
    </row>
    <row r="25" spans="1:16">
      <c r="A25" s="12"/>
      <c r="B25" s="25">
        <v>342.5</v>
      </c>
      <c r="C25" s="20" t="s">
        <v>34</v>
      </c>
      <c r="D25" s="46">
        <v>3482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3482</v>
      </c>
      <c r="O25" s="47">
        <f t="shared" si="2"/>
        <v>3.0951111111111111</v>
      </c>
      <c r="P25" s="9"/>
    </row>
    <row r="26" spans="1:16">
      <c r="A26" s="12"/>
      <c r="B26" s="25">
        <v>342.9</v>
      </c>
      <c r="C26" s="20" t="s">
        <v>61</v>
      </c>
      <c r="D26" s="46">
        <v>21600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21600</v>
      </c>
      <c r="O26" s="47">
        <f t="shared" si="2"/>
        <v>19.2</v>
      </c>
      <c r="P26" s="9"/>
    </row>
    <row r="27" spans="1:16">
      <c r="A27" s="12"/>
      <c r="B27" s="25">
        <v>343.6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636342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636342</v>
      </c>
      <c r="O27" s="47">
        <f t="shared" si="2"/>
        <v>565.63733333333334</v>
      </c>
      <c r="P27" s="9"/>
    </row>
    <row r="28" spans="1:16">
      <c r="A28" s="12"/>
      <c r="B28" s="25">
        <v>343.9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26061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26061</v>
      </c>
      <c r="O28" s="47">
        <f t="shared" si="2"/>
        <v>23.165333333333333</v>
      </c>
      <c r="P28" s="9"/>
    </row>
    <row r="29" spans="1:16">
      <c r="A29" s="12"/>
      <c r="B29" s="25">
        <v>349</v>
      </c>
      <c r="C29" s="20" t="s">
        <v>1</v>
      </c>
      <c r="D29" s="46">
        <v>840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840</v>
      </c>
      <c r="O29" s="47">
        <f t="shared" si="2"/>
        <v>0.7466666666666667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SUM(D31:D31)</f>
        <v>5089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36" si="8">SUM(D30:M30)</f>
        <v>5089</v>
      </c>
      <c r="O30" s="45">
        <f t="shared" si="2"/>
        <v>4.5235555555555553</v>
      </c>
      <c r="P30" s="10"/>
    </row>
    <row r="31" spans="1:16">
      <c r="A31" s="13"/>
      <c r="B31" s="39">
        <v>351.1</v>
      </c>
      <c r="C31" s="21" t="s">
        <v>39</v>
      </c>
      <c r="D31" s="46">
        <v>5089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5089</v>
      </c>
      <c r="O31" s="47">
        <f t="shared" si="2"/>
        <v>4.5235555555555553</v>
      </c>
      <c r="P31" s="9"/>
    </row>
    <row r="32" spans="1:16" ht="15.75">
      <c r="A32" s="29" t="s">
        <v>4</v>
      </c>
      <c r="B32" s="30"/>
      <c r="C32" s="31"/>
      <c r="D32" s="32">
        <f t="shared" ref="D32:M32" si="9">SUM(D33:D33)</f>
        <v>65749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65749</v>
      </c>
      <c r="O32" s="45">
        <f t="shared" si="2"/>
        <v>58.443555555555555</v>
      </c>
      <c r="P32" s="10"/>
    </row>
    <row r="33" spans="1:119">
      <c r="A33" s="12"/>
      <c r="B33" s="25">
        <v>369.9</v>
      </c>
      <c r="C33" s="20" t="s">
        <v>41</v>
      </c>
      <c r="D33" s="46">
        <v>65749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65749</v>
      </c>
      <c r="O33" s="47">
        <f t="shared" si="2"/>
        <v>58.443555555555555</v>
      </c>
      <c r="P33" s="9"/>
    </row>
    <row r="34" spans="1:119" ht="15.75">
      <c r="A34" s="29" t="s">
        <v>31</v>
      </c>
      <c r="B34" s="30"/>
      <c r="C34" s="31"/>
      <c r="D34" s="32">
        <f t="shared" ref="D34:M34" si="10">SUM(D35:D35)</f>
        <v>44941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21000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65941</v>
      </c>
      <c r="O34" s="45">
        <f t="shared" si="2"/>
        <v>58.614222222222224</v>
      </c>
      <c r="P34" s="9"/>
    </row>
    <row r="35" spans="1:119" ht="15.75" thickBot="1">
      <c r="A35" s="12"/>
      <c r="B35" s="25">
        <v>381</v>
      </c>
      <c r="C35" s="20" t="s">
        <v>42</v>
      </c>
      <c r="D35" s="46">
        <v>44941</v>
      </c>
      <c r="E35" s="46">
        <v>0</v>
      </c>
      <c r="F35" s="46">
        <v>0</v>
      </c>
      <c r="G35" s="46">
        <v>0</v>
      </c>
      <c r="H35" s="46">
        <v>0</v>
      </c>
      <c r="I35" s="46">
        <v>21000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65941</v>
      </c>
      <c r="O35" s="47">
        <f t="shared" si="2"/>
        <v>58.614222222222224</v>
      </c>
      <c r="P35" s="9"/>
    </row>
    <row r="36" spans="1:119" ht="16.5" thickBot="1">
      <c r="A36" s="14" t="s">
        <v>37</v>
      </c>
      <c r="B36" s="23"/>
      <c r="C36" s="22"/>
      <c r="D36" s="15">
        <f t="shared" ref="D36:M36" si="11">SUM(D5,D12,D16,D22,D30,D32,D34)</f>
        <v>1028970</v>
      </c>
      <c r="E36" s="15">
        <f t="shared" si="11"/>
        <v>0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2577002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8"/>
        <v>3605972</v>
      </c>
      <c r="O36" s="38">
        <f t="shared" si="2"/>
        <v>3205.3084444444444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62</v>
      </c>
      <c r="M38" s="48"/>
      <c r="N38" s="48"/>
      <c r="O38" s="43">
        <v>1125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verticalDpi="0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425876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425876</v>
      </c>
      <c r="O5" s="33">
        <f t="shared" ref="O5:O35" si="2">(N5/O$37)</f>
        <v>379.23063223508461</v>
      </c>
      <c r="P5" s="6"/>
    </row>
    <row r="6" spans="1:133">
      <c r="A6" s="12"/>
      <c r="B6" s="25">
        <v>311</v>
      </c>
      <c r="C6" s="20" t="s">
        <v>3</v>
      </c>
      <c r="D6" s="46">
        <v>233925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233925</v>
      </c>
      <c r="O6" s="47">
        <f t="shared" si="2"/>
        <v>208.30365093499555</v>
      </c>
      <c r="P6" s="9"/>
    </row>
    <row r="7" spans="1:133">
      <c r="A7" s="12"/>
      <c r="B7" s="25">
        <v>314.10000000000002</v>
      </c>
      <c r="C7" s="20" t="s">
        <v>11</v>
      </c>
      <c r="D7" s="46">
        <v>5332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5332</v>
      </c>
      <c r="O7" s="47">
        <f t="shared" si="2"/>
        <v>4.7479964381121995</v>
      </c>
      <c r="P7" s="9"/>
    </row>
    <row r="8" spans="1:133">
      <c r="A8" s="12"/>
      <c r="B8" s="25">
        <v>314.2</v>
      </c>
      <c r="C8" s="20" t="s">
        <v>12</v>
      </c>
      <c r="D8" s="46">
        <v>61009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61009</v>
      </c>
      <c r="O8" s="47">
        <f t="shared" si="2"/>
        <v>54.326803205699022</v>
      </c>
      <c r="P8" s="9"/>
    </row>
    <row r="9" spans="1:133">
      <c r="A9" s="12"/>
      <c r="B9" s="25">
        <v>314.39999999999998</v>
      </c>
      <c r="C9" s="20" t="s">
        <v>13</v>
      </c>
      <c r="D9" s="46">
        <v>6887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6887</v>
      </c>
      <c r="O9" s="47">
        <f t="shared" si="2"/>
        <v>6.1326803205699019</v>
      </c>
      <c r="P9" s="9"/>
    </row>
    <row r="10" spans="1:133">
      <c r="A10" s="12"/>
      <c r="B10" s="25">
        <v>314.7</v>
      </c>
      <c r="C10" s="20" t="s">
        <v>14</v>
      </c>
      <c r="D10" s="46">
        <v>16728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16728</v>
      </c>
      <c r="O10" s="47">
        <f t="shared" si="2"/>
        <v>14.895814781834373</v>
      </c>
      <c r="P10" s="9"/>
    </row>
    <row r="11" spans="1:133">
      <c r="A11" s="12"/>
      <c r="B11" s="25">
        <v>314.8</v>
      </c>
      <c r="C11" s="20" t="s">
        <v>15</v>
      </c>
      <c r="D11" s="46">
        <v>101995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101995</v>
      </c>
      <c r="O11" s="47">
        <f t="shared" si="2"/>
        <v>90.823686553873557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180755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180755</v>
      </c>
      <c r="O12" s="45">
        <f t="shared" si="2"/>
        <v>160.95725734639359</v>
      </c>
      <c r="P12" s="10"/>
    </row>
    <row r="13" spans="1:133">
      <c r="A13" s="12"/>
      <c r="B13" s="25">
        <v>322</v>
      </c>
      <c r="C13" s="20" t="s">
        <v>0</v>
      </c>
      <c r="D13" s="46">
        <v>27471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27471</v>
      </c>
      <c r="O13" s="47">
        <f t="shared" si="2"/>
        <v>24.462154942119323</v>
      </c>
      <c r="P13" s="9"/>
    </row>
    <row r="14" spans="1:133">
      <c r="A14" s="12"/>
      <c r="B14" s="25">
        <v>323.10000000000002</v>
      </c>
      <c r="C14" s="20" t="s">
        <v>17</v>
      </c>
      <c r="D14" s="46">
        <v>145655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145655</v>
      </c>
      <c r="O14" s="47">
        <f t="shared" si="2"/>
        <v>129.70169189670526</v>
      </c>
      <c r="P14" s="9"/>
    </row>
    <row r="15" spans="1:133">
      <c r="A15" s="12"/>
      <c r="B15" s="25">
        <v>329</v>
      </c>
      <c r="C15" s="20" t="s">
        <v>18</v>
      </c>
      <c r="D15" s="46">
        <v>7629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7629</v>
      </c>
      <c r="O15" s="47">
        <f t="shared" si="2"/>
        <v>6.7934105075690114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SUM(D17:D19)</f>
        <v>87885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580108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667993</v>
      </c>
      <c r="O16" s="45">
        <f t="shared" si="2"/>
        <v>594.82902938557436</v>
      </c>
      <c r="P16" s="10"/>
    </row>
    <row r="17" spans="1:16">
      <c r="A17" s="12"/>
      <c r="B17" s="25">
        <v>334.35</v>
      </c>
      <c r="C17" s="20" t="s">
        <v>22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580108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580108</v>
      </c>
      <c r="O17" s="47">
        <f t="shared" si="2"/>
        <v>516.56990204808551</v>
      </c>
      <c r="P17" s="9"/>
    </row>
    <row r="18" spans="1:16">
      <c r="A18" s="12"/>
      <c r="B18" s="25">
        <v>335.12</v>
      </c>
      <c r="C18" s="20" t="s">
        <v>23</v>
      </c>
      <c r="D18" s="46">
        <v>35800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35800</v>
      </c>
      <c r="O18" s="47">
        <f t="shared" si="2"/>
        <v>31.878895814781835</v>
      </c>
      <c r="P18" s="9"/>
    </row>
    <row r="19" spans="1:16">
      <c r="A19" s="12"/>
      <c r="B19" s="25">
        <v>335.18</v>
      </c>
      <c r="C19" s="20" t="s">
        <v>24</v>
      </c>
      <c r="D19" s="46">
        <v>52085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52085</v>
      </c>
      <c r="O19" s="47">
        <f t="shared" si="2"/>
        <v>46.380231522707035</v>
      </c>
      <c r="P19" s="9"/>
    </row>
    <row r="20" spans="1:16" ht="15.75">
      <c r="A20" s="29" t="s">
        <v>29</v>
      </c>
      <c r="B20" s="30"/>
      <c r="C20" s="31"/>
      <c r="D20" s="32">
        <f t="shared" ref="D20:M20" si="5">SUM(D21:D27)</f>
        <v>72086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618492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690578</v>
      </c>
      <c r="O20" s="45">
        <f t="shared" si="2"/>
        <v>614.94033837934103</v>
      </c>
      <c r="P20" s="10"/>
    </row>
    <row r="21" spans="1:16">
      <c r="A21" s="12"/>
      <c r="B21" s="25">
        <v>341.9</v>
      </c>
      <c r="C21" s="20" t="s">
        <v>32</v>
      </c>
      <c r="D21" s="46">
        <v>42800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42800</v>
      </c>
      <c r="O21" s="47">
        <f t="shared" si="2"/>
        <v>38.112199465716827</v>
      </c>
      <c r="P21" s="9"/>
    </row>
    <row r="22" spans="1:16">
      <c r="A22" s="12"/>
      <c r="B22" s="25">
        <v>342.1</v>
      </c>
      <c r="C22" s="20" t="s">
        <v>52</v>
      </c>
      <c r="D22" s="46">
        <v>6623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6623</v>
      </c>
      <c r="O22" s="47">
        <f t="shared" si="2"/>
        <v>5.8975957257346394</v>
      </c>
      <c r="P22" s="9"/>
    </row>
    <row r="23" spans="1:16">
      <c r="A23" s="12"/>
      <c r="B23" s="25">
        <v>342.2</v>
      </c>
      <c r="C23" s="20" t="s">
        <v>33</v>
      </c>
      <c r="D23" s="46">
        <v>19620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19620</v>
      </c>
      <c r="O23" s="47">
        <f t="shared" si="2"/>
        <v>17.471059661620657</v>
      </c>
      <c r="P23" s="9"/>
    </row>
    <row r="24" spans="1:16">
      <c r="A24" s="12"/>
      <c r="B24" s="25">
        <v>342.5</v>
      </c>
      <c r="C24" s="20" t="s">
        <v>34</v>
      </c>
      <c r="D24" s="46">
        <v>2043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2043</v>
      </c>
      <c r="O24" s="47">
        <f t="shared" si="2"/>
        <v>1.8192341941228851</v>
      </c>
      <c r="P24" s="9"/>
    </row>
    <row r="25" spans="1:16">
      <c r="A25" s="12"/>
      <c r="B25" s="25">
        <v>343.6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586672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586672</v>
      </c>
      <c r="O25" s="47">
        <f t="shared" si="2"/>
        <v>522.4149599287623</v>
      </c>
      <c r="P25" s="9"/>
    </row>
    <row r="26" spans="1:16">
      <c r="A26" s="12"/>
      <c r="B26" s="25">
        <v>343.9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31820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31820</v>
      </c>
      <c r="O26" s="47">
        <f t="shared" si="2"/>
        <v>28.334817453250224</v>
      </c>
      <c r="P26" s="9"/>
    </row>
    <row r="27" spans="1:16">
      <c r="A27" s="12"/>
      <c r="B27" s="25">
        <v>349</v>
      </c>
      <c r="C27" s="20" t="s">
        <v>1</v>
      </c>
      <c r="D27" s="46">
        <v>1000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1000</v>
      </c>
      <c r="O27" s="47">
        <f t="shared" si="2"/>
        <v>0.89047195013357083</v>
      </c>
      <c r="P27" s="9"/>
    </row>
    <row r="28" spans="1:16" ht="15.75">
      <c r="A28" s="29" t="s">
        <v>30</v>
      </c>
      <c r="B28" s="30"/>
      <c r="C28" s="31"/>
      <c r="D28" s="32">
        <f t="shared" ref="D28:M28" si="7">SUM(D29:D29)</f>
        <v>4121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35" si="8">SUM(D28:M28)</f>
        <v>4121</v>
      </c>
      <c r="O28" s="45">
        <f t="shared" si="2"/>
        <v>3.6696349065004452</v>
      </c>
      <c r="P28" s="10"/>
    </row>
    <row r="29" spans="1:16">
      <c r="A29" s="13"/>
      <c r="B29" s="39">
        <v>351.1</v>
      </c>
      <c r="C29" s="21" t="s">
        <v>39</v>
      </c>
      <c r="D29" s="46">
        <v>4121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4121</v>
      </c>
      <c r="O29" s="47">
        <f t="shared" si="2"/>
        <v>3.6696349065004452</v>
      </c>
      <c r="P29" s="9"/>
    </row>
    <row r="30" spans="1:16" ht="15.75">
      <c r="A30" s="29" t="s">
        <v>4</v>
      </c>
      <c r="B30" s="30"/>
      <c r="C30" s="31"/>
      <c r="D30" s="32">
        <f t="shared" ref="D30:M30" si="9">SUM(D31:D32)</f>
        <v>7794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52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7846</v>
      </c>
      <c r="O30" s="45">
        <f t="shared" si="2"/>
        <v>6.9866429207479968</v>
      </c>
      <c r="P30" s="10"/>
    </row>
    <row r="31" spans="1:16">
      <c r="A31" s="12"/>
      <c r="B31" s="25">
        <v>361.1</v>
      </c>
      <c r="C31" s="20" t="s">
        <v>40</v>
      </c>
      <c r="D31" s="46">
        <v>215</v>
      </c>
      <c r="E31" s="46">
        <v>0</v>
      </c>
      <c r="F31" s="46">
        <v>0</v>
      </c>
      <c r="G31" s="46">
        <v>0</v>
      </c>
      <c r="H31" s="46">
        <v>0</v>
      </c>
      <c r="I31" s="46">
        <v>52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267</v>
      </c>
      <c r="O31" s="47">
        <f t="shared" si="2"/>
        <v>0.2377560106856634</v>
      </c>
      <c r="P31" s="9"/>
    </row>
    <row r="32" spans="1:16">
      <c r="A32" s="12"/>
      <c r="B32" s="25">
        <v>369.9</v>
      </c>
      <c r="C32" s="20" t="s">
        <v>41</v>
      </c>
      <c r="D32" s="46">
        <v>7579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7579</v>
      </c>
      <c r="O32" s="47">
        <f t="shared" si="2"/>
        <v>6.7488869100623328</v>
      </c>
      <c r="P32" s="9"/>
    </row>
    <row r="33" spans="1:119" ht="15.75">
      <c r="A33" s="29" t="s">
        <v>31</v>
      </c>
      <c r="B33" s="30"/>
      <c r="C33" s="31"/>
      <c r="D33" s="32">
        <f t="shared" ref="D33:M33" si="10">SUM(D34:D34)</f>
        <v>35247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16000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51247</v>
      </c>
      <c r="O33" s="45">
        <f t="shared" si="2"/>
        <v>45.634016028495104</v>
      </c>
      <c r="P33" s="9"/>
    </row>
    <row r="34" spans="1:119" ht="15.75" thickBot="1">
      <c r="A34" s="12"/>
      <c r="B34" s="25">
        <v>381</v>
      </c>
      <c r="C34" s="20" t="s">
        <v>42</v>
      </c>
      <c r="D34" s="46">
        <v>35247</v>
      </c>
      <c r="E34" s="46">
        <v>0</v>
      </c>
      <c r="F34" s="46">
        <v>0</v>
      </c>
      <c r="G34" s="46">
        <v>0</v>
      </c>
      <c r="H34" s="46">
        <v>0</v>
      </c>
      <c r="I34" s="46">
        <v>16000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51247</v>
      </c>
      <c r="O34" s="47">
        <f t="shared" si="2"/>
        <v>45.634016028495104</v>
      </c>
      <c r="P34" s="9"/>
    </row>
    <row r="35" spans="1:119" ht="16.5" thickBot="1">
      <c r="A35" s="14" t="s">
        <v>37</v>
      </c>
      <c r="B35" s="23"/>
      <c r="C35" s="22"/>
      <c r="D35" s="15">
        <f t="shared" ref="D35:M35" si="11">SUM(D5,D12,D16,D20,D28,D30,D33)</f>
        <v>813764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1214652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8"/>
        <v>2028416</v>
      </c>
      <c r="O35" s="38">
        <f t="shared" si="2"/>
        <v>1806.2475512021372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53</v>
      </c>
      <c r="M37" s="48"/>
      <c r="N37" s="48"/>
      <c r="O37" s="43">
        <v>1123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461198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461198</v>
      </c>
      <c r="O5" s="33">
        <f t="shared" ref="O5:O36" si="2">(N5/O$38)</f>
        <v>389.52533783783781</v>
      </c>
      <c r="P5" s="6"/>
    </row>
    <row r="6" spans="1:133">
      <c r="A6" s="12"/>
      <c r="B6" s="25">
        <v>311</v>
      </c>
      <c r="C6" s="20" t="s">
        <v>3</v>
      </c>
      <c r="D6" s="46">
        <v>214035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214035</v>
      </c>
      <c r="O6" s="47">
        <f t="shared" si="2"/>
        <v>180.77280405405406</v>
      </c>
      <c r="P6" s="9"/>
    </row>
    <row r="7" spans="1:133">
      <c r="A7" s="12"/>
      <c r="B7" s="25">
        <v>314.10000000000002</v>
      </c>
      <c r="C7" s="20" t="s">
        <v>11</v>
      </c>
      <c r="D7" s="46">
        <v>7837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7837</v>
      </c>
      <c r="O7" s="47">
        <f t="shared" si="2"/>
        <v>6.6190878378378377</v>
      </c>
      <c r="P7" s="9"/>
    </row>
    <row r="8" spans="1:133">
      <c r="A8" s="12"/>
      <c r="B8" s="25">
        <v>314.2</v>
      </c>
      <c r="C8" s="20" t="s">
        <v>12</v>
      </c>
      <c r="D8" s="46">
        <v>92601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92601</v>
      </c>
      <c r="O8" s="47">
        <f t="shared" si="2"/>
        <v>78.210304054054049</v>
      </c>
      <c r="P8" s="9"/>
    </row>
    <row r="9" spans="1:133">
      <c r="A9" s="12"/>
      <c r="B9" s="25">
        <v>314.39999999999998</v>
      </c>
      <c r="C9" s="20" t="s">
        <v>13</v>
      </c>
      <c r="D9" s="46">
        <v>5189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5189</v>
      </c>
      <c r="O9" s="47">
        <f t="shared" si="2"/>
        <v>4.3826013513513518</v>
      </c>
      <c r="P9" s="9"/>
    </row>
    <row r="10" spans="1:133">
      <c r="A10" s="12"/>
      <c r="B10" s="25">
        <v>314.7</v>
      </c>
      <c r="C10" s="20" t="s">
        <v>14</v>
      </c>
      <c r="D10" s="46">
        <v>21558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21558</v>
      </c>
      <c r="O10" s="47">
        <f t="shared" si="2"/>
        <v>18.20777027027027</v>
      </c>
      <c r="P10" s="9"/>
    </row>
    <row r="11" spans="1:133">
      <c r="A11" s="12"/>
      <c r="B11" s="25">
        <v>314.8</v>
      </c>
      <c r="C11" s="20" t="s">
        <v>15</v>
      </c>
      <c r="D11" s="46">
        <v>119978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119978</v>
      </c>
      <c r="O11" s="47">
        <f t="shared" si="2"/>
        <v>101.33277027027027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202941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202941</v>
      </c>
      <c r="O12" s="45">
        <f t="shared" si="2"/>
        <v>171.40287162162161</v>
      </c>
      <c r="P12" s="10"/>
    </row>
    <row r="13" spans="1:133">
      <c r="A13" s="12"/>
      <c r="B13" s="25">
        <v>322</v>
      </c>
      <c r="C13" s="20" t="s">
        <v>0</v>
      </c>
      <c r="D13" s="46">
        <v>23015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23015</v>
      </c>
      <c r="O13" s="47">
        <f t="shared" si="2"/>
        <v>19.438344594594593</v>
      </c>
      <c r="P13" s="9"/>
    </row>
    <row r="14" spans="1:133">
      <c r="A14" s="12"/>
      <c r="B14" s="25">
        <v>323.10000000000002</v>
      </c>
      <c r="C14" s="20" t="s">
        <v>17</v>
      </c>
      <c r="D14" s="46">
        <v>163298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163298</v>
      </c>
      <c r="O14" s="47">
        <f t="shared" si="2"/>
        <v>137.9206081081081</v>
      </c>
      <c r="P14" s="9"/>
    </row>
    <row r="15" spans="1:133">
      <c r="A15" s="12"/>
      <c r="B15" s="25">
        <v>329</v>
      </c>
      <c r="C15" s="20" t="s">
        <v>18</v>
      </c>
      <c r="D15" s="46">
        <v>16628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16628</v>
      </c>
      <c r="O15" s="47">
        <f t="shared" si="2"/>
        <v>14.043918918918919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SUM(D17:D21)</f>
        <v>108280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450472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558752</v>
      </c>
      <c r="O16" s="45">
        <f t="shared" si="2"/>
        <v>471.91891891891891</v>
      </c>
      <c r="P16" s="10"/>
    </row>
    <row r="17" spans="1:16">
      <c r="A17" s="12"/>
      <c r="B17" s="25">
        <v>331.35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324478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324478</v>
      </c>
      <c r="O17" s="47">
        <f t="shared" si="2"/>
        <v>274.05236486486484</v>
      </c>
      <c r="P17" s="9"/>
    </row>
    <row r="18" spans="1:16">
      <c r="A18" s="12"/>
      <c r="B18" s="25">
        <v>331.49</v>
      </c>
      <c r="C18" s="20" t="s">
        <v>21</v>
      </c>
      <c r="D18" s="46">
        <v>9979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9979</v>
      </c>
      <c r="O18" s="47">
        <f t="shared" si="2"/>
        <v>8.4282094594594597</v>
      </c>
      <c r="P18" s="9"/>
    </row>
    <row r="19" spans="1:16">
      <c r="A19" s="12"/>
      <c r="B19" s="25">
        <v>334.35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125994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125994</v>
      </c>
      <c r="O19" s="47">
        <f t="shared" si="2"/>
        <v>106.41385135135135</v>
      </c>
      <c r="P19" s="9"/>
    </row>
    <row r="20" spans="1:16">
      <c r="A20" s="12"/>
      <c r="B20" s="25">
        <v>335.12</v>
      </c>
      <c r="C20" s="20" t="s">
        <v>23</v>
      </c>
      <c r="D20" s="46">
        <v>36395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36395</v>
      </c>
      <c r="O20" s="47">
        <f t="shared" si="2"/>
        <v>30.73902027027027</v>
      </c>
      <c r="P20" s="9"/>
    </row>
    <row r="21" spans="1:16">
      <c r="A21" s="12"/>
      <c r="B21" s="25">
        <v>335.18</v>
      </c>
      <c r="C21" s="20" t="s">
        <v>24</v>
      </c>
      <c r="D21" s="46">
        <v>61906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61906</v>
      </c>
      <c r="O21" s="47">
        <f t="shared" si="2"/>
        <v>52.285472972972975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SUM(D23:D28)</f>
        <v>67932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626100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694032</v>
      </c>
      <c r="O22" s="45">
        <f t="shared" si="2"/>
        <v>586.17567567567562</v>
      </c>
      <c r="P22" s="10"/>
    </row>
    <row r="23" spans="1:16">
      <c r="A23" s="12"/>
      <c r="B23" s="25">
        <v>341.9</v>
      </c>
      <c r="C23" s="20" t="s">
        <v>32</v>
      </c>
      <c r="D23" s="46">
        <v>38450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38450</v>
      </c>
      <c r="O23" s="47">
        <f t="shared" si="2"/>
        <v>32.474662162162161</v>
      </c>
      <c r="P23" s="9"/>
    </row>
    <row r="24" spans="1:16">
      <c r="A24" s="12"/>
      <c r="B24" s="25">
        <v>342.2</v>
      </c>
      <c r="C24" s="20" t="s">
        <v>33</v>
      </c>
      <c r="D24" s="46">
        <v>26025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26025</v>
      </c>
      <c r="O24" s="47">
        <f t="shared" si="2"/>
        <v>21.980574324324323</v>
      </c>
      <c r="P24" s="9"/>
    </row>
    <row r="25" spans="1:16">
      <c r="A25" s="12"/>
      <c r="B25" s="25">
        <v>342.5</v>
      </c>
      <c r="C25" s="20" t="s">
        <v>34</v>
      </c>
      <c r="D25" s="46">
        <v>2807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2807</v>
      </c>
      <c r="O25" s="47">
        <f t="shared" si="2"/>
        <v>2.3707770270270272</v>
      </c>
      <c r="P25" s="9"/>
    </row>
    <row r="26" spans="1:16">
      <c r="A26" s="12"/>
      <c r="B26" s="25">
        <v>343.6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565907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565907</v>
      </c>
      <c r="O26" s="47">
        <f t="shared" si="2"/>
        <v>477.96199324324323</v>
      </c>
      <c r="P26" s="9"/>
    </row>
    <row r="27" spans="1:16">
      <c r="A27" s="12"/>
      <c r="B27" s="25">
        <v>343.9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60193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60193</v>
      </c>
      <c r="O27" s="47">
        <f t="shared" si="2"/>
        <v>50.838682432432435</v>
      </c>
      <c r="P27" s="9"/>
    </row>
    <row r="28" spans="1:16">
      <c r="A28" s="12"/>
      <c r="B28" s="25">
        <v>349</v>
      </c>
      <c r="C28" s="20" t="s">
        <v>1</v>
      </c>
      <c r="D28" s="46">
        <v>650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650</v>
      </c>
      <c r="O28" s="47">
        <f t="shared" si="2"/>
        <v>0.54898648648648651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SUM(D30:D30)</f>
        <v>1001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1001</v>
      </c>
      <c r="O29" s="45">
        <f t="shared" si="2"/>
        <v>0.84543918918918914</v>
      </c>
      <c r="P29" s="10"/>
    </row>
    <row r="30" spans="1:16">
      <c r="A30" s="13"/>
      <c r="B30" s="39">
        <v>351.1</v>
      </c>
      <c r="C30" s="21" t="s">
        <v>39</v>
      </c>
      <c r="D30" s="46">
        <v>1001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1001</v>
      </c>
      <c r="O30" s="47">
        <f t="shared" si="2"/>
        <v>0.84543918918918914</v>
      </c>
      <c r="P30" s="9"/>
    </row>
    <row r="31" spans="1:16" ht="15.75">
      <c r="A31" s="29" t="s">
        <v>4</v>
      </c>
      <c r="B31" s="30"/>
      <c r="C31" s="31"/>
      <c r="D31" s="32">
        <f t="shared" ref="D31:M31" si="7">SUM(D32:D33)</f>
        <v>13605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1353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14958</v>
      </c>
      <c r="O31" s="45">
        <f t="shared" si="2"/>
        <v>12.633445945945946</v>
      </c>
      <c r="P31" s="10"/>
    </row>
    <row r="32" spans="1:16">
      <c r="A32" s="12"/>
      <c r="B32" s="25">
        <v>361.1</v>
      </c>
      <c r="C32" s="20" t="s">
        <v>40</v>
      </c>
      <c r="D32" s="46">
        <v>565</v>
      </c>
      <c r="E32" s="46">
        <v>0</v>
      </c>
      <c r="F32" s="46">
        <v>0</v>
      </c>
      <c r="G32" s="46">
        <v>0</v>
      </c>
      <c r="H32" s="46">
        <v>0</v>
      </c>
      <c r="I32" s="46">
        <v>1353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1918</v>
      </c>
      <c r="O32" s="47">
        <f t="shared" si="2"/>
        <v>1.6199324324324325</v>
      </c>
      <c r="P32" s="9"/>
    </row>
    <row r="33" spans="1:119">
      <c r="A33" s="12"/>
      <c r="B33" s="25">
        <v>369.9</v>
      </c>
      <c r="C33" s="20" t="s">
        <v>41</v>
      </c>
      <c r="D33" s="46">
        <v>13040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13040</v>
      </c>
      <c r="O33" s="47">
        <f t="shared" si="2"/>
        <v>11.013513513513514</v>
      </c>
      <c r="P33" s="9"/>
    </row>
    <row r="34" spans="1:119" ht="15.75">
      <c r="A34" s="29" t="s">
        <v>31</v>
      </c>
      <c r="B34" s="30"/>
      <c r="C34" s="31"/>
      <c r="D34" s="32">
        <f t="shared" ref="D34:M34" si="8">SUM(D35:D35)</f>
        <v>39137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16000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55137</v>
      </c>
      <c r="O34" s="45">
        <f t="shared" si="2"/>
        <v>46.568412162162161</v>
      </c>
      <c r="P34" s="9"/>
    </row>
    <row r="35" spans="1:119" ht="15.75" thickBot="1">
      <c r="A35" s="12"/>
      <c r="B35" s="25">
        <v>381</v>
      </c>
      <c r="C35" s="20" t="s">
        <v>42</v>
      </c>
      <c r="D35" s="46">
        <v>39137</v>
      </c>
      <c r="E35" s="46">
        <v>0</v>
      </c>
      <c r="F35" s="46">
        <v>0</v>
      </c>
      <c r="G35" s="46">
        <v>0</v>
      </c>
      <c r="H35" s="46">
        <v>0</v>
      </c>
      <c r="I35" s="46">
        <v>16000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55137</v>
      </c>
      <c r="O35" s="47">
        <f t="shared" si="2"/>
        <v>46.568412162162161</v>
      </c>
      <c r="P35" s="9"/>
    </row>
    <row r="36" spans="1:119" ht="16.5" thickBot="1">
      <c r="A36" s="14" t="s">
        <v>37</v>
      </c>
      <c r="B36" s="23"/>
      <c r="C36" s="22"/>
      <c r="D36" s="15">
        <f t="shared" ref="D36:M36" si="9">SUM(D5,D12,D16,D22,D29,D31,D34)</f>
        <v>894094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1093925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1988019</v>
      </c>
      <c r="O36" s="38">
        <f t="shared" si="2"/>
        <v>1679.0701013513512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49</v>
      </c>
      <c r="M38" s="48"/>
      <c r="N38" s="48"/>
      <c r="O38" s="43">
        <v>1184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thickBot="1">
      <c r="A40" s="52" t="s">
        <v>54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A40:O40"/>
    <mergeCell ref="A1:O1"/>
    <mergeCell ref="D3:H3"/>
    <mergeCell ref="I3:J3"/>
    <mergeCell ref="K3:L3"/>
    <mergeCell ref="O3:O4"/>
    <mergeCell ref="A2:O2"/>
    <mergeCell ref="A3:C4"/>
    <mergeCell ref="A39:O39"/>
    <mergeCell ref="L38:N38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431793</v>
      </c>
      <c r="E5" s="27">
        <f t="shared" si="0"/>
        <v>2659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434452</v>
      </c>
      <c r="O5" s="33">
        <f t="shared" ref="O5:O35" si="1">(N5/O$37)</f>
        <v>393.16923076923075</v>
      </c>
      <c r="P5" s="6"/>
    </row>
    <row r="6" spans="1:133">
      <c r="A6" s="12"/>
      <c r="B6" s="25">
        <v>311</v>
      </c>
      <c r="C6" s="20" t="s">
        <v>3</v>
      </c>
      <c r="D6" s="46">
        <v>177323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177323</v>
      </c>
      <c r="O6" s="47">
        <f t="shared" si="1"/>
        <v>160.47330316742082</v>
      </c>
      <c r="P6" s="9"/>
    </row>
    <row r="7" spans="1:133">
      <c r="A7" s="12"/>
      <c r="B7" s="25">
        <v>312.10000000000002</v>
      </c>
      <c r="C7" s="20" t="s">
        <v>56</v>
      </c>
      <c r="D7" s="46">
        <v>8062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8062</v>
      </c>
      <c r="O7" s="47">
        <f t="shared" si="1"/>
        <v>7.2959276018099546</v>
      </c>
      <c r="P7" s="9"/>
    </row>
    <row r="8" spans="1:133">
      <c r="A8" s="12"/>
      <c r="B8" s="25">
        <v>312.41000000000003</v>
      </c>
      <c r="C8" s="20" t="s">
        <v>73</v>
      </c>
      <c r="D8" s="46">
        <v>0</v>
      </c>
      <c r="E8" s="46">
        <v>2659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2659</v>
      </c>
      <c r="O8" s="47">
        <f t="shared" si="1"/>
        <v>2.4063348416289592</v>
      </c>
      <c r="P8" s="9"/>
    </row>
    <row r="9" spans="1:133">
      <c r="A9" s="12"/>
      <c r="B9" s="25">
        <v>312.60000000000002</v>
      </c>
      <c r="C9" s="20" t="s">
        <v>57</v>
      </c>
      <c r="D9" s="46">
        <v>145056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145056</v>
      </c>
      <c r="O9" s="47">
        <f t="shared" si="1"/>
        <v>131.27239819004524</v>
      </c>
      <c r="P9" s="9"/>
    </row>
    <row r="10" spans="1:133">
      <c r="A10" s="12"/>
      <c r="B10" s="25">
        <v>314.10000000000002</v>
      </c>
      <c r="C10" s="20" t="s">
        <v>11</v>
      </c>
      <c r="D10" s="46">
        <v>8797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8797</v>
      </c>
      <c r="O10" s="47">
        <f t="shared" si="1"/>
        <v>7.9610859728506789</v>
      </c>
      <c r="P10" s="9"/>
    </row>
    <row r="11" spans="1:133">
      <c r="A11" s="12"/>
      <c r="B11" s="25">
        <v>314.2</v>
      </c>
      <c r="C11" s="20" t="s">
        <v>12</v>
      </c>
      <c r="D11" s="46">
        <v>83705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83705</v>
      </c>
      <c r="O11" s="47">
        <f t="shared" si="1"/>
        <v>75.751131221719461</v>
      </c>
      <c r="P11" s="9"/>
    </row>
    <row r="12" spans="1:133">
      <c r="A12" s="12"/>
      <c r="B12" s="25">
        <v>314.39999999999998</v>
      </c>
      <c r="C12" s="20" t="s">
        <v>13</v>
      </c>
      <c r="D12" s="46">
        <v>8850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8850</v>
      </c>
      <c r="O12" s="47">
        <f t="shared" si="1"/>
        <v>8.0090497737556561</v>
      </c>
      <c r="P12" s="9"/>
    </row>
    <row r="13" spans="1:133" ht="15.75">
      <c r="A13" s="29" t="s">
        <v>74</v>
      </c>
      <c r="B13" s="30"/>
      <c r="C13" s="31"/>
      <c r="D13" s="32">
        <f t="shared" ref="D13:M13" si="3">SUM(D14:D16)</f>
        <v>222121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222121</v>
      </c>
      <c r="O13" s="45">
        <f t="shared" si="1"/>
        <v>201.01447963800905</v>
      </c>
      <c r="P13" s="10"/>
    </row>
    <row r="14" spans="1:133">
      <c r="A14" s="12"/>
      <c r="B14" s="25">
        <v>322</v>
      </c>
      <c r="C14" s="20" t="s">
        <v>0</v>
      </c>
      <c r="D14" s="46">
        <v>61322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61322</v>
      </c>
      <c r="O14" s="47">
        <f t="shared" si="1"/>
        <v>55.495022624434391</v>
      </c>
      <c r="P14" s="9"/>
    </row>
    <row r="15" spans="1:133">
      <c r="A15" s="12"/>
      <c r="B15" s="25">
        <v>323.10000000000002</v>
      </c>
      <c r="C15" s="20" t="s">
        <v>17</v>
      </c>
      <c r="D15" s="46">
        <v>153303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153303</v>
      </c>
      <c r="O15" s="47">
        <f t="shared" si="1"/>
        <v>138.73574660633483</v>
      </c>
      <c r="P15" s="9"/>
    </row>
    <row r="16" spans="1:133">
      <c r="A16" s="12"/>
      <c r="B16" s="25">
        <v>329</v>
      </c>
      <c r="C16" s="20" t="s">
        <v>75</v>
      </c>
      <c r="D16" s="46">
        <v>7496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7496</v>
      </c>
      <c r="O16" s="47">
        <f t="shared" si="1"/>
        <v>6.7837104072398189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SUM(D18:D22)</f>
        <v>116743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3526026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3642769</v>
      </c>
      <c r="O17" s="45">
        <f t="shared" si="1"/>
        <v>3296.6235294117646</v>
      </c>
      <c r="P17" s="10"/>
    </row>
    <row r="18" spans="1:16">
      <c r="A18" s="12"/>
      <c r="B18" s="25">
        <v>331.31</v>
      </c>
      <c r="C18" s="20" t="s">
        <v>76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1408406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1408406</v>
      </c>
      <c r="O18" s="47">
        <f t="shared" si="1"/>
        <v>1274.5755656108597</v>
      </c>
      <c r="P18" s="9"/>
    </row>
    <row r="19" spans="1:16">
      <c r="A19" s="12"/>
      <c r="B19" s="25">
        <v>331.9</v>
      </c>
      <c r="C19" s="20" t="s">
        <v>77</v>
      </c>
      <c r="D19" s="46">
        <v>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</v>
      </c>
      <c r="O19" s="47">
        <f t="shared" si="1"/>
        <v>0.18099547511312217</v>
      </c>
      <c r="P19" s="9"/>
    </row>
    <row r="20" spans="1:16">
      <c r="A20" s="12"/>
      <c r="B20" s="25">
        <v>334.31</v>
      </c>
      <c r="C20" s="20" t="s">
        <v>78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2117620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2117620</v>
      </c>
      <c r="O20" s="47">
        <f t="shared" si="1"/>
        <v>1916.3981900452488</v>
      </c>
      <c r="P20" s="9"/>
    </row>
    <row r="21" spans="1:16">
      <c r="A21" s="12"/>
      <c r="B21" s="25">
        <v>335.12</v>
      </c>
      <c r="C21" s="20" t="s">
        <v>23</v>
      </c>
      <c r="D21" s="46">
        <v>40933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40933</v>
      </c>
      <c r="O21" s="47">
        <f t="shared" si="1"/>
        <v>37.043438914027149</v>
      </c>
      <c r="P21" s="9"/>
    </row>
    <row r="22" spans="1:16">
      <c r="A22" s="12"/>
      <c r="B22" s="25">
        <v>335.18</v>
      </c>
      <c r="C22" s="20" t="s">
        <v>24</v>
      </c>
      <c r="D22" s="46">
        <v>75610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75610</v>
      </c>
      <c r="O22" s="47">
        <f t="shared" si="1"/>
        <v>68.425339366515843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SUM(D24:D26)</f>
        <v>38621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629042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667663</v>
      </c>
      <c r="O23" s="45">
        <f t="shared" si="1"/>
        <v>604.21990950226245</v>
      </c>
      <c r="P23" s="10"/>
    </row>
    <row r="24" spans="1:16">
      <c r="A24" s="12"/>
      <c r="B24" s="25">
        <v>341.9</v>
      </c>
      <c r="C24" s="20" t="s">
        <v>32</v>
      </c>
      <c r="D24" s="46">
        <v>38621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38621</v>
      </c>
      <c r="O24" s="47">
        <f t="shared" si="1"/>
        <v>34.951131221719457</v>
      </c>
      <c r="P24" s="9"/>
    </row>
    <row r="25" spans="1:16">
      <c r="A25" s="12"/>
      <c r="B25" s="25">
        <v>343.3</v>
      </c>
      <c r="C25" s="20" t="s">
        <v>79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536517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536517</v>
      </c>
      <c r="O25" s="47">
        <f t="shared" si="1"/>
        <v>485.53574660633484</v>
      </c>
      <c r="P25" s="9"/>
    </row>
    <row r="26" spans="1:16">
      <c r="A26" s="12"/>
      <c r="B26" s="25">
        <v>343.9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92525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92525</v>
      </c>
      <c r="O26" s="47">
        <f t="shared" si="1"/>
        <v>83.733031674208149</v>
      </c>
      <c r="P26" s="9"/>
    </row>
    <row r="27" spans="1:16" ht="15.75">
      <c r="A27" s="29" t="s">
        <v>30</v>
      </c>
      <c r="B27" s="30"/>
      <c r="C27" s="31"/>
      <c r="D27" s="32">
        <f t="shared" ref="D27:M27" si="7">SUM(D28:D28)</f>
        <v>4000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4000</v>
      </c>
      <c r="O27" s="45">
        <f t="shared" si="1"/>
        <v>3.6199095022624435</v>
      </c>
      <c r="P27" s="10"/>
    </row>
    <row r="28" spans="1:16">
      <c r="A28" s="13"/>
      <c r="B28" s="39">
        <v>351.1</v>
      </c>
      <c r="C28" s="21" t="s">
        <v>39</v>
      </c>
      <c r="D28" s="46">
        <v>4000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4000</v>
      </c>
      <c r="O28" s="47">
        <f t="shared" si="1"/>
        <v>3.6199095022624435</v>
      </c>
      <c r="P28" s="9"/>
    </row>
    <row r="29" spans="1:16" ht="15.75">
      <c r="A29" s="29" t="s">
        <v>4</v>
      </c>
      <c r="B29" s="30"/>
      <c r="C29" s="31"/>
      <c r="D29" s="32">
        <f t="shared" ref="D29:M29" si="8">SUM(D30:D32)</f>
        <v>18968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-574666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-555698</v>
      </c>
      <c r="O29" s="45">
        <f t="shared" si="1"/>
        <v>-502.89411764705881</v>
      </c>
      <c r="P29" s="10"/>
    </row>
    <row r="30" spans="1:16">
      <c r="A30" s="12"/>
      <c r="B30" s="25">
        <v>361.1</v>
      </c>
      <c r="C30" s="20" t="s">
        <v>40</v>
      </c>
      <c r="D30" s="46">
        <v>15766</v>
      </c>
      <c r="E30" s="46">
        <v>0</v>
      </c>
      <c r="F30" s="46">
        <v>0</v>
      </c>
      <c r="G30" s="46">
        <v>0</v>
      </c>
      <c r="H30" s="46">
        <v>0</v>
      </c>
      <c r="I30" s="46">
        <v>8176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23942</v>
      </c>
      <c r="O30" s="47">
        <f t="shared" si="1"/>
        <v>21.666968325791856</v>
      </c>
      <c r="P30" s="9"/>
    </row>
    <row r="31" spans="1:16">
      <c r="A31" s="12"/>
      <c r="B31" s="25">
        <v>364</v>
      </c>
      <c r="C31" s="20" t="s">
        <v>80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-582842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-582842</v>
      </c>
      <c r="O31" s="47">
        <f t="shared" si="1"/>
        <v>-527.4588235294118</v>
      </c>
      <c r="P31" s="9"/>
    </row>
    <row r="32" spans="1:16">
      <c r="A32" s="12"/>
      <c r="B32" s="25">
        <v>369.9</v>
      </c>
      <c r="C32" s="20" t="s">
        <v>41</v>
      </c>
      <c r="D32" s="46">
        <v>3202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3202</v>
      </c>
      <c r="O32" s="47">
        <f t="shared" si="1"/>
        <v>2.8977375565610859</v>
      </c>
      <c r="P32" s="9"/>
    </row>
    <row r="33" spans="1:119" ht="15.75">
      <c r="A33" s="29" t="s">
        <v>31</v>
      </c>
      <c r="B33" s="30"/>
      <c r="C33" s="31"/>
      <c r="D33" s="32">
        <f t="shared" ref="D33:M33" si="9">SUM(D34:D34)</f>
        <v>86925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16000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102925</v>
      </c>
      <c r="O33" s="45">
        <f t="shared" si="1"/>
        <v>93.144796380090497</v>
      </c>
      <c r="P33" s="9"/>
    </row>
    <row r="34" spans="1:119" ht="15.75" thickBot="1">
      <c r="A34" s="12"/>
      <c r="B34" s="25">
        <v>381</v>
      </c>
      <c r="C34" s="20" t="s">
        <v>42</v>
      </c>
      <c r="D34" s="46">
        <v>86925</v>
      </c>
      <c r="E34" s="46">
        <v>0</v>
      </c>
      <c r="F34" s="46">
        <v>0</v>
      </c>
      <c r="G34" s="46">
        <v>0</v>
      </c>
      <c r="H34" s="46">
        <v>0</v>
      </c>
      <c r="I34" s="46">
        <v>16000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102925</v>
      </c>
      <c r="O34" s="47">
        <f t="shared" si="1"/>
        <v>93.144796380090497</v>
      </c>
      <c r="P34" s="9"/>
    </row>
    <row r="35" spans="1:119" ht="16.5" thickBot="1">
      <c r="A35" s="14" t="s">
        <v>37</v>
      </c>
      <c r="B35" s="23"/>
      <c r="C35" s="22"/>
      <c r="D35" s="15">
        <f t="shared" ref="D35:M35" si="10">SUM(D5,D13,D17,D23,D27,D29,D33)</f>
        <v>919171</v>
      </c>
      <c r="E35" s="15">
        <f t="shared" si="10"/>
        <v>2659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3596402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4518232</v>
      </c>
      <c r="O35" s="38">
        <f t="shared" si="1"/>
        <v>4088.897737556561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81</v>
      </c>
      <c r="M37" s="48"/>
      <c r="N37" s="48"/>
      <c r="O37" s="43">
        <v>1105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99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100</v>
      </c>
      <c r="N4" s="35" t="s">
        <v>10</v>
      </c>
      <c r="O4" s="35" t="s">
        <v>101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102</v>
      </c>
      <c r="B5" s="26"/>
      <c r="C5" s="26"/>
      <c r="D5" s="27">
        <f t="shared" ref="D5:N5" si="0">SUM(D6:D8)</f>
        <v>477778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2" si="1">SUM(D5:N5)</f>
        <v>477778</v>
      </c>
      <c r="P5" s="33">
        <f t="shared" ref="P5:P34" si="2">(O5/P$36)</f>
        <v>296.94095711622123</v>
      </c>
      <c r="Q5" s="6"/>
    </row>
    <row r="6" spans="1:134">
      <c r="A6" s="12"/>
      <c r="B6" s="25">
        <v>311</v>
      </c>
      <c r="C6" s="20" t="s">
        <v>3</v>
      </c>
      <c r="D6" s="46">
        <v>249496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249496</v>
      </c>
      <c r="P6" s="47">
        <f t="shared" si="2"/>
        <v>155.0627719080174</v>
      </c>
      <c r="Q6" s="9"/>
    </row>
    <row r="7" spans="1:134">
      <c r="A7" s="12"/>
      <c r="B7" s="25">
        <v>312.41000000000003</v>
      </c>
      <c r="C7" s="20" t="s">
        <v>103</v>
      </c>
      <c r="D7" s="46">
        <v>31842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31842</v>
      </c>
      <c r="P7" s="47">
        <f t="shared" si="2"/>
        <v>19.789931634555625</v>
      </c>
      <c r="Q7" s="9"/>
    </row>
    <row r="8" spans="1:134">
      <c r="A8" s="12"/>
      <c r="B8" s="25">
        <v>319.89999999999998</v>
      </c>
      <c r="C8" s="20" t="s">
        <v>104</v>
      </c>
      <c r="D8" s="46">
        <v>196440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196440</v>
      </c>
      <c r="P8" s="47">
        <f t="shared" si="2"/>
        <v>122.08825357364823</v>
      </c>
      <c r="Q8" s="9"/>
    </row>
    <row r="9" spans="1:134" ht="15.75">
      <c r="A9" s="29" t="s">
        <v>16</v>
      </c>
      <c r="B9" s="30"/>
      <c r="C9" s="31"/>
      <c r="D9" s="32">
        <f t="shared" ref="D9:N9" si="3">SUM(D10:D11)</f>
        <v>186929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32">
        <f t="shared" si="3"/>
        <v>0</v>
      </c>
      <c r="O9" s="44">
        <f t="shared" si="1"/>
        <v>186929</v>
      </c>
      <c r="P9" s="45">
        <f t="shared" si="2"/>
        <v>116.17712865133623</v>
      </c>
      <c r="Q9" s="10"/>
    </row>
    <row r="10" spans="1:134">
      <c r="A10" s="12"/>
      <c r="B10" s="25">
        <v>322</v>
      </c>
      <c r="C10" s="20" t="s">
        <v>105</v>
      </c>
      <c r="D10" s="46">
        <v>29105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29105</v>
      </c>
      <c r="P10" s="47">
        <f t="shared" si="2"/>
        <v>18.088875077688005</v>
      </c>
      <c r="Q10" s="9"/>
    </row>
    <row r="11" spans="1:134">
      <c r="A11" s="12"/>
      <c r="B11" s="25">
        <v>323.10000000000002</v>
      </c>
      <c r="C11" s="20" t="s">
        <v>17</v>
      </c>
      <c r="D11" s="46">
        <v>157824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157824</v>
      </c>
      <c r="P11" s="47">
        <f t="shared" si="2"/>
        <v>98.088253573648231</v>
      </c>
      <c r="Q11" s="9"/>
    </row>
    <row r="12" spans="1:134" ht="15.75">
      <c r="A12" s="29" t="s">
        <v>106</v>
      </c>
      <c r="B12" s="30"/>
      <c r="C12" s="31"/>
      <c r="D12" s="32">
        <f t="shared" ref="D12:N12" si="4">SUM(D13:D19)</f>
        <v>280457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1632271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44">
        <f t="shared" si="1"/>
        <v>1912728</v>
      </c>
      <c r="P12" s="45">
        <f t="shared" si="2"/>
        <v>1188.7681789931635</v>
      </c>
      <c r="Q12" s="10"/>
    </row>
    <row r="13" spans="1:134">
      <c r="A13" s="12"/>
      <c r="B13" s="25">
        <v>331.31</v>
      </c>
      <c r="C13" s="20" t="s">
        <v>76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632271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8" si="5">SUM(D13:N13)</f>
        <v>632271</v>
      </c>
      <c r="P13" s="47">
        <f t="shared" si="2"/>
        <v>392.95898073337474</v>
      </c>
      <c r="Q13" s="9"/>
    </row>
    <row r="14" spans="1:134">
      <c r="A14" s="12"/>
      <c r="B14" s="25">
        <v>334.5</v>
      </c>
      <c r="C14" s="20" t="s">
        <v>107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1000000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5"/>
        <v>1000000</v>
      </c>
      <c r="P14" s="47">
        <f t="shared" si="2"/>
        <v>621.50403977625854</v>
      </c>
      <c r="Q14" s="9"/>
    </row>
    <row r="15" spans="1:134">
      <c r="A15" s="12"/>
      <c r="B15" s="25">
        <v>334.9</v>
      </c>
      <c r="C15" s="20" t="s">
        <v>108</v>
      </c>
      <c r="D15" s="46">
        <v>25949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5"/>
        <v>25949</v>
      </c>
      <c r="P15" s="47">
        <f t="shared" si="2"/>
        <v>16.127408328154132</v>
      </c>
      <c r="Q15" s="9"/>
    </row>
    <row r="16" spans="1:134">
      <c r="A16" s="12"/>
      <c r="B16" s="25">
        <v>335.14</v>
      </c>
      <c r="C16" s="20" t="s">
        <v>109</v>
      </c>
      <c r="D16" s="46">
        <v>2765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5"/>
        <v>2765</v>
      </c>
      <c r="P16" s="47">
        <f t="shared" si="2"/>
        <v>1.7184586699813549</v>
      </c>
      <c r="Q16" s="9"/>
    </row>
    <row r="17" spans="1:17">
      <c r="A17" s="12"/>
      <c r="B17" s="25">
        <v>335.15</v>
      </c>
      <c r="C17" s="20" t="s">
        <v>110</v>
      </c>
      <c r="D17" s="46">
        <v>1248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1248</v>
      </c>
      <c r="P17" s="47">
        <f t="shared" si="2"/>
        <v>0.77563704164077063</v>
      </c>
      <c r="Q17" s="9"/>
    </row>
    <row r="18" spans="1:17">
      <c r="A18" s="12"/>
      <c r="B18" s="25">
        <v>335.18</v>
      </c>
      <c r="C18" s="20" t="s">
        <v>111</v>
      </c>
      <c r="D18" s="46">
        <v>93759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93759</v>
      </c>
      <c r="P18" s="47">
        <f t="shared" si="2"/>
        <v>58.271597265382226</v>
      </c>
      <c r="Q18" s="9"/>
    </row>
    <row r="19" spans="1:17">
      <c r="A19" s="12"/>
      <c r="B19" s="25">
        <v>335.9</v>
      </c>
      <c r="C19" s="20" t="s">
        <v>69</v>
      </c>
      <c r="D19" s="46">
        <v>156736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4" si="6">SUM(D19:N19)</f>
        <v>156736</v>
      </c>
      <c r="P19" s="47">
        <f t="shared" si="2"/>
        <v>97.412057178371654</v>
      </c>
      <c r="Q19" s="9"/>
    </row>
    <row r="20" spans="1:17" ht="15.75">
      <c r="A20" s="29" t="s">
        <v>29</v>
      </c>
      <c r="B20" s="30"/>
      <c r="C20" s="31"/>
      <c r="D20" s="32">
        <f t="shared" ref="D20:N20" si="7">SUM(D21:D24)</f>
        <v>655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1398927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7"/>
        <v>0</v>
      </c>
      <c r="O20" s="32">
        <f t="shared" si="6"/>
        <v>1399582</v>
      </c>
      <c r="P20" s="45">
        <f t="shared" si="2"/>
        <v>869.84586699813553</v>
      </c>
      <c r="Q20" s="10"/>
    </row>
    <row r="21" spans="1:17">
      <c r="A21" s="12"/>
      <c r="B21" s="25">
        <v>342.5</v>
      </c>
      <c r="C21" s="20" t="s">
        <v>34</v>
      </c>
      <c r="D21" s="46">
        <v>655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655</v>
      </c>
      <c r="P21" s="47">
        <f t="shared" si="2"/>
        <v>0.40708514605344936</v>
      </c>
      <c r="Q21" s="9"/>
    </row>
    <row r="22" spans="1:17">
      <c r="A22" s="12"/>
      <c r="B22" s="25">
        <v>343.5</v>
      </c>
      <c r="C22" s="20" t="s">
        <v>112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85870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85870</v>
      </c>
      <c r="P22" s="47">
        <f t="shared" si="2"/>
        <v>53.368551895587323</v>
      </c>
      <c r="Q22" s="9"/>
    </row>
    <row r="23" spans="1:17">
      <c r="A23" s="12"/>
      <c r="B23" s="25">
        <v>343.6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1023226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1023226</v>
      </c>
      <c r="P23" s="47">
        <f t="shared" si="2"/>
        <v>635.93909260410192</v>
      </c>
      <c r="Q23" s="9"/>
    </row>
    <row r="24" spans="1:17">
      <c r="A24" s="12"/>
      <c r="B24" s="25">
        <v>343.9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289831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289831</v>
      </c>
      <c r="P24" s="47">
        <f t="shared" si="2"/>
        <v>180.13113735239278</v>
      </c>
      <c r="Q24" s="9"/>
    </row>
    <row r="25" spans="1:17" ht="15.75">
      <c r="A25" s="29" t="s">
        <v>30</v>
      </c>
      <c r="B25" s="30"/>
      <c r="C25" s="31"/>
      <c r="D25" s="32">
        <f t="shared" ref="D25:N25" si="8">SUM(D26:D26)</f>
        <v>3900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8"/>
        <v>0</v>
      </c>
      <c r="O25" s="32">
        <f t="shared" si="6"/>
        <v>3900</v>
      </c>
      <c r="P25" s="45">
        <f t="shared" si="2"/>
        <v>2.4238657551274083</v>
      </c>
      <c r="Q25" s="10"/>
    </row>
    <row r="26" spans="1:17">
      <c r="A26" s="13"/>
      <c r="B26" s="39">
        <v>354</v>
      </c>
      <c r="C26" s="21" t="s">
        <v>113</v>
      </c>
      <c r="D26" s="46">
        <v>3900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3900</v>
      </c>
      <c r="P26" s="47">
        <f t="shared" si="2"/>
        <v>2.4238657551274083</v>
      </c>
      <c r="Q26" s="9"/>
    </row>
    <row r="27" spans="1:17" ht="15.75">
      <c r="A27" s="29" t="s">
        <v>4</v>
      </c>
      <c r="B27" s="30"/>
      <c r="C27" s="31"/>
      <c r="D27" s="32">
        <f t="shared" ref="D27:N27" si="9">SUM(D28:D31)</f>
        <v>78005</v>
      </c>
      <c r="E27" s="32">
        <f t="shared" si="9"/>
        <v>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1281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9"/>
        <v>0</v>
      </c>
      <c r="O27" s="32">
        <f t="shared" si="6"/>
        <v>79286</v>
      </c>
      <c r="P27" s="45">
        <f t="shared" si="2"/>
        <v>49.276569297700433</v>
      </c>
      <c r="Q27" s="10"/>
    </row>
    <row r="28" spans="1:17">
      <c r="A28" s="12"/>
      <c r="B28" s="25">
        <v>361.1</v>
      </c>
      <c r="C28" s="20" t="s">
        <v>40</v>
      </c>
      <c r="D28" s="46">
        <v>1229</v>
      </c>
      <c r="E28" s="46">
        <v>0</v>
      </c>
      <c r="F28" s="46">
        <v>0</v>
      </c>
      <c r="G28" s="46">
        <v>0</v>
      </c>
      <c r="H28" s="46">
        <v>0</v>
      </c>
      <c r="I28" s="46">
        <v>1281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2510</v>
      </c>
      <c r="P28" s="47">
        <f t="shared" si="2"/>
        <v>1.559975139838409</v>
      </c>
      <c r="Q28" s="9"/>
    </row>
    <row r="29" spans="1:17">
      <c r="A29" s="12"/>
      <c r="B29" s="25">
        <v>362</v>
      </c>
      <c r="C29" s="20" t="s">
        <v>114</v>
      </c>
      <c r="D29" s="46">
        <v>53731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53731</v>
      </c>
      <c r="P29" s="47">
        <f t="shared" si="2"/>
        <v>33.394033561218151</v>
      </c>
      <c r="Q29" s="9"/>
    </row>
    <row r="30" spans="1:17">
      <c r="A30" s="12"/>
      <c r="B30" s="25">
        <v>366</v>
      </c>
      <c r="C30" s="20" t="s">
        <v>115</v>
      </c>
      <c r="D30" s="46">
        <v>5860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5860</v>
      </c>
      <c r="P30" s="47">
        <f t="shared" si="2"/>
        <v>3.6420136730888752</v>
      </c>
      <c r="Q30" s="9"/>
    </row>
    <row r="31" spans="1:17">
      <c r="A31" s="12"/>
      <c r="B31" s="25">
        <v>369.9</v>
      </c>
      <c r="C31" s="20" t="s">
        <v>41</v>
      </c>
      <c r="D31" s="46">
        <v>17185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17185</v>
      </c>
      <c r="P31" s="47">
        <f t="shared" si="2"/>
        <v>10.680546923555003</v>
      </c>
      <c r="Q31" s="9"/>
    </row>
    <row r="32" spans="1:17" ht="15.75">
      <c r="A32" s="29" t="s">
        <v>31</v>
      </c>
      <c r="B32" s="30"/>
      <c r="C32" s="31"/>
      <c r="D32" s="32">
        <f t="shared" ref="D32:N32" si="10">SUM(D33:D33)</f>
        <v>40000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10"/>
        <v>0</v>
      </c>
      <c r="O32" s="32">
        <f t="shared" si="6"/>
        <v>40000</v>
      </c>
      <c r="P32" s="45">
        <f t="shared" si="2"/>
        <v>24.860161591050343</v>
      </c>
      <c r="Q32" s="9"/>
    </row>
    <row r="33" spans="1:120" ht="15.75" thickBot="1">
      <c r="A33" s="12"/>
      <c r="B33" s="25">
        <v>388.1</v>
      </c>
      <c r="C33" s="20" t="s">
        <v>116</v>
      </c>
      <c r="D33" s="46">
        <v>40000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40000</v>
      </c>
      <c r="P33" s="47">
        <f t="shared" si="2"/>
        <v>24.860161591050343</v>
      </c>
      <c r="Q33" s="9"/>
    </row>
    <row r="34" spans="1:120" ht="16.5" thickBot="1">
      <c r="A34" s="14" t="s">
        <v>37</v>
      </c>
      <c r="B34" s="23"/>
      <c r="C34" s="22"/>
      <c r="D34" s="15">
        <f t="shared" ref="D34:N34" si="11">SUM(D5,D9,D12,D20,D25,D27,D32)</f>
        <v>1067724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3032479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11"/>
        <v>0</v>
      </c>
      <c r="O34" s="15">
        <f t="shared" si="6"/>
        <v>4100203</v>
      </c>
      <c r="P34" s="38">
        <f t="shared" si="2"/>
        <v>2548.2927284027346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117</v>
      </c>
      <c r="N36" s="48"/>
      <c r="O36" s="48"/>
      <c r="P36" s="43">
        <v>1609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647424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213353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860777</v>
      </c>
      <c r="O5" s="33">
        <f t="shared" ref="O5:O34" si="2">(N5/O$36)</f>
        <v>639.0326651818857</v>
      </c>
      <c r="P5" s="6"/>
    </row>
    <row r="6" spans="1:133">
      <c r="A6" s="12"/>
      <c r="B6" s="25">
        <v>311</v>
      </c>
      <c r="C6" s="20" t="s">
        <v>3</v>
      </c>
      <c r="D6" s="46">
        <v>320205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320205</v>
      </c>
      <c r="O6" s="47">
        <f t="shared" si="2"/>
        <v>237.71714922048997</v>
      </c>
      <c r="P6" s="9"/>
    </row>
    <row r="7" spans="1:133">
      <c r="A7" s="12"/>
      <c r="B7" s="25">
        <v>312.41000000000003</v>
      </c>
      <c r="C7" s="20" t="s">
        <v>73</v>
      </c>
      <c r="D7" s="46">
        <v>21932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21932</v>
      </c>
      <c r="O7" s="47">
        <f t="shared" si="2"/>
        <v>16.28210838901262</v>
      </c>
      <c r="P7" s="9"/>
    </row>
    <row r="8" spans="1:133">
      <c r="A8" s="12"/>
      <c r="B8" s="25">
        <v>312.60000000000002</v>
      </c>
      <c r="C8" s="20" t="s">
        <v>57</v>
      </c>
      <c r="D8" s="46">
        <v>175690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175690</v>
      </c>
      <c r="O8" s="47">
        <f t="shared" si="2"/>
        <v>130.43058648849293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204532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204532</v>
      </c>
      <c r="O9" s="47">
        <f t="shared" si="2"/>
        <v>151.84261321455085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8821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8821</v>
      </c>
      <c r="O10" s="47">
        <f t="shared" si="2"/>
        <v>6.5486265775798067</v>
      </c>
      <c r="P10" s="9"/>
    </row>
    <row r="11" spans="1:133">
      <c r="A11" s="12"/>
      <c r="B11" s="25">
        <v>315</v>
      </c>
      <c r="C11" s="20" t="s">
        <v>66</v>
      </c>
      <c r="D11" s="46">
        <v>129597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129597</v>
      </c>
      <c r="O11" s="47">
        <f t="shared" si="2"/>
        <v>96.211581291759472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173016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173016</v>
      </c>
      <c r="O12" s="45">
        <f t="shared" si="2"/>
        <v>128.44543429844097</v>
      </c>
      <c r="P12" s="10"/>
    </row>
    <row r="13" spans="1:133">
      <c r="A13" s="12"/>
      <c r="B13" s="25">
        <v>322</v>
      </c>
      <c r="C13" s="20" t="s">
        <v>0</v>
      </c>
      <c r="D13" s="46">
        <v>23534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23534</v>
      </c>
      <c r="O13" s="47">
        <f t="shared" si="2"/>
        <v>17.471417965850037</v>
      </c>
      <c r="P13" s="9"/>
    </row>
    <row r="14" spans="1:133">
      <c r="A14" s="12"/>
      <c r="B14" s="25">
        <v>323.10000000000002</v>
      </c>
      <c r="C14" s="20" t="s">
        <v>17</v>
      </c>
      <c r="D14" s="46">
        <v>132341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132341</v>
      </c>
      <c r="O14" s="47">
        <f t="shared" si="2"/>
        <v>98.248700816629551</v>
      </c>
      <c r="P14" s="9"/>
    </row>
    <row r="15" spans="1:133">
      <c r="A15" s="12"/>
      <c r="B15" s="25">
        <v>329</v>
      </c>
      <c r="C15" s="20" t="s">
        <v>18</v>
      </c>
      <c r="D15" s="46">
        <v>17141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17141</v>
      </c>
      <c r="O15" s="47">
        <f t="shared" si="2"/>
        <v>12.725315515961396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SUM(D17:D20)</f>
        <v>157293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78182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235475</v>
      </c>
      <c r="O16" s="45">
        <f t="shared" si="2"/>
        <v>174.81440237564959</v>
      </c>
      <c r="P16" s="10"/>
    </row>
    <row r="17" spans="1:16">
      <c r="A17" s="12"/>
      <c r="B17" s="25">
        <v>331.31</v>
      </c>
      <c r="C17" s="20" t="s">
        <v>76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78182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78182</v>
      </c>
      <c r="O17" s="47">
        <f t="shared" si="2"/>
        <v>58.041573867854488</v>
      </c>
      <c r="P17" s="9"/>
    </row>
    <row r="18" spans="1:16">
      <c r="A18" s="12"/>
      <c r="B18" s="25">
        <v>335.12</v>
      </c>
      <c r="C18" s="20" t="s">
        <v>67</v>
      </c>
      <c r="D18" s="46">
        <v>39409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39409</v>
      </c>
      <c r="O18" s="47">
        <f t="shared" si="2"/>
        <v>29.256867112100966</v>
      </c>
      <c r="P18" s="9"/>
    </row>
    <row r="19" spans="1:16">
      <c r="A19" s="12"/>
      <c r="B19" s="25">
        <v>335.18</v>
      </c>
      <c r="C19" s="20" t="s">
        <v>68</v>
      </c>
      <c r="D19" s="46">
        <v>92646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92646</v>
      </c>
      <c r="O19" s="47">
        <f t="shared" si="2"/>
        <v>68.779510022271708</v>
      </c>
      <c r="P19" s="9"/>
    </row>
    <row r="20" spans="1:16">
      <c r="A20" s="12"/>
      <c r="B20" s="25">
        <v>335.9</v>
      </c>
      <c r="C20" s="20" t="s">
        <v>69</v>
      </c>
      <c r="D20" s="46">
        <v>25238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25238</v>
      </c>
      <c r="O20" s="47">
        <f t="shared" si="2"/>
        <v>18.736451373422419</v>
      </c>
      <c r="P20" s="9"/>
    </row>
    <row r="21" spans="1:16" ht="15.75">
      <c r="A21" s="29" t="s">
        <v>29</v>
      </c>
      <c r="B21" s="30"/>
      <c r="C21" s="31"/>
      <c r="D21" s="32">
        <f t="shared" ref="D21:M21" si="5">SUM(D22:D26)</f>
        <v>55071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747302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802373</v>
      </c>
      <c r="O21" s="45">
        <f t="shared" si="2"/>
        <v>595.6740905716407</v>
      </c>
      <c r="P21" s="10"/>
    </row>
    <row r="22" spans="1:16">
      <c r="A22" s="12"/>
      <c r="B22" s="25">
        <v>341.9</v>
      </c>
      <c r="C22" s="20" t="s">
        <v>70</v>
      </c>
      <c r="D22" s="46">
        <v>29850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29850</v>
      </c>
      <c r="O22" s="47">
        <f t="shared" si="2"/>
        <v>22.160356347438753</v>
      </c>
      <c r="P22" s="9"/>
    </row>
    <row r="23" spans="1:16">
      <c r="A23" s="12"/>
      <c r="B23" s="25">
        <v>342.5</v>
      </c>
      <c r="C23" s="20" t="s">
        <v>34</v>
      </c>
      <c r="D23" s="46">
        <v>3621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3621</v>
      </c>
      <c r="O23" s="47">
        <f t="shared" si="2"/>
        <v>2.6881959910913142</v>
      </c>
      <c r="P23" s="9"/>
    </row>
    <row r="24" spans="1:16">
      <c r="A24" s="12"/>
      <c r="B24" s="25">
        <v>342.9</v>
      </c>
      <c r="C24" s="20" t="s">
        <v>61</v>
      </c>
      <c r="D24" s="46">
        <v>21600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21600</v>
      </c>
      <c r="O24" s="47">
        <f t="shared" si="2"/>
        <v>16.035634743875278</v>
      </c>
      <c r="P24" s="9"/>
    </row>
    <row r="25" spans="1:16">
      <c r="A25" s="12"/>
      <c r="B25" s="25">
        <v>343.6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734052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734052</v>
      </c>
      <c r="O25" s="47">
        <f t="shared" si="2"/>
        <v>544.95322939866367</v>
      </c>
      <c r="P25" s="9"/>
    </row>
    <row r="26" spans="1:16">
      <c r="A26" s="12"/>
      <c r="B26" s="25">
        <v>343.9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13250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13250</v>
      </c>
      <c r="O26" s="47">
        <f t="shared" si="2"/>
        <v>9.8366740905716412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SUM(D28:D28)</f>
        <v>2911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2911</v>
      </c>
      <c r="O27" s="45">
        <f t="shared" si="2"/>
        <v>2.1610987379361544</v>
      </c>
      <c r="P27" s="10"/>
    </row>
    <row r="28" spans="1:16">
      <c r="A28" s="13"/>
      <c r="B28" s="39">
        <v>351.1</v>
      </c>
      <c r="C28" s="21" t="s">
        <v>39</v>
      </c>
      <c r="D28" s="46">
        <v>2911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2911</v>
      </c>
      <c r="O28" s="47">
        <f t="shared" si="2"/>
        <v>2.1610987379361544</v>
      </c>
      <c r="P28" s="9"/>
    </row>
    <row r="29" spans="1:16" ht="15.75">
      <c r="A29" s="29" t="s">
        <v>4</v>
      </c>
      <c r="B29" s="30"/>
      <c r="C29" s="31"/>
      <c r="D29" s="32">
        <f t="shared" ref="D29:M29" si="7">SUM(D30:D31)</f>
        <v>38116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6220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44336</v>
      </c>
      <c r="O29" s="45">
        <f t="shared" si="2"/>
        <v>32.914625092798815</v>
      </c>
      <c r="P29" s="10"/>
    </row>
    <row r="30" spans="1:16">
      <c r="A30" s="12"/>
      <c r="B30" s="25">
        <v>361.1</v>
      </c>
      <c r="C30" s="20" t="s">
        <v>40</v>
      </c>
      <c r="D30" s="46">
        <v>15036</v>
      </c>
      <c r="E30" s="46">
        <v>0</v>
      </c>
      <c r="F30" s="46">
        <v>0</v>
      </c>
      <c r="G30" s="46">
        <v>0</v>
      </c>
      <c r="H30" s="46">
        <v>0</v>
      </c>
      <c r="I30" s="46">
        <v>4636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19672</v>
      </c>
      <c r="O30" s="47">
        <f t="shared" si="2"/>
        <v>14.60430586488493</v>
      </c>
      <c r="P30" s="9"/>
    </row>
    <row r="31" spans="1:16">
      <c r="A31" s="12"/>
      <c r="B31" s="25">
        <v>369.9</v>
      </c>
      <c r="C31" s="20" t="s">
        <v>41</v>
      </c>
      <c r="D31" s="46">
        <v>23080</v>
      </c>
      <c r="E31" s="46">
        <v>0</v>
      </c>
      <c r="F31" s="46">
        <v>0</v>
      </c>
      <c r="G31" s="46">
        <v>0</v>
      </c>
      <c r="H31" s="46">
        <v>0</v>
      </c>
      <c r="I31" s="46">
        <v>1584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24664</v>
      </c>
      <c r="O31" s="47">
        <f t="shared" si="2"/>
        <v>18.310319227913883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168546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168546</v>
      </c>
      <c r="O32" s="45">
        <f t="shared" si="2"/>
        <v>125.12694877505568</v>
      </c>
      <c r="P32" s="9"/>
    </row>
    <row r="33" spans="1:119" ht="15.75" thickBot="1">
      <c r="A33" s="12"/>
      <c r="B33" s="25">
        <v>381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168546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168546</v>
      </c>
      <c r="O33" s="47">
        <f t="shared" si="2"/>
        <v>125.12694877505568</v>
      </c>
      <c r="P33" s="9"/>
    </row>
    <row r="34" spans="1:119" ht="16.5" thickBot="1">
      <c r="A34" s="14" t="s">
        <v>37</v>
      </c>
      <c r="B34" s="23"/>
      <c r="C34" s="22"/>
      <c r="D34" s="15">
        <f t="shared" ref="D34:M34" si="9">SUM(D5,D12,D16,D21,D27,D29,D32)</f>
        <v>1073831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1213603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2287434</v>
      </c>
      <c r="O34" s="38">
        <f t="shared" si="2"/>
        <v>1698.1692650334076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97</v>
      </c>
      <c r="M36" s="48"/>
      <c r="N36" s="48"/>
      <c r="O36" s="43">
        <v>1347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738510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738510</v>
      </c>
      <c r="O5" s="33">
        <f t="shared" ref="O5:O35" si="2">(N5/O$37)</f>
        <v>561.6045627376426</v>
      </c>
      <c r="P5" s="6"/>
    </row>
    <row r="6" spans="1:133">
      <c r="A6" s="12"/>
      <c r="B6" s="25">
        <v>311</v>
      </c>
      <c r="C6" s="20" t="s">
        <v>3</v>
      </c>
      <c r="D6" s="46">
        <v>268118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268118</v>
      </c>
      <c r="O6" s="47">
        <f t="shared" si="2"/>
        <v>203.89201520912547</v>
      </c>
      <c r="P6" s="9"/>
    </row>
    <row r="7" spans="1:133">
      <c r="A7" s="12"/>
      <c r="B7" s="25">
        <v>312.10000000000002</v>
      </c>
      <c r="C7" s="20" t="s">
        <v>56</v>
      </c>
      <c r="D7" s="46">
        <v>27480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27480</v>
      </c>
      <c r="O7" s="47">
        <f t="shared" si="2"/>
        <v>20.897338403041825</v>
      </c>
      <c r="P7" s="9"/>
    </row>
    <row r="8" spans="1:133">
      <c r="A8" s="12"/>
      <c r="B8" s="25">
        <v>312.60000000000002</v>
      </c>
      <c r="C8" s="20" t="s">
        <v>57</v>
      </c>
      <c r="D8" s="46">
        <v>190039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190039</v>
      </c>
      <c r="O8" s="47">
        <f t="shared" si="2"/>
        <v>144.51634980988592</v>
      </c>
      <c r="P8" s="9"/>
    </row>
    <row r="9" spans="1:133">
      <c r="A9" s="12"/>
      <c r="B9" s="25">
        <v>314.10000000000002</v>
      </c>
      <c r="C9" s="20" t="s">
        <v>11</v>
      </c>
      <c r="D9" s="46">
        <v>159667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159667</v>
      </c>
      <c r="O9" s="47">
        <f t="shared" si="2"/>
        <v>121.41977186311787</v>
      </c>
      <c r="P9" s="9"/>
    </row>
    <row r="10" spans="1:133">
      <c r="A10" s="12"/>
      <c r="B10" s="25">
        <v>314.39999999999998</v>
      </c>
      <c r="C10" s="20" t="s">
        <v>13</v>
      </c>
      <c r="D10" s="46">
        <v>8878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8878</v>
      </c>
      <c r="O10" s="47">
        <f t="shared" si="2"/>
        <v>6.7513307984790876</v>
      </c>
      <c r="P10" s="9"/>
    </row>
    <row r="11" spans="1:133">
      <c r="A11" s="12"/>
      <c r="B11" s="25">
        <v>315</v>
      </c>
      <c r="C11" s="20" t="s">
        <v>66</v>
      </c>
      <c r="D11" s="46">
        <v>84328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84328</v>
      </c>
      <c r="O11" s="47">
        <f t="shared" si="2"/>
        <v>64.127756653992392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222865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222865</v>
      </c>
      <c r="O12" s="45">
        <f t="shared" si="2"/>
        <v>169.47908745247148</v>
      </c>
      <c r="P12" s="10"/>
    </row>
    <row r="13" spans="1:133">
      <c r="A13" s="12"/>
      <c r="B13" s="25">
        <v>322</v>
      </c>
      <c r="C13" s="20" t="s">
        <v>0</v>
      </c>
      <c r="D13" s="46">
        <v>46648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46648</v>
      </c>
      <c r="O13" s="47">
        <f t="shared" si="2"/>
        <v>35.473764258555136</v>
      </c>
      <c r="P13" s="9"/>
    </row>
    <row r="14" spans="1:133">
      <c r="A14" s="12"/>
      <c r="B14" s="25">
        <v>323.10000000000002</v>
      </c>
      <c r="C14" s="20" t="s">
        <v>17</v>
      </c>
      <c r="D14" s="46">
        <v>137805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137805</v>
      </c>
      <c r="O14" s="47">
        <f t="shared" si="2"/>
        <v>104.79467680608364</v>
      </c>
      <c r="P14" s="9"/>
    </row>
    <row r="15" spans="1:133">
      <c r="A15" s="12"/>
      <c r="B15" s="25">
        <v>329</v>
      </c>
      <c r="C15" s="20" t="s">
        <v>18</v>
      </c>
      <c r="D15" s="46">
        <v>38412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38412</v>
      </c>
      <c r="O15" s="47">
        <f t="shared" si="2"/>
        <v>29.2106463878327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SUM(D17:D20)</f>
        <v>160083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25503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185586</v>
      </c>
      <c r="O16" s="45">
        <f t="shared" si="2"/>
        <v>141.13003802281369</v>
      </c>
      <c r="P16" s="10"/>
    </row>
    <row r="17" spans="1:16">
      <c r="A17" s="12"/>
      <c r="B17" s="25">
        <v>331.31</v>
      </c>
      <c r="C17" s="20" t="s">
        <v>76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25503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25503</v>
      </c>
      <c r="O17" s="47">
        <f t="shared" si="2"/>
        <v>19.393916349809885</v>
      </c>
      <c r="P17" s="9"/>
    </row>
    <row r="18" spans="1:16">
      <c r="A18" s="12"/>
      <c r="B18" s="25">
        <v>335.12</v>
      </c>
      <c r="C18" s="20" t="s">
        <v>67</v>
      </c>
      <c r="D18" s="46">
        <v>41623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41623</v>
      </c>
      <c r="O18" s="47">
        <f t="shared" si="2"/>
        <v>31.652471482889734</v>
      </c>
      <c r="P18" s="9"/>
    </row>
    <row r="19" spans="1:16">
      <c r="A19" s="12"/>
      <c r="B19" s="25">
        <v>335.18</v>
      </c>
      <c r="C19" s="20" t="s">
        <v>68</v>
      </c>
      <c r="D19" s="46">
        <v>93912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93912</v>
      </c>
      <c r="O19" s="47">
        <f t="shared" si="2"/>
        <v>71.415969581749053</v>
      </c>
      <c r="P19" s="9"/>
    </row>
    <row r="20" spans="1:16">
      <c r="A20" s="12"/>
      <c r="B20" s="25">
        <v>335.9</v>
      </c>
      <c r="C20" s="20" t="s">
        <v>69</v>
      </c>
      <c r="D20" s="46">
        <v>24548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24548</v>
      </c>
      <c r="O20" s="47">
        <f t="shared" si="2"/>
        <v>18.667680608365018</v>
      </c>
      <c r="P20" s="9"/>
    </row>
    <row r="21" spans="1:16" ht="15.75">
      <c r="A21" s="29" t="s">
        <v>29</v>
      </c>
      <c r="B21" s="30"/>
      <c r="C21" s="31"/>
      <c r="D21" s="32">
        <f t="shared" ref="D21:M21" si="5">SUM(D22:D27)</f>
        <v>62721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949288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1012009</v>
      </c>
      <c r="O21" s="45">
        <f t="shared" si="2"/>
        <v>769.58859315589359</v>
      </c>
      <c r="P21" s="10"/>
    </row>
    <row r="22" spans="1:16">
      <c r="A22" s="12"/>
      <c r="B22" s="25">
        <v>341.9</v>
      </c>
      <c r="C22" s="20" t="s">
        <v>70</v>
      </c>
      <c r="D22" s="46">
        <v>29970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29970</v>
      </c>
      <c r="O22" s="47">
        <f t="shared" si="2"/>
        <v>22.79087452471483</v>
      </c>
      <c r="P22" s="9"/>
    </row>
    <row r="23" spans="1:16">
      <c r="A23" s="12"/>
      <c r="B23" s="25">
        <v>342.5</v>
      </c>
      <c r="C23" s="20" t="s">
        <v>34</v>
      </c>
      <c r="D23" s="46">
        <v>6351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6351</v>
      </c>
      <c r="O23" s="47">
        <f t="shared" si="2"/>
        <v>4.8296577946768062</v>
      </c>
      <c r="P23" s="9"/>
    </row>
    <row r="24" spans="1:16">
      <c r="A24" s="12"/>
      <c r="B24" s="25">
        <v>342.9</v>
      </c>
      <c r="C24" s="20" t="s">
        <v>61</v>
      </c>
      <c r="D24" s="46">
        <v>25800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25800</v>
      </c>
      <c r="O24" s="47">
        <f t="shared" si="2"/>
        <v>19.619771863117872</v>
      </c>
      <c r="P24" s="9"/>
    </row>
    <row r="25" spans="1:16">
      <c r="A25" s="12"/>
      <c r="B25" s="25">
        <v>343.6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732388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732388</v>
      </c>
      <c r="O25" s="47">
        <f t="shared" si="2"/>
        <v>556.94904942965775</v>
      </c>
      <c r="P25" s="9"/>
    </row>
    <row r="26" spans="1:16">
      <c r="A26" s="12"/>
      <c r="B26" s="25">
        <v>343.9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216900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216900</v>
      </c>
      <c r="O26" s="47">
        <f t="shared" si="2"/>
        <v>164.94296577946767</v>
      </c>
      <c r="P26" s="9"/>
    </row>
    <row r="27" spans="1:16">
      <c r="A27" s="12"/>
      <c r="B27" s="25">
        <v>349</v>
      </c>
      <c r="C27" s="20" t="s">
        <v>1</v>
      </c>
      <c r="D27" s="46">
        <v>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600</v>
      </c>
      <c r="O27" s="47">
        <f t="shared" si="2"/>
        <v>0.45627376425855515</v>
      </c>
      <c r="P27" s="9"/>
    </row>
    <row r="28" spans="1:16" ht="15.75">
      <c r="A28" s="29" t="s">
        <v>30</v>
      </c>
      <c r="B28" s="30"/>
      <c r="C28" s="31"/>
      <c r="D28" s="32">
        <f t="shared" ref="D28:M28" si="7">SUM(D29:D29)</f>
        <v>2487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35" si="8">SUM(D28:M28)</f>
        <v>2487</v>
      </c>
      <c r="O28" s="45">
        <f t="shared" si="2"/>
        <v>1.891254752851711</v>
      </c>
      <c r="P28" s="10"/>
    </row>
    <row r="29" spans="1:16">
      <c r="A29" s="13"/>
      <c r="B29" s="39">
        <v>351.1</v>
      </c>
      <c r="C29" s="21" t="s">
        <v>39</v>
      </c>
      <c r="D29" s="46">
        <v>2487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2487</v>
      </c>
      <c r="O29" s="47">
        <f t="shared" si="2"/>
        <v>1.891254752851711</v>
      </c>
      <c r="P29" s="9"/>
    </row>
    <row r="30" spans="1:16" ht="15.75">
      <c r="A30" s="29" t="s">
        <v>4</v>
      </c>
      <c r="B30" s="30"/>
      <c r="C30" s="31"/>
      <c r="D30" s="32">
        <f t="shared" ref="D30:M30" si="9">SUM(D31:D32)</f>
        <v>114890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4788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119678</v>
      </c>
      <c r="O30" s="45">
        <f t="shared" si="2"/>
        <v>91.009885931558941</v>
      </c>
      <c r="P30" s="10"/>
    </row>
    <row r="31" spans="1:16">
      <c r="A31" s="12"/>
      <c r="B31" s="25">
        <v>361.1</v>
      </c>
      <c r="C31" s="20" t="s">
        <v>40</v>
      </c>
      <c r="D31" s="46">
        <v>15128</v>
      </c>
      <c r="E31" s="46">
        <v>0</v>
      </c>
      <c r="F31" s="46">
        <v>0</v>
      </c>
      <c r="G31" s="46">
        <v>0</v>
      </c>
      <c r="H31" s="46">
        <v>0</v>
      </c>
      <c r="I31" s="46">
        <v>4688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19816</v>
      </c>
      <c r="O31" s="47">
        <f t="shared" si="2"/>
        <v>15.069201520912548</v>
      </c>
      <c r="P31" s="9"/>
    </row>
    <row r="32" spans="1:16">
      <c r="A32" s="12"/>
      <c r="B32" s="25">
        <v>369.9</v>
      </c>
      <c r="C32" s="20" t="s">
        <v>41</v>
      </c>
      <c r="D32" s="46">
        <v>99762</v>
      </c>
      <c r="E32" s="46">
        <v>0</v>
      </c>
      <c r="F32" s="46">
        <v>0</v>
      </c>
      <c r="G32" s="46">
        <v>0</v>
      </c>
      <c r="H32" s="46">
        <v>0</v>
      </c>
      <c r="I32" s="46">
        <v>100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99862</v>
      </c>
      <c r="O32" s="47">
        <f t="shared" si="2"/>
        <v>75.940684410646384</v>
      </c>
      <c r="P32" s="9"/>
    </row>
    <row r="33" spans="1:119" ht="15.75">
      <c r="A33" s="29" t="s">
        <v>31</v>
      </c>
      <c r="B33" s="30"/>
      <c r="C33" s="31"/>
      <c r="D33" s="32">
        <f t="shared" ref="D33:M33" si="10">SUM(D34:D34)</f>
        <v>67537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67537</v>
      </c>
      <c r="O33" s="45">
        <f t="shared" si="2"/>
        <v>51.35893536121673</v>
      </c>
      <c r="P33" s="9"/>
    </row>
    <row r="34" spans="1:119" ht="15.75" thickBot="1">
      <c r="A34" s="12"/>
      <c r="B34" s="25">
        <v>381</v>
      </c>
      <c r="C34" s="20" t="s">
        <v>42</v>
      </c>
      <c r="D34" s="46">
        <v>67537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67537</v>
      </c>
      <c r="O34" s="47">
        <f t="shared" si="2"/>
        <v>51.35893536121673</v>
      </c>
      <c r="P34" s="9"/>
    </row>
    <row r="35" spans="1:119" ht="16.5" thickBot="1">
      <c r="A35" s="14" t="s">
        <v>37</v>
      </c>
      <c r="B35" s="23"/>
      <c r="C35" s="22"/>
      <c r="D35" s="15">
        <f t="shared" ref="D35:M35" si="11">SUM(D5,D12,D16,D21,D28,D30,D33)</f>
        <v>1369093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979579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8"/>
        <v>2348672</v>
      </c>
      <c r="O35" s="38">
        <f t="shared" si="2"/>
        <v>1786.0623574144486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95</v>
      </c>
      <c r="M37" s="48"/>
      <c r="N37" s="48"/>
      <c r="O37" s="43">
        <v>1315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666674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666674</v>
      </c>
      <c r="O5" s="33">
        <f t="shared" ref="O5:O33" si="2">(N5/O$35)</f>
        <v>510.86130268199236</v>
      </c>
      <c r="P5" s="6"/>
    </row>
    <row r="6" spans="1:133">
      <c r="A6" s="12"/>
      <c r="B6" s="25">
        <v>311</v>
      </c>
      <c r="C6" s="20" t="s">
        <v>3</v>
      </c>
      <c r="D6" s="46">
        <v>248301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248301</v>
      </c>
      <c r="O6" s="47">
        <f t="shared" si="2"/>
        <v>190.26896551724138</v>
      </c>
      <c r="P6" s="9"/>
    </row>
    <row r="7" spans="1:133">
      <c r="A7" s="12"/>
      <c r="B7" s="25">
        <v>312.10000000000002</v>
      </c>
      <c r="C7" s="20" t="s">
        <v>56</v>
      </c>
      <c r="D7" s="46">
        <v>20793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20793</v>
      </c>
      <c r="O7" s="47">
        <f t="shared" si="2"/>
        <v>15.933333333333334</v>
      </c>
      <c r="P7" s="9"/>
    </row>
    <row r="8" spans="1:133">
      <c r="A8" s="12"/>
      <c r="B8" s="25">
        <v>312.60000000000002</v>
      </c>
      <c r="C8" s="20" t="s">
        <v>57</v>
      </c>
      <c r="D8" s="46">
        <v>173032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173032</v>
      </c>
      <c r="O8" s="47">
        <f t="shared" si="2"/>
        <v>132.59157088122606</v>
      </c>
      <c r="P8" s="9"/>
    </row>
    <row r="9" spans="1:133">
      <c r="A9" s="12"/>
      <c r="B9" s="25">
        <v>314.10000000000002</v>
      </c>
      <c r="C9" s="20" t="s">
        <v>11</v>
      </c>
      <c r="D9" s="46">
        <v>150023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150023</v>
      </c>
      <c r="O9" s="47">
        <f t="shared" si="2"/>
        <v>114.96015325670498</v>
      </c>
      <c r="P9" s="9"/>
    </row>
    <row r="10" spans="1:133">
      <c r="A10" s="12"/>
      <c r="B10" s="25">
        <v>314.39999999999998</v>
      </c>
      <c r="C10" s="20" t="s">
        <v>13</v>
      </c>
      <c r="D10" s="46">
        <v>12474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12474</v>
      </c>
      <c r="O10" s="47">
        <f t="shared" si="2"/>
        <v>9.5586206896551715</v>
      </c>
      <c r="P10" s="9"/>
    </row>
    <row r="11" spans="1:133">
      <c r="A11" s="12"/>
      <c r="B11" s="25">
        <v>315</v>
      </c>
      <c r="C11" s="20" t="s">
        <v>66</v>
      </c>
      <c r="D11" s="46">
        <v>62051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62051</v>
      </c>
      <c r="O11" s="47">
        <f t="shared" si="2"/>
        <v>47.548659003831418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154326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154326</v>
      </c>
      <c r="O12" s="45">
        <f t="shared" si="2"/>
        <v>118.25747126436782</v>
      </c>
      <c r="P12" s="10"/>
    </row>
    <row r="13" spans="1:133">
      <c r="A13" s="12"/>
      <c r="B13" s="25">
        <v>322</v>
      </c>
      <c r="C13" s="20" t="s">
        <v>0</v>
      </c>
      <c r="D13" s="46">
        <v>2357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2357</v>
      </c>
      <c r="O13" s="47">
        <f t="shared" si="2"/>
        <v>1.8061302681992337</v>
      </c>
      <c r="P13" s="9"/>
    </row>
    <row r="14" spans="1:133">
      <c r="A14" s="12"/>
      <c r="B14" s="25">
        <v>323.10000000000002</v>
      </c>
      <c r="C14" s="20" t="s">
        <v>17</v>
      </c>
      <c r="D14" s="46">
        <v>139447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139447</v>
      </c>
      <c r="O14" s="47">
        <f t="shared" si="2"/>
        <v>106.85593869731801</v>
      </c>
      <c r="P14" s="9"/>
    </row>
    <row r="15" spans="1:133">
      <c r="A15" s="12"/>
      <c r="B15" s="25">
        <v>329</v>
      </c>
      <c r="C15" s="20" t="s">
        <v>18</v>
      </c>
      <c r="D15" s="46">
        <v>12522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12522</v>
      </c>
      <c r="O15" s="47">
        <f t="shared" si="2"/>
        <v>9.5954022988505745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SUM(D17:D20)</f>
        <v>137703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624453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762156</v>
      </c>
      <c r="O16" s="45">
        <f t="shared" si="2"/>
        <v>584.02758620689656</v>
      </c>
      <c r="P16" s="10"/>
    </row>
    <row r="17" spans="1:16">
      <c r="A17" s="12"/>
      <c r="B17" s="25">
        <v>331.31</v>
      </c>
      <c r="C17" s="20" t="s">
        <v>76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624453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624453</v>
      </c>
      <c r="O17" s="47">
        <f t="shared" si="2"/>
        <v>478.50804597701148</v>
      </c>
      <c r="P17" s="9"/>
    </row>
    <row r="18" spans="1:16">
      <c r="A18" s="12"/>
      <c r="B18" s="25">
        <v>335.12</v>
      </c>
      <c r="C18" s="20" t="s">
        <v>67</v>
      </c>
      <c r="D18" s="46">
        <v>38650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38650</v>
      </c>
      <c r="O18" s="47">
        <f t="shared" si="2"/>
        <v>29.616858237547891</v>
      </c>
      <c r="P18" s="9"/>
    </row>
    <row r="19" spans="1:16">
      <c r="A19" s="12"/>
      <c r="B19" s="25">
        <v>335.18</v>
      </c>
      <c r="C19" s="20" t="s">
        <v>68</v>
      </c>
      <c r="D19" s="46">
        <v>86943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86943</v>
      </c>
      <c r="O19" s="47">
        <f t="shared" si="2"/>
        <v>66.622988505747131</v>
      </c>
      <c r="P19" s="9"/>
    </row>
    <row r="20" spans="1:16">
      <c r="A20" s="12"/>
      <c r="B20" s="25">
        <v>335.9</v>
      </c>
      <c r="C20" s="20" t="s">
        <v>69</v>
      </c>
      <c r="D20" s="46">
        <v>12110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12110</v>
      </c>
      <c r="O20" s="47">
        <f t="shared" si="2"/>
        <v>9.2796934865900376</v>
      </c>
      <c r="P20" s="9"/>
    </row>
    <row r="21" spans="1:16" ht="15.75">
      <c r="A21" s="29" t="s">
        <v>29</v>
      </c>
      <c r="B21" s="30"/>
      <c r="C21" s="31"/>
      <c r="D21" s="32">
        <f t="shared" ref="D21:M21" si="5">SUM(D22:D25)</f>
        <v>58788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679699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738487</v>
      </c>
      <c r="O21" s="45">
        <f t="shared" si="2"/>
        <v>565.89042145593874</v>
      </c>
      <c r="P21" s="10"/>
    </row>
    <row r="22" spans="1:16">
      <c r="A22" s="12"/>
      <c r="B22" s="25">
        <v>341.9</v>
      </c>
      <c r="C22" s="20" t="s">
        <v>70</v>
      </c>
      <c r="D22" s="46">
        <v>29950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29950</v>
      </c>
      <c r="O22" s="47">
        <f t="shared" si="2"/>
        <v>22.950191570881227</v>
      </c>
      <c r="P22" s="9"/>
    </row>
    <row r="23" spans="1:16">
      <c r="A23" s="12"/>
      <c r="B23" s="25">
        <v>342.5</v>
      </c>
      <c r="C23" s="20" t="s">
        <v>34</v>
      </c>
      <c r="D23" s="46">
        <v>3038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3038</v>
      </c>
      <c r="O23" s="47">
        <f t="shared" si="2"/>
        <v>2.3279693486590038</v>
      </c>
      <c r="P23" s="9"/>
    </row>
    <row r="24" spans="1:16">
      <c r="A24" s="12"/>
      <c r="B24" s="25">
        <v>342.9</v>
      </c>
      <c r="C24" s="20" t="s">
        <v>61</v>
      </c>
      <c r="D24" s="46">
        <v>25800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25800</v>
      </c>
      <c r="O24" s="47">
        <f t="shared" si="2"/>
        <v>19.770114942528735</v>
      </c>
      <c r="P24" s="9"/>
    </row>
    <row r="25" spans="1:16">
      <c r="A25" s="12"/>
      <c r="B25" s="25">
        <v>343.6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679699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679699</v>
      </c>
      <c r="O25" s="47">
        <f t="shared" si="2"/>
        <v>520.84214559386976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SUM(D27:D27)</f>
        <v>2355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2355</v>
      </c>
      <c r="O26" s="45">
        <f t="shared" si="2"/>
        <v>1.8045977011494252</v>
      </c>
      <c r="P26" s="10"/>
    </row>
    <row r="27" spans="1:16">
      <c r="A27" s="13"/>
      <c r="B27" s="39">
        <v>351.1</v>
      </c>
      <c r="C27" s="21" t="s">
        <v>39</v>
      </c>
      <c r="D27" s="46">
        <v>2355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2355</v>
      </c>
      <c r="O27" s="47">
        <f t="shared" si="2"/>
        <v>1.8045977011494252</v>
      </c>
      <c r="P27" s="9"/>
    </row>
    <row r="28" spans="1:16" ht="15.75">
      <c r="A28" s="29" t="s">
        <v>4</v>
      </c>
      <c r="B28" s="30"/>
      <c r="C28" s="31"/>
      <c r="D28" s="32">
        <f t="shared" ref="D28:M28" si="7">SUM(D29:D30)</f>
        <v>139716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15110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154826</v>
      </c>
      <c r="O28" s="45">
        <f t="shared" si="2"/>
        <v>118.64061302681992</v>
      </c>
      <c r="P28" s="10"/>
    </row>
    <row r="29" spans="1:16">
      <c r="A29" s="12"/>
      <c r="B29" s="25">
        <v>361.1</v>
      </c>
      <c r="C29" s="20" t="s">
        <v>40</v>
      </c>
      <c r="D29" s="46">
        <v>322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322</v>
      </c>
      <c r="O29" s="47">
        <f t="shared" si="2"/>
        <v>0.24674329501915709</v>
      </c>
      <c r="P29" s="9"/>
    </row>
    <row r="30" spans="1:16">
      <c r="A30" s="12"/>
      <c r="B30" s="25">
        <v>369.9</v>
      </c>
      <c r="C30" s="20" t="s">
        <v>41</v>
      </c>
      <c r="D30" s="46">
        <v>139394</v>
      </c>
      <c r="E30" s="46">
        <v>0</v>
      </c>
      <c r="F30" s="46">
        <v>0</v>
      </c>
      <c r="G30" s="46">
        <v>0</v>
      </c>
      <c r="H30" s="46">
        <v>0</v>
      </c>
      <c r="I30" s="46">
        <v>15110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154504</v>
      </c>
      <c r="O30" s="47">
        <f t="shared" si="2"/>
        <v>118.39386973180076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SUM(D32:D32)</f>
        <v>70807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70807</v>
      </c>
      <c r="O31" s="45">
        <f t="shared" si="2"/>
        <v>54.258237547892719</v>
      </c>
      <c r="P31" s="9"/>
    </row>
    <row r="32" spans="1:16" ht="15.75" thickBot="1">
      <c r="A32" s="12"/>
      <c r="B32" s="25">
        <v>381</v>
      </c>
      <c r="C32" s="20" t="s">
        <v>42</v>
      </c>
      <c r="D32" s="46">
        <v>70807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70807</v>
      </c>
      <c r="O32" s="47">
        <f t="shared" si="2"/>
        <v>54.258237547892719</v>
      </c>
      <c r="P32" s="9"/>
    </row>
    <row r="33" spans="1:119" ht="16.5" thickBot="1">
      <c r="A33" s="14" t="s">
        <v>37</v>
      </c>
      <c r="B33" s="23"/>
      <c r="C33" s="22"/>
      <c r="D33" s="15">
        <f t="shared" ref="D33:M33" si="9">SUM(D5,D12,D16,D21,D26,D28,D31)</f>
        <v>1230369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1319262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2549631</v>
      </c>
      <c r="O33" s="38">
        <f t="shared" si="2"/>
        <v>1953.7402298850575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93</v>
      </c>
      <c r="M35" s="48"/>
      <c r="N35" s="48"/>
      <c r="O35" s="43">
        <v>1305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477353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477353</v>
      </c>
      <c r="O5" s="33">
        <f t="shared" ref="O5:O33" si="2">(N5/O$35)</f>
        <v>369.46826625386996</v>
      </c>
      <c r="P5" s="6"/>
    </row>
    <row r="6" spans="1:133">
      <c r="A6" s="12"/>
      <c r="B6" s="25">
        <v>311</v>
      </c>
      <c r="C6" s="20" t="s">
        <v>3</v>
      </c>
      <c r="D6" s="46">
        <v>234356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234356</v>
      </c>
      <c r="O6" s="47">
        <f t="shared" si="2"/>
        <v>181.39009287925697</v>
      </c>
      <c r="P6" s="9"/>
    </row>
    <row r="7" spans="1:133">
      <c r="A7" s="12"/>
      <c r="B7" s="25">
        <v>312.10000000000002</v>
      </c>
      <c r="C7" s="20" t="s">
        <v>56</v>
      </c>
      <c r="D7" s="46">
        <v>16872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16872</v>
      </c>
      <c r="O7" s="47">
        <f t="shared" si="2"/>
        <v>13.058823529411764</v>
      </c>
      <c r="P7" s="9"/>
    </row>
    <row r="8" spans="1:133">
      <c r="A8" s="12"/>
      <c r="B8" s="25">
        <v>312.60000000000002</v>
      </c>
      <c r="C8" s="20" t="s">
        <v>57</v>
      </c>
      <c r="D8" s="46">
        <v>149921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149921</v>
      </c>
      <c r="O8" s="47">
        <f t="shared" si="2"/>
        <v>116.03792569659443</v>
      </c>
      <c r="P8" s="9"/>
    </row>
    <row r="9" spans="1:133">
      <c r="A9" s="12"/>
      <c r="B9" s="25">
        <v>314.10000000000002</v>
      </c>
      <c r="C9" s="20" t="s">
        <v>11</v>
      </c>
      <c r="D9" s="46">
        <v>10993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10993</v>
      </c>
      <c r="O9" s="47">
        <f t="shared" si="2"/>
        <v>8.5085139318885457</v>
      </c>
      <c r="P9" s="9"/>
    </row>
    <row r="10" spans="1:133">
      <c r="A10" s="12"/>
      <c r="B10" s="25">
        <v>314.39999999999998</v>
      </c>
      <c r="C10" s="20" t="s">
        <v>13</v>
      </c>
      <c r="D10" s="46">
        <v>8024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8024</v>
      </c>
      <c r="O10" s="47">
        <f t="shared" si="2"/>
        <v>6.2105263157894735</v>
      </c>
      <c r="P10" s="9"/>
    </row>
    <row r="11" spans="1:133">
      <c r="A11" s="12"/>
      <c r="B11" s="25">
        <v>315</v>
      </c>
      <c r="C11" s="20" t="s">
        <v>66</v>
      </c>
      <c r="D11" s="46">
        <v>57187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57187</v>
      </c>
      <c r="O11" s="47">
        <f t="shared" si="2"/>
        <v>44.262383900928789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197573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197573</v>
      </c>
      <c r="O12" s="45">
        <f t="shared" si="2"/>
        <v>152.92027863777091</v>
      </c>
      <c r="P12" s="10"/>
    </row>
    <row r="13" spans="1:133">
      <c r="A13" s="12"/>
      <c r="B13" s="25">
        <v>322</v>
      </c>
      <c r="C13" s="20" t="s">
        <v>0</v>
      </c>
      <c r="D13" s="46">
        <v>39745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39745</v>
      </c>
      <c r="O13" s="47">
        <f t="shared" si="2"/>
        <v>30.762383900928793</v>
      </c>
      <c r="P13" s="9"/>
    </row>
    <row r="14" spans="1:133">
      <c r="A14" s="12"/>
      <c r="B14" s="25">
        <v>323.10000000000002</v>
      </c>
      <c r="C14" s="20" t="s">
        <v>17</v>
      </c>
      <c r="D14" s="46">
        <v>119785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119785</v>
      </c>
      <c r="O14" s="47">
        <f t="shared" si="2"/>
        <v>92.712848297213625</v>
      </c>
      <c r="P14" s="9"/>
    </row>
    <row r="15" spans="1:133">
      <c r="A15" s="12"/>
      <c r="B15" s="25">
        <v>329</v>
      </c>
      <c r="C15" s="20" t="s">
        <v>18</v>
      </c>
      <c r="D15" s="46">
        <v>38043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38043</v>
      </c>
      <c r="O15" s="47">
        <f t="shared" si="2"/>
        <v>29.445046439628484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SUM(D17:D19)</f>
        <v>120857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120857</v>
      </c>
      <c r="O16" s="45">
        <f t="shared" si="2"/>
        <v>93.542569659442719</v>
      </c>
      <c r="P16" s="10"/>
    </row>
    <row r="17" spans="1:16">
      <c r="A17" s="12"/>
      <c r="B17" s="25">
        <v>335.12</v>
      </c>
      <c r="C17" s="20" t="s">
        <v>67</v>
      </c>
      <c r="D17" s="46">
        <v>34617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34617</v>
      </c>
      <c r="O17" s="47">
        <f t="shared" si="2"/>
        <v>26.793343653250773</v>
      </c>
      <c r="P17" s="9"/>
    </row>
    <row r="18" spans="1:16">
      <c r="A18" s="12"/>
      <c r="B18" s="25">
        <v>335.18</v>
      </c>
      <c r="C18" s="20" t="s">
        <v>68</v>
      </c>
      <c r="D18" s="46">
        <v>74482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74482</v>
      </c>
      <c r="O18" s="47">
        <f t="shared" si="2"/>
        <v>57.648606811145513</v>
      </c>
      <c r="P18" s="9"/>
    </row>
    <row r="19" spans="1:16">
      <c r="A19" s="12"/>
      <c r="B19" s="25">
        <v>335.9</v>
      </c>
      <c r="C19" s="20" t="s">
        <v>69</v>
      </c>
      <c r="D19" s="46">
        <v>11758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11758</v>
      </c>
      <c r="O19" s="47">
        <f t="shared" si="2"/>
        <v>9.1006191950464395</v>
      </c>
      <c r="P19" s="9"/>
    </row>
    <row r="20" spans="1:16" ht="15.75">
      <c r="A20" s="29" t="s">
        <v>29</v>
      </c>
      <c r="B20" s="30"/>
      <c r="C20" s="31"/>
      <c r="D20" s="32">
        <f t="shared" ref="D20:M20" si="5">SUM(D21:D25)</f>
        <v>56969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689393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746362</v>
      </c>
      <c r="O20" s="45">
        <f t="shared" si="2"/>
        <v>577.67956656346746</v>
      </c>
      <c r="P20" s="10"/>
    </row>
    <row r="21" spans="1:16">
      <c r="A21" s="12"/>
      <c r="B21" s="25">
        <v>341.9</v>
      </c>
      <c r="C21" s="20" t="s">
        <v>70</v>
      </c>
      <c r="D21" s="46">
        <v>28519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28519</v>
      </c>
      <c r="O21" s="47">
        <f t="shared" si="2"/>
        <v>22.073529411764707</v>
      </c>
      <c r="P21" s="9"/>
    </row>
    <row r="22" spans="1:16">
      <c r="A22" s="12"/>
      <c r="B22" s="25">
        <v>342.5</v>
      </c>
      <c r="C22" s="20" t="s">
        <v>34</v>
      </c>
      <c r="D22" s="46">
        <v>2650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2650</v>
      </c>
      <c r="O22" s="47">
        <f t="shared" si="2"/>
        <v>2.0510835913312695</v>
      </c>
      <c r="P22" s="9"/>
    </row>
    <row r="23" spans="1:16">
      <c r="A23" s="12"/>
      <c r="B23" s="25">
        <v>342.9</v>
      </c>
      <c r="C23" s="20" t="s">
        <v>61</v>
      </c>
      <c r="D23" s="46">
        <v>25800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25800</v>
      </c>
      <c r="O23" s="47">
        <f t="shared" si="2"/>
        <v>19.96904024767802</v>
      </c>
      <c r="P23" s="9"/>
    </row>
    <row r="24" spans="1:16">
      <c r="A24" s="12"/>
      <c r="B24" s="25">
        <v>343.6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662593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662593</v>
      </c>
      <c r="O24" s="47">
        <f t="shared" si="2"/>
        <v>512.84287925696594</v>
      </c>
      <c r="P24" s="9"/>
    </row>
    <row r="25" spans="1:16">
      <c r="A25" s="12"/>
      <c r="B25" s="25">
        <v>343.9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26800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26800</v>
      </c>
      <c r="O25" s="47">
        <f t="shared" si="2"/>
        <v>20.743034055727556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SUM(D27:D27)</f>
        <v>1888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1888</v>
      </c>
      <c r="O26" s="45">
        <f t="shared" si="2"/>
        <v>1.4613003095975232</v>
      </c>
      <c r="P26" s="10"/>
    </row>
    <row r="27" spans="1:16">
      <c r="A27" s="13"/>
      <c r="B27" s="39">
        <v>351.1</v>
      </c>
      <c r="C27" s="21" t="s">
        <v>39</v>
      </c>
      <c r="D27" s="46">
        <v>1888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1888</v>
      </c>
      <c r="O27" s="47">
        <f t="shared" si="2"/>
        <v>1.4613003095975232</v>
      </c>
      <c r="P27" s="9"/>
    </row>
    <row r="28" spans="1:16" ht="15.75">
      <c r="A28" s="29" t="s">
        <v>4</v>
      </c>
      <c r="B28" s="30"/>
      <c r="C28" s="31"/>
      <c r="D28" s="32">
        <f t="shared" ref="D28:M28" si="7">SUM(D29:D30)</f>
        <v>29870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29870</v>
      </c>
      <c r="O28" s="45">
        <f t="shared" si="2"/>
        <v>23.119195046439629</v>
      </c>
      <c r="P28" s="10"/>
    </row>
    <row r="29" spans="1:16">
      <c r="A29" s="12"/>
      <c r="B29" s="25">
        <v>361.1</v>
      </c>
      <c r="C29" s="20" t="s">
        <v>40</v>
      </c>
      <c r="D29" s="46">
        <v>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22</v>
      </c>
      <c r="O29" s="47">
        <f t="shared" si="2"/>
        <v>1.7027863777089782E-2</v>
      </c>
      <c r="P29" s="9"/>
    </row>
    <row r="30" spans="1:16">
      <c r="A30" s="12"/>
      <c r="B30" s="25">
        <v>369.9</v>
      </c>
      <c r="C30" s="20" t="s">
        <v>41</v>
      </c>
      <c r="D30" s="46">
        <v>29848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29848</v>
      </c>
      <c r="O30" s="47">
        <f t="shared" si="2"/>
        <v>23.102167182662537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SUM(D32:D32)</f>
        <v>59092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59092</v>
      </c>
      <c r="O31" s="45">
        <f t="shared" si="2"/>
        <v>45.736842105263158</v>
      </c>
      <c r="P31" s="9"/>
    </row>
    <row r="32" spans="1:16" ht="15.75" thickBot="1">
      <c r="A32" s="12"/>
      <c r="B32" s="25">
        <v>381</v>
      </c>
      <c r="C32" s="20" t="s">
        <v>42</v>
      </c>
      <c r="D32" s="46">
        <v>59092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59092</v>
      </c>
      <c r="O32" s="47">
        <f t="shared" si="2"/>
        <v>45.736842105263158</v>
      </c>
      <c r="P32" s="9"/>
    </row>
    <row r="33" spans="1:119" ht="16.5" thickBot="1">
      <c r="A33" s="14" t="s">
        <v>37</v>
      </c>
      <c r="B33" s="23"/>
      <c r="C33" s="22"/>
      <c r="D33" s="15">
        <f t="shared" ref="D33:M33" si="9">SUM(D5,D12,D16,D20,D26,D28,D31)</f>
        <v>943602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689393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1632995</v>
      </c>
      <c r="O33" s="38">
        <f t="shared" si="2"/>
        <v>1263.9280185758514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91</v>
      </c>
      <c r="M35" s="48"/>
      <c r="N35" s="48"/>
      <c r="O35" s="43">
        <v>1292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471071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471071</v>
      </c>
      <c r="O5" s="33">
        <f t="shared" ref="O5:O32" si="2">(N5/O$34)</f>
        <v>394.20167364016737</v>
      </c>
      <c r="P5" s="6"/>
    </row>
    <row r="6" spans="1:133">
      <c r="A6" s="12"/>
      <c r="B6" s="25">
        <v>311</v>
      </c>
      <c r="C6" s="20" t="s">
        <v>3</v>
      </c>
      <c r="D6" s="46">
        <v>225756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225756</v>
      </c>
      <c r="O6" s="47">
        <f t="shared" si="2"/>
        <v>188.91715481171548</v>
      </c>
      <c r="P6" s="9"/>
    </row>
    <row r="7" spans="1:133">
      <c r="A7" s="12"/>
      <c r="B7" s="25">
        <v>312.10000000000002</v>
      </c>
      <c r="C7" s="20" t="s">
        <v>56</v>
      </c>
      <c r="D7" s="46">
        <v>19025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19025</v>
      </c>
      <c r="O7" s="47">
        <f t="shared" si="2"/>
        <v>15.92050209205021</v>
      </c>
      <c r="P7" s="9"/>
    </row>
    <row r="8" spans="1:133">
      <c r="A8" s="12"/>
      <c r="B8" s="25">
        <v>312.60000000000002</v>
      </c>
      <c r="C8" s="20" t="s">
        <v>57</v>
      </c>
      <c r="D8" s="46">
        <v>152268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152268</v>
      </c>
      <c r="O8" s="47">
        <f t="shared" si="2"/>
        <v>127.42092050209205</v>
      </c>
      <c r="P8" s="9"/>
    </row>
    <row r="9" spans="1:133">
      <c r="A9" s="12"/>
      <c r="B9" s="25">
        <v>314.10000000000002</v>
      </c>
      <c r="C9" s="20" t="s">
        <v>11</v>
      </c>
      <c r="D9" s="46">
        <v>10121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10121</v>
      </c>
      <c r="O9" s="47">
        <f t="shared" si="2"/>
        <v>8.4694560669456074</v>
      </c>
      <c r="P9" s="9"/>
    </row>
    <row r="10" spans="1:133">
      <c r="A10" s="12"/>
      <c r="B10" s="25">
        <v>314.39999999999998</v>
      </c>
      <c r="C10" s="20" t="s">
        <v>13</v>
      </c>
      <c r="D10" s="46">
        <v>4029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4029</v>
      </c>
      <c r="O10" s="47">
        <f t="shared" si="2"/>
        <v>3.3715481171548118</v>
      </c>
      <c r="P10" s="9"/>
    </row>
    <row r="11" spans="1:133">
      <c r="A11" s="12"/>
      <c r="B11" s="25">
        <v>315</v>
      </c>
      <c r="C11" s="20" t="s">
        <v>66</v>
      </c>
      <c r="D11" s="46">
        <v>59872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59872</v>
      </c>
      <c r="O11" s="47">
        <f t="shared" si="2"/>
        <v>50.102092050209208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198974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198974</v>
      </c>
      <c r="O12" s="45">
        <f t="shared" si="2"/>
        <v>166.50543933054394</v>
      </c>
      <c r="P12" s="10"/>
    </row>
    <row r="13" spans="1:133">
      <c r="A13" s="12"/>
      <c r="B13" s="25">
        <v>322</v>
      </c>
      <c r="C13" s="20" t="s">
        <v>0</v>
      </c>
      <c r="D13" s="46">
        <v>62614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62614</v>
      </c>
      <c r="O13" s="47">
        <f t="shared" si="2"/>
        <v>52.396652719665269</v>
      </c>
      <c r="P13" s="9"/>
    </row>
    <row r="14" spans="1:133">
      <c r="A14" s="12"/>
      <c r="B14" s="25">
        <v>323.10000000000002</v>
      </c>
      <c r="C14" s="20" t="s">
        <v>17</v>
      </c>
      <c r="D14" s="46">
        <v>127118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127118</v>
      </c>
      <c r="O14" s="47">
        <f t="shared" si="2"/>
        <v>106.37489539748954</v>
      </c>
      <c r="P14" s="9"/>
    </row>
    <row r="15" spans="1:133">
      <c r="A15" s="12"/>
      <c r="B15" s="25">
        <v>329</v>
      </c>
      <c r="C15" s="20" t="s">
        <v>18</v>
      </c>
      <c r="D15" s="46">
        <v>9242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9242</v>
      </c>
      <c r="O15" s="47">
        <f t="shared" si="2"/>
        <v>7.7338912133891213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SUM(D17:D19)</f>
        <v>135011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135011</v>
      </c>
      <c r="O16" s="45">
        <f t="shared" si="2"/>
        <v>112.97991631799164</v>
      </c>
      <c r="P16" s="10"/>
    </row>
    <row r="17" spans="1:119">
      <c r="A17" s="12"/>
      <c r="B17" s="25">
        <v>335.12</v>
      </c>
      <c r="C17" s="20" t="s">
        <v>67</v>
      </c>
      <c r="D17" s="46">
        <v>40337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40337</v>
      </c>
      <c r="O17" s="47">
        <f t="shared" si="2"/>
        <v>33.754811715481175</v>
      </c>
      <c r="P17" s="9"/>
    </row>
    <row r="18" spans="1:119">
      <c r="A18" s="12"/>
      <c r="B18" s="25">
        <v>335.18</v>
      </c>
      <c r="C18" s="20" t="s">
        <v>68</v>
      </c>
      <c r="D18" s="46">
        <v>76190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76190</v>
      </c>
      <c r="O18" s="47">
        <f t="shared" si="2"/>
        <v>63.75732217573222</v>
      </c>
      <c r="P18" s="9"/>
    </row>
    <row r="19" spans="1:119">
      <c r="A19" s="12"/>
      <c r="B19" s="25">
        <v>335.9</v>
      </c>
      <c r="C19" s="20" t="s">
        <v>69</v>
      </c>
      <c r="D19" s="46">
        <v>18484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18484</v>
      </c>
      <c r="O19" s="47">
        <f t="shared" si="2"/>
        <v>15.467782426778243</v>
      </c>
      <c r="P19" s="9"/>
    </row>
    <row r="20" spans="1:119" ht="15.75">
      <c r="A20" s="29" t="s">
        <v>29</v>
      </c>
      <c r="B20" s="30"/>
      <c r="C20" s="31"/>
      <c r="D20" s="32">
        <f t="shared" ref="D20:M20" si="5">SUM(D21:D25)</f>
        <v>57612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786538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844150</v>
      </c>
      <c r="O20" s="45">
        <f t="shared" si="2"/>
        <v>706.40167364016736</v>
      </c>
      <c r="P20" s="10"/>
    </row>
    <row r="21" spans="1:119">
      <c r="A21" s="12"/>
      <c r="B21" s="25">
        <v>341.9</v>
      </c>
      <c r="C21" s="20" t="s">
        <v>70</v>
      </c>
      <c r="D21" s="46">
        <v>28519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28519</v>
      </c>
      <c r="O21" s="47">
        <f t="shared" si="2"/>
        <v>23.865271966527196</v>
      </c>
      <c r="P21" s="9"/>
    </row>
    <row r="22" spans="1:119">
      <c r="A22" s="12"/>
      <c r="B22" s="25">
        <v>342.5</v>
      </c>
      <c r="C22" s="20" t="s">
        <v>34</v>
      </c>
      <c r="D22" s="46">
        <v>3293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3293</v>
      </c>
      <c r="O22" s="47">
        <f t="shared" si="2"/>
        <v>2.7556485355648537</v>
      </c>
      <c r="P22" s="9"/>
    </row>
    <row r="23" spans="1:119">
      <c r="A23" s="12"/>
      <c r="B23" s="25">
        <v>342.9</v>
      </c>
      <c r="C23" s="20" t="s">
        <v>61</v>
      </c>
      <c r="D23" s="46">
        <v>25800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25800</v>
      </c>
      <c r="O23" s="47">
        <f t="shared" si="2"/>
        <v>21.589958158995817</v>
      </c>
      <c r="P23" s="9"/>
    </row>
    <row r="24" spans="1:119">
      <c r="A24" s="12"/>
      <c r="B24" s="25">
        <v>343.6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632238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632238</v>
      </c>
      <c r="O24" s="47">
        <f t="shared" si="2"/>
        <v>529.06945606694558</v>
      </c>
      <c r="P24" s="9"/>
    </row>
    <row r="25" spans="1:119">
      <c r="A25" s="12"/>
      <c r="B25" s="25">
        <v>343.9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154300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154300</v>
      </c>
      <c r="O25" s="47">
        <f t="shared" si="2"/>
        <v>129.12133891213389</v>
      </c>
      <c r="P25" s="9"/>
    </row>
    <row r="26" spans="1:119" ht="15.75">
      <c r="A26" s="29" t="s">
        <v>30</v>
      </c>
      <c r="B26" s="30"/>
      <c r="C26" s="31"/>
      <c r="D26" s="32">
        <f t="shared" ref="D26:M26" si="6">SUM(D27:D27)</f>
        <v>1594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1594</v>
      </c>
      <c r="O26" s="45">
        <f t="shared" si="2"/>
        <v>1.3338912133891214</v>
      </c>
      <c r="P26" s="10"/>
    </row>
    <row r="27" spans="1:119">
      <c r="A27" s="13"/>
      <c r="B27" s="39">
        <v>351.1</v>
      </c>
      <c r="C27" s="21" t="s">
        <v>39</v>
      </c>
      <c r="D27" s="46">
        <v>1594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1594</v>
      </c>
      <c r="O27" s="47">
        <f t="shared" si="2"/>
        <v>1.3338912133891214</v>
      </c>
      <c r="P27" s="9"/>
    </row>
    <row r="28" spans="1:119" ht="15.75">
      <c r="A28" s="29" t="s">
        <v>4</v>
      </c>
      <c r="B28" s="30"/>
      <c r="C28" s="31"/>
      <c r="D28" s="32">
        <f t="shared" ref="D28:M28" si="7">SUM(D29:D29)</f>
        <v>1733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1733</v>
      </c>
      <c r="O28" s="45">
        <f t="shared" si="2"/>
        <v>1.4502092050209205</v>
      </c>
      <c r="P28" s="10"/>
    </row>
    <row r="29" spans="1:119">
      <c r="A29" s="12"/>
      <c r="B29" s="25">
        <v>369.9</v>
      </c>
      <c r="C29" s="20" t="s">
        <v>41</v>
      </c>
      <c r="D29" s="46">
        <v>1733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1733</v>
      </c>
      <c r="O29" s="47">
        <f t="shared" si="2"/>
        <v>1.4502092050209205</v>
      </c>
      <c r="P29" s="9"/>
    </row>
    <row r="30" spans="1:119" ht="15.75">
      <c r="A30" s="29" t="s">
        <v>31</v>
      </c>
      <c r="B30" s="30"/>
      <c r="C30" s="31"/>
      <c r="D30" s="32">
        <f t="shared" ref="D30:M30" si="8">SUM(D31:D31)</f>
        <v>53195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17458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70653</v>
      </c>
      <c r="O30" s="45">
        <f t="shared" si="2"/>
        <v>59.123849372384939</v>
      </c>
      <c r="P30" s="9"/>
    </row>
    <row r="31" spans="1:119" ht="15.75" thickBot="1">
      <c r="A31" s="12"/>
      <c r="B31" s="25">
        <v>381</v>
      </c>
      <c r="C31" s="20" t="s">
        <v>42</v>
      </c>
      <c r="D31" s="46">
        <v>53195</v>
      </c>
      <c r="E31" s="46">
        <v>0</v>
      </c>
      <c r="F31" s="46">
        <v>0</v>
      </c>
      <c r="G31" s="46">
        <v>0</v>
      </c>
      <c r="H31" s="46">
        <v>0</v>
      </c>
      <c r="I31" s="46">
        <v>17458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70653</v>
      </c>
      <c r="O31" s="47">
        <f t="shared" si="2"/>
        <v>59.123849372384939</v>
      </c>
      <c r="P31" s="9"/>
    </row>
    <row r="32" spans="1:119" ht="16.5" thickBot="1">
      <c r="A32" s="14" t="s">
        <v>37</v>
      </c>
      <c r="B32" s="23"/>
      <c r="C32" s="22"/>
      <c r="D32" s="15">
        <f t="shared" ref="D32:M32" si="9">SUM(D5,D12,D16,D20,D26,D28,D30)</f>
        <v>919190</v>
      </c>
      <c r="E32" s="15">
        <f t="shared" si="9"/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803996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1723186</v>
      </c>
      <c r="O32" s="38">
        <f t="shared" si="2"/>
        <v>1441.9966527196652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89</v>
      </c>
      <c r="M34" s="48"/>
      <c r="N34" s="48"/>
      <c r="O34" s="43">
        <v>1195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460055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460055</v>
      </c>
      <c r="O5" s="33">
        <f t="shared" ref="O5:O34" si="2">(N5/O$36)</f>
        <v>388.23206751054852</v>
      </c>
      <c r="P5" s="6"/>
    </row>
    <row r="6" spans="1:133">
      <c r="A6" s="12"/>
      <c r="B6" s="25">
        <v>311</v>
      </c>
      <c r="C6" s="20" t="s">
        <v>3</v>
      </c>
      <c r="D6" s="46">
        <v>227547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227547</v>
      </c>
      <c r="O6" s="47">
        <f t="shared" si="2"/>
        <v>192.02278481012658</v>
      </c>
      <c r="P6" s="9"/>
    </row>
    <row r="7" spans="1:133">
      <c r="A7" s="12"/>
      <c r="B7" s="25">
        <v>312.10000000000002</v>
      </c>
      <c r="C7" s="20" t="s">
        <v>56</v>
      </c>
      <c r="D7" s="46">
        <v>18127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18127</v>
      </c>
      <c r="O7" s="47">
        <f t="shared" si="2"/>
        <v>15.297046413502109</v>
      </c>
      <c r="P7" s="9"/>
    </row>
    <row r="8" spans="1:133">
      <c r="A8" s="12"/>
      <c r="B8" s="25">
        <v>312.60000000000002</v>
      </c>
      <c r="C8" s="20" t="s">
        <v>57</v>
      </c>
      <c r="D8" s="46">
        <v>142551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142551</v>
      </c>
      <c r="O8" s="47">
        <f t="shared" si="2"/>
        <v>120.29620253164558</v>
      </c>
      <c r="P8" s="9"/>
    </row>
    <row r="9" spans="1:133">
      <c r="A9" s="12"/>
      <c r="B9" s="25">
        <v>314.10000000000002</v>
      </c>
      <c r="C9" s="20" t="s">
        <v>11</v>
      </c>
      <c r="D9" s="46">
        <v>8619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8619</v>
      </c>
      <c r="O9" s="47">
        <f t="shared" si="2"/>
        <v>7.273417721518987</v>
      </c>
      <c r="P9" s="9"/>
    </row>
    <row r="10" spans="1:133">
      <c r="A10" s="12"/>
      <c r="B10" s="25">
        <v>314.39999999999998</v>
      </c>
      <c r="C10" s="20" t="s">
        <v>13</v>
      </c>
      <c r="D10" s="46">
        <v>7491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7491</v>
      </c>
      <c r="O10" s="47">
        <f t="shared" si="2"/>
        <v>6.3215189873417721</v>
      </c>
      <c r="P10" s="9"/>
    </row>
    <row r="11" spans="1:133">
      <c r="A11" s="12"/>
      <c r="B11" s="25">
        <v>315</v>
      </c>
      <c r="C11" s="20" t="s">
        <v>66</v>
      </c>
      <c r="D11" s="46">
        <v>55720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55720</v>
      </c>
      <c r="O11" s="47">
        <f t="shared" si="2"/>
        <v>47.021097046413502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201141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201141</v>
      </c>
      <c r="O12" s="45">
        <f t="shared" si="2"/>
        <v>169.73924050632911</v>
      </c>
      <c r="P12" s="10"/>
    </row>
    <row r="13" spans="1:133">
      <c r="A13" s="12"/>
      <c r="B13" s="25">
        <v>322</v>
      </c>
      <c r="C13" s="20" t="s">
        <v>0</v>
      </c>
      <c r="D13" s="46">
        <v>57291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57291</v>
      </c>
      <c r="O13" s="47">
        <f t="shared" si="2"/>
        <v>48.346835443037975</v>
      </c>
      <c r="P13" s="9"/>
    </row>
    <row r="14" spans="1:133">
      <c r="A14" s="12"/>
      <c r="B14" s="25">
        <v>323.10000000000002</v>
      </c>
      <c r="C14" s="20" t="s">
        <v>17</v>
      </c>
      <c r="D14" s="46">
        <v>133584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133584</v>
      </c>
      <c r="O14" s="47">
        <f t="shared" si="2"/>
        <v>112.72911392405064</v>
      </c>
      <c r="P14" s="9"/>
    </row>
    <row r="15" spans="1:133">
      <c r="A15" s="12"/>
      <c r="B15" s="25">
        <v>329</v>
      </c>
      <c r="C15" s="20" t="s">
        <v>18</v>
      </c>
      <c r="D15" s="46">
        <v>10266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10266</v>
      </c>
      <c r="O15" s="47">
        <f t="shared" si="2"/>
        <v>8.6632911392405063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SUM(D17:D19)</f>
        <v>126009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126009</v>
      </c>
      <c r="O16" s="45">
        <f t="shared" si="2"/>
        <v>106.33670886075949</v>
      </c>
      <c r="P16" s="10"/>
    </row>
    <row r="17" spans="1:16">
      <c r="A17" s="12"/>
      <c r="B17" s="25">
        <v>335.12</v>
      </c>
      <c r="C17" s="20" t="s">
        <v>67</v>
      </c>
      <c r="D17" s="46">
        <v>37056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37056</v>
      </c>
      <c r="O17" s="47">
        <f t="shared" si="2"/>
        <v>31.270886075949367</v>
      </c>
      <c r="P17" s="9"/>
    </row>
    <row r="18" spans="1:16">
      <c r="A18" s="12"/>
      <c r="B18" s="25">
        <v>335.18</v>
      </c>
      <c r="C18" s="20" t="s">
        <v>68</v>
      </c>
      <c r="D18" s="46">
        <v>71009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71009</v>
      </c>
      <c r="O18" s="47">
        <f t="shared" si="2"/>
        <v>59.923206751054849</v>
      </c>
      <c r="P18" s="9"/>
    </row>
    <row r="19" spans="1:16">
      <c r="A19" s="12"/>
      <c r="B19" s="25">
        <v>335.9</v>
      </c>
      <c r="C19" s="20" t="s">
        <v>69</v>
      </c>
      <c r="D19" s="46">
        <v>17944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17944</v>
      </c>
      <c r="O19" s="47">
        <f t="shared" si="2"/>
        <v>15.142616033755274</v>
      </c>
      <c r="P19" s="9"/>
    </row>
    <row r="20" spans="1:16" ht="15.75">
      <c r="A20" s="29" t="s">
        <v>29</v>
      </c>
      <c r="B20" s="30"/>
      <c r="C20" s="31"/>
      <c r="D20" s="32">
        <f t="shared" ref="D20:M20" si="5">SUM(D21:D25)</f>
        <v>55035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703919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758954</v>
      </c>
      <c r="O20" s="45">
        <f t="shared" si="2"/>
        <v>640.46751054852325</v>
      </c>
      <c r="P20" s="10"/>
    </row>
    <row r="21" spans="1:16">
      <c r="A21" s="12"/>
      <c r="B21" s="25">
        <v>341.9</v>
      </c>
      <c r="C21" s="20" t="s">
        <v>70</v>
      </c>
      <c r="D21" s="46">
        <v>26535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26535</v>
      </c>
      <c r="O21" s="47">
        <f t="shared" si="2"/>
        <v>22.39240506329114</v>
      </c>
      <c r="P21" s="9"/>
    </row>
    <row r="22" spans="1:16">
      <c r="A22" s="12"/>
      <c r="B22" s="25">
        <v>342.4</v>
      </c>
      <c r="C22" s="20" t="s">
        <v>85</v>
      </c>
      <c r="D22" s="46">
        <v>2700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2700</v>
      </c>
      <c r="O22" s="47">
        <f t="shared" si="2"/>
        <v>2.278481012658228</v>
      </c>
      <c r="P22" s="9"/>
    </row>
    <row r="23" spans="1:16">
      <c r="A23" s="12"/>
      <c r="B23" s="25">
        <v>342.9</v>
      </c>
      <c r="C23" s="20" t="s">
        <v>61</v>
      </c>
      <c r="D23" s="46">
        <v>25800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25800</v>
      </c>
      <c r="O23" s="47">
        <f t="shared" si="2"/>
        <v>21.772151898734176</v>
      </c>
      <c r="P23" s="9"/>
    </row>
    <row r="24" spans="1:16">
      <c r="A24" s="12"/>
      <c r="B24" s="25">
        <v>343.6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598943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598943</v>
      </c>
      <c r="O24" s="47">
        <f t="shared" si="2"/>
        <v>505.43713080168777</v>
      </c>
      <c r="P24" s="9"/>
    </row>
    <row r="25" spans="1:16">
      <c r="A25" s="12"/>
      <c r="B25" s="25">
        <v>343.9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104976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104976</v>
      </c>
      <c r="O25" s="47">
        <f t="shared" si="2"/>
        <v>88.587341772151902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SUM(D27:D27)</f>
        <v>4382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4382</v>
      </c>
      <c r="O26" s="45">
        <f t="shared" si="2"/>
        <v>3.6978902953586497</v>
      </c>
      <c r="P26" s="10"/>
    </row>
    <row r="27" spans="1:16">
      <c r="A27" s="13"/>
      <c r="B27" s="39">
        <v>351.1</v>
      </c>
      <c r="C27" s="21" t="s">
        <v>39</v>
      </c>
      <c r="D27" s="46">
        <v>4382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4382</v>
      </c>
      <c r="O27" s="47">
        <f t="shared" si="2"/>
        <v>3.6978902953586497</v>
      </c>
      <c r="P27" s="9"/>
    </row>
    <row r="28" spans="1:16" ht="15.75">
      <c r="A28" s="29" t="s">
        <v>4</v>
      </c>
      <c r="B28" s="30"/>
      <c r="C28" s="31"/>
      <c r="D28" s="32">
        <f t="shared" ref="D28:M28" si="7">SUM(D29:D30)</f>
        <v>9366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1503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10869</v>
      </c>
      <c r="O28" s="45">
        <f t="shared" si="2"/>
        <v>9.1721518987341764</v>
      </c>
      <c r="P28" s="10"/>
    </row>
    <row r="29" spans="1:16">
      <c r="A29" s="12"/>
      <c r="B29" s="25">
        <v>361.1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1503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1503</v>
      </c>
      <c r="O29" s="47">
        <f t="shared" si="2"/>
        <v>1.2683544303797469</v>
      </c>
      <c r="P29" s="9"/>
    </row>
    <row r="30" spans="1:16">
      <c r="A30" s="12"/>
      <c r="B30" s="25">
        <v>369.9</v>
      </c>
      <c r="C30" s="20" t="s">
        <v>41</v>
      </c>
      <c r="D30" s="46">
        <v>9366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9366</v>
      </c>
      <c r="O30" s="47">
        <f t="shared" si="2"/>
        <v>7.9037974683544308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SUM(D32:D33)</f>
        <v>87111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829084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916195</v>
      </c>
      <c r="O31" s="45">
        <f t="shared" si="2"/>
        <v>773.16033755274259</v>
      </c>
      <c r="P31" s="9"/>
    </row>
    <row r="32" spans="1:16">
      <c r="A32" s="12"/>
      <c r="B32" s="25">
        <v>381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829084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829084</v>
      </c>
      <c r="O32" s="47">
        <f t="shared" si="2"/>
        <v>699.64894514767934</v>
      </c>
      <c r="P32" s="9"/>
    </row>
    <row r="33" spans="1:119" ht="15.75" thickBot="1">
      <c r="A33" s="12"/>
      <c r="B33" s="25">
        <v>384</v>
      </c>
      <c r="C33" s="20" t="s">
        <v>86</v>
      </c>
      <c r="D33" s="46">
        <v>87111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87111</v>
      </c>
      <c r="O33" s="47">
        <f t="shared" si="2"/>
        <v>73.51139240506329</v>
      </c>
      <c r="P33" s="9"/>
    </row>
    <row r="34" spans="1:119" ht="16.5" thickBot="1">
      <c r="A34" s="14" t="s">
        <v>37</v>
      </c>
      <c r="B34" s="23"/>
      <c r="C34" s="22"/>
      <c r="D34" s="15">
        <f t="shared" ref="D34:M34" si="9">SUM(D5,D12,D16,D20,D26,D28,D31)</f>
        <v>943099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1534506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2477605</v>
      </c>
      <c r="O34" s="38">
        <f t="shared" si="2"/>
        <v>2090.8059071729958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87</v>
      </c>
      <c r="M36" s="48"/>
      <c r="N36" s="48"/>
      <c r="O36" s="43">
        <v>1185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44</v>
      </c>
      <c r="F4" s="34" t="s">
        <v>45</v>
      </c>
      <c r="G4" s="34" t="s">
        <v>46</v>
      </c>
      <c r="H4" s="34" t="s">
        <v>6</v>
      </c>
      <c r="I4" s="34" t="s">
        <v>7</v>
      </c>
      <c r="J4" s="35" t="s">
        <v>47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446384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446384</v>
      </c>
      <c r="O5" s="33">
        <f t="shared" ref="O5:O34" si="2">(N5/O$36)</f>
        <v>382.8336192109777</v>
      </c>
      <c r="P5" s="6"/>
    </row>
    <row r="6" spans="1:133">
      <c r="A6" s="12"/>
      <c r="B6" s="25">
        <v>311</v>
      </c>
      <c r="C6" s="20" t="s">
        <v>3</v>
      </c>
      <c r="D6" s="46">
        <v>225400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225400</v>
      </c>
      <c r="O6" s="47">
        <f t="shared" si="2"/>
        <v>193.31046312178387</v>
      </c>
      <c r="P6" s="9"/>
    </row>
    <row r="7" spans="1:133">
      <c r="A7" s="12"/>
      <c r="B7" s="25">
        <v>312.10000000000002</v>
      </c>
      <c r="C7" s="20" t="s">
        <v>56</v>
      </c>
      <c r="D7" s="46">
        <v>17406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17406</v>
      </c>
      <c r="O7" s="47">
        <f t="shared" si="2"/>
        <v>14.927958833619211</v>
      </c>
      <c r="P7" s="9"/>
    </row>
    <row r="8" spans="1:133">
      <c r="A8" s="12"/>
      <c r="B8" s="25">
        <v>312.60000000000002</v>
      </c>
      <c r="C8" s="20" t="s">
        <v>57</v>
      </c>
      <c r="D8" s="46">
        <v>132177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132177</v>
      </c>
      <c r="O8" s="47">
        <f t="shared" si="2"/>
        <v>113.35934819897084</v>
      </c>
      <c r="P8" s="9"/>
    </row>
    <row r="9" spans="1:133">
      <c r="A9" s="12"/>
      <c r="B9" s="25">
        <v>314.10000000000002</v>
      </c>
      <c r="C9" s="20" t="s">
        <v>11</v>
      </c>
      <c r="D9" s="46">
        <v>9346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9346</v>
      </c>
      <c r="O9" s="47">
        <f t="shared" si="2"/>
        <v>8.0154373927958833</v>
      </c>
      <c r="P9" s="9"/>
    </row>
    <row r="10" spans="1:133">
      <c r="A10" s="12"/>
      <c r="B10" s="25">
        <v>314.39999999999998</v>
      </c>
      <c r="C10" s="20" t="s">
        <v>13</v>
      </c>
      <c r="D10" s="46">
        <v>8330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8330</v>
      </c>
      <c r="O10" s="47">
        <f t="shared" si="2"/>
        <v>7.1440823327615783</v>
      </c>
      <c r="P10" s="9"/>
    </row>
    <row r="11" spans="1:133">
      <c r="A11" s="12"/>
      <c r="B11" s="25">
        <v>315</v>
      </c>
      <c r="C11" s="20" t="s">
        <v>66</v>
      </c>
      <c r="D11" s="46">
        <v>53725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53725</v>
      </c>
      <c r="O11" s="47">
        <f t="shared" si="2"/>
        <v>46.07632933104631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158399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158399</v>
      </c>
      <c r="O12" s="45">
        <f t="shared" si="2"/>
        <v>135.84819897084049</v>
      </c>
      <c r="P12" s="10"/>
    </row>
    <row r="13" spans="1:133">
      <c r="A13" s="12"/>
      <c r="B13" s="25">
        <v>322</v>
      </c>
      <c r="C13" s="20" t="s">
        <v>0</v>
      </c>
      <c r="D13" s="46">
        <v>26971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26971</v>
      </c>
      <c r="O13" s="47">
        <f t="shared" si="2"/>
        <v>23.131217838765007</v>
      </c>
      <c r="P13" s="9"/>
    </row>
    <row r="14" spans="1:133">
      <c r="A14" s="12"/>
      <c r="B14" s="25">
        <v>323.10000000000002</v>
      </c>
      <c r="C14" s="20" t="s">
        <v>17</v>
      </c>
      <c r="D14" s="46">
        <v>120156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120156</v>
      </c>
      <c r="O14" s="47">
        <f t="shared" si="2"/>
        <v>103.04974271012007</v>
      </c>
      <c r="P14" s="9"/>
    </row>
    <row r="15" spans="1:133">
      <c r="A15" s="12"/>
      <c r="B15" s="25">
        <v>329</v>
      </c>
      <c r="C15" s="20" t="s">
        <v>18</v>
      </c>
      <c r="D15" s="46">
        <v>11272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11272</v>
      </c>
      <c r="O15" s="47">
        <f t="shared" si="2"/>
        <v>9.6672384219554033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SUM(D17:D19)</f>
        <v>113658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113658</v>
      </c>
      <c r="O16" s="45">
        <f t="shared" si="2"/>
        <v>97.476843910806181</v>
      </c>
      <c r="P16" s="10"/>
    </row>
    <row r="17" spans="1:16">
      <c r="A17" s="12"/>
      <c r="B17" s="25">
        <v>335.12</v>
      </c>
      <c r="C17" s="20" t="s">
        <v>67</v>
      </c>
      <c r="D17" s="46">
        <v>36395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36395</v>
      </c>
      <c r="O17" s="47">
        <f t="shared" si="2"/>
        <v>31.213550600343051</v>
      </c>
      <c r="P17" s="9"/>
    </row>
    <row r="18" spans="1:16">
      <c r="A18" s="12"/>
      <c r="B18" s="25">
        <v>335.18</v>
      </c>
      <c r="C18" s="20" t="s">
        <v>68</v>
      </c>
      <c r="D18" s="46">
        <v>66503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66503</v>
      </c>
      <c r="O18" s="47">
        <f t="shared" si="2"/>
        <v>57.035162950257288</v>
      </c>
      <c r="P18" s="9"/>
    </row>
    <row r="19" spans="1:16">
      <c r="A19" s="12"/>
      <c r="B19" s="25">
        <v>335.9</v>
      </c>
      <c r="C19" s="20" t="s">
        <v>69</v>
      </c>
      <c r="D19" s="46">
        <v>10760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10760</v>
      </c>
      <c r="O19" s="47">
        <f t="shared" si="2"/>
        <v>9.2281303602058316</v>
      </c>
      <c r="P19" s="9"/>
    </row>
    <row r="20" spans="1:16" ht="15.75">
      <c r="A20" s="29" t="s">
        <v>29</v>
      </c>
      <c r="B20" s="30"/>
      <c r="C20" s="31"/>
      <c r="D20" s="32">
        <f t="shared" ref="D20:M20" si="5">SUM(D21:D26)</f>
        <v>56631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631728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688359</v>
      </c>
      <c r="O20" s="45">
        <f t="shared" si="2"/>
        <v>590.35934819897079</v>
      </c>
      <c r="P20" s="10"/>
    </row>
    <row r="21" spans="1:16">
      <c r="A21" s="12"/>
      <c r="B21" s="25">
        <v>341.9</v>
      </c>
      <c r="C21" s="20" t="s">
        <v>70</v>
      </c>
      <c r="D21" s="46">
        <v>26535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26535</v>
      </c>
      <c r="O21" s="47">
        <f t="shared" si="2"/>
        <v>22.757289879931388</v>
      </c>
      <c r="P21" s="9"/>
    </row>
    <row r="22" spans="1:16">
      <c r="A22" s="12"/>
      <c r="B22" s="25">
        <v>342.5</v>
      </c>
      <c r="C22" s="20" t="s">
        <v>34</v>
      </c>
      <c r="D22" s="46">
        <v>3446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3446</v>
      </c>
      <c r="O22" s="47">
        <f t="shared" si="2"/>
        <v>2.9554030874785591</v>
      </c>
      <c r="P22" s="9"/>
    </row>
    <row r="23" spans="1:16">
      <c r="A23" s="12"/>
      <c r="B23" s="25">
        <v>342.9</v>
      </c>
      <c r="C23" s="20" t="s">
        <v>61</v>
      </c>
      <c r="D23" s="46">
        <v>26450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26450</v>
      </c>
      <c r="O23" s="47">
        <f t="shared" si="2"/>
        <v>22.684391080617495</v>
      </c>
      <c r="P23" s="9"/>
    </row>
    <row r="24" spans="1:16">
      <c r="A24" s="12"/>
      <c r="B24" s="25">
        <v>343.6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605728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605728</v>
      </c>
      <c r="O24" s="47">
        <f t="shared" si="2"/>
        <v>519.49228130360211</v>
      </c>
      <c r="P24" s="9"/>
    </row>
    <row r="25" spans="1:16">
      <c r="A25" s="12"/>
      <c r="B25" s="25">
        <v>343.9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26000</v>
      </c>
      <c r="O25" s="47">
        <f t="shared" si="2"/>
        <v>22.29845626072041</v>
      </c>
      <c r="P25" s="9"/>
    </row>
    <row r="26" spans="1:16">
      <c r="A26" s="12"/>
      <c r="B26" s="25">
        <v>349</v>
      </c>
      <c r="C26" s="20" t="s">
        <v>1</v>
      </c>
      <c r="D26" s="46">
        <v>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200</v>
      </c>
      <c r="O26" s="47">
        <f t="shared" si="2"/>
        <v>0.17152658662092624</v>
      </c>
      <c r="P26" s="9"/>
    </row>
    <row r="27" spans="1:16" ht="15.75">
      <c r="A27" s="29" t="s">
        <v>30</v>
      </c>
      <c r="B27" s="30"/>
      <c r="C27" s="31"/>
      <c r="D27" s="32">
        <f t="shared" ref="D27:M27" si="7">SUM(D28:D28)</f>
        <v>3629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34" si="8">SUM(D27:M27)</f>
        <v>3629</v>
      </c>
      <c r="O27" s="45">
        <f t="shared" si="2"/>
        <v>3.1123499142367068</v>
      </c>
      <c r="P27" s="10"/>
    </row>
    <row r="28" spans="1:16">
      <c r="A28" s="13"/>
      <c r="B28" s="39">
        <v>351.1</v>
      </c>
      <c r="C28" s="21" t="s">
        <v>39</v>
      </c>
      <c r="D28" s="46">
        <v>3629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3629</v>
      </c>
      <c r="O28" s="47">
        <f t="shared" si="2"/>
        <v>3.1123499142367068</v>
      </c>
      <c r="P28" s="9"/>
    </row>
    <row r="29" spans="1:16" ht="15.75">
      <c r="A29" s="29" t="s">
        <v>4</v>
      </c>
      <c r="B29" s="30"/>
      <c r="C29" s="31"/>
      <c r="D29" s="32">
        <f t="shared" ref="D29:M29" si="9">SUM(D30:D31)</f>
        <v>43698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269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8"/>
        <v>43967</v>
      </c>
      <c r="O29" s="45">
        <f t="shared" si="2"/>
        <v>37.70754716981132</v>
      </c>
      <c r="P29" s="10"/>
    </row>
    <row r="30" spans="1:16">
      <c r="A30" s="12"/>
      <c r="B30" s="25">
        <v>361.1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269</v>
      </c>
      <c r="O30" s="47">
        <f t="shared" si="2"/>
        <v>0.23070325900514579</v>
      </c>
      <c r="P30" s="9"/>
    </row>
    <row r="31" spans="1:16">
      <c r="A31" s="12"/>
      <c r="B31" s="25">
        <v>369.9</v>
      </c>
      <c r="C31" s="20" t="s">
        <v>41</v>
      </c>
      <c r="D31" s="46">
        <v>43698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43698</v>
      </c>
      <c r="O31" s="47">
        <f t="shared" si="2"/>
        <v>37.476843910806174</v>
      </c>
      <c r="P31" s="9"/>
    </row>
    <row r="32" spans="1:16" ht="15.75">
      <c r="A32" s="29" t="s">
        <v>31</v>
      </c>
      <c r="B32" s="30"/>
      <c r="C32" s="31"/>
      <c r="D32" s="32">
        <f t="shared" ref="D32:M32" si="10">SUM(D33:D33)</f>
        <v>42697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8"/>
        <v>42697</v>
      </c>
      <c r="O32" s="45">
        <f t="shared" si="2"/>
        <v>36.618353344768437</v>
      </c>
      <c r="P32" s="9"/>
    </row>
    <row r="33" spans="1:119" ht="15.75" thickBot="1">
      <c r="A33" s="12"/>
      <c r="B33" s="25">
        <v>381</v>
      </c>
      <c r="C33" s="20" t="s">
        <v>42</v>
      </c>
      <c r="D33" s="46">
        <v>42697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42697</v>
      </c>
      <c r="O33" s="47">
        <f t="shared" si="2"/>
        <v>36.618353344768437</v>
      </c>
      <c r="P33" s="9"/>
    </row>
    <row r="34" spans="1:119" ht="16.5" thickBot="1">
      <c r="A34" s="14" t="s">
        <v>37</v>
      </c>
      <c r="B34" s="23"/>
      <c r="C34" s="22"/>
      <c r="D34" s="15">
        <f t="shared" ref="D34:M34" si="11">SUM(D5,D12,D16,D20,D27,D29,D32)</f>
        <v>865096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631997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8"/>
        <v>1497093</v>
      </c>
      <c r="O34" s="38">
        <f t="shared" si="2"/>
        <v>1283.9562607204116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83</v>
      </c>
      <c r="M36" s="48"/>
      <c r="N36" s="48"/>
      <c r="O36" s="43">
        <v>1166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2023-09-13T20:09:50Z</cp:lastPrinted>
  <dcterms:created xsi:type="dcterms:W3CDTF">2000-08-31T21:26:31Z</dcterms:created>
  <dcterms:modified xsi:type="dcterms:W3CDTF">2023-09-13T20:09:53Z</dcterms:modified>
</cp:coreProperties>
</file>