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'2008'!$A$1:$O$37</definedName>
    <definedName name="_xlnm.Print_Area" localSheetId="12">'2009'!$A$1:$O$38</definedName>
    <definedName name="_xlnm.Print_Area" localSheetId="11">'2010'!$A$1:$O$39</definedName>
    <definedName name="_xlnm.Print_Area" localSheetId="10">'2011'!$A$1:$O$40</definedName>
    <definedName name="_xlnm.Print_Area" localSheetId="9">'2012'!$A$1:$O$37</definedName>
    <definedName name="_xlnm.Print_Area" localSheetId="8">'2013'!$A$1:$O$36</definedName>
    <definedName name="_xlnm.Print_Area" localSheetId="7">'2014'!$A$1:$O$39</definedName>
    <definedName name="_xlnm.Print_Area" localSheetId="6">'2015'!$A$1:$O$37</definedName>
    <definedName name="_xlnm.Print_Area" localSheetId="5">'2016'!$A$1:$O$40</definedName>
    <definedName name="_xlnm.Print_Area" localSheetId="4">'2017'!$A$1:$O$39</definedName>
    <definedName name="_xlnm.Print_Area" localSheetId="3">'2018'!$A$1:$O$36</definedName>
    <definedName name="_xlnm.Print_Area" localSheetId="2">'2019'!$A$1:$O$36</definedName>
    <definedName name="_xlnm.Print_Area" localSheetId="1">'2020'!$A$1:$O$37</definedName>
    <definedName name="_xlnm.Print_Area" localSheetId="0">'2021'!$A$1:$P$38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<sst xmlns="http://schemas.openxmlformats.org/spreadsheetml/2006/main" count="698" uniqueCount="113">
  <si>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</si>
  <si>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</si>
  <si>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</si>
  <si>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</si>
  <si>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</si>
  <si>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</si>
  <si>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</si>
  <si>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</si>
  <si>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</si>
  <si>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</si>
  <si>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</si>
  <si>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</si>
  <si>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</si>
  <si>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</si>
  <si>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</si>
  <si>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</si>
  <si>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</si>
  <si>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</si>
  <si>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</si>
  <si>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</si>
  <si>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</si>
  <si>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</si>
  <si>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</si>
  <si>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</si>
  <si>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</si>
  <si>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</si>
  <si>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</si>
  <si>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</si>
  <si>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</si>
  <si>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</si>
  <si>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</si>
  <si>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</si>
  <si>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</si>
  <si>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</si>
  <si>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</si>
  <si>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</si>
  <si>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</si>
  <si>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</si>
  <si>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</si>
  <si>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</si>
  <si>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</si>
  <si>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</si>
  <si>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</si>
  <si>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</si>
  <si>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</si>
  <si>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</si>
  <si>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</si>
  <si>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</si>
  <si>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Cinco Bayou Revenues Reported by Account Code and Fund Type</t>
  </si>
  <si>
    <t>Local Fiscal Year Ended September 30, 2010</t>
  </si>
  <si>
    <t>State Shared Revenues - General Gov't - Other General Government</t>
  </si>
  <si>
    <t>Shared Revenue from Other Local Units</t>
  </si>
  <si>
    <t>Proceeds - Debt Proceeds</t>
  </si>
  <si>
    <t>2010 Municipal Census Population:</t>
  </si>
  <si>
    <t>Local Fiscal Year Ended September 30, 2011</t>
  </si>
  <si>
    <t>Local Option Taxes</t>
  </si>
  <si>
    <t>State Shared Revenues - General Gov't - Mobile Home License Tax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</si>
  <si>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</si>
  <si>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</si>
  <si>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</si>
  <si>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</si>
  <si>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</si>
  <si>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Utility Service Tax - Other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</si>
  <si>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</si>
  <si>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</si>
  <si>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</si>
  <si>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</si>
  <si>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2013 Municipal Population:</t>
  </si>
  <si>
    <t>Local Fiscal Year Ended September 30, 2008</t>
  </si>
  <si>
    <t>Permits and Franchise Fees</t>
  </si>
  <si>
    <t>Other Permits and Fees</t>
  </si>
  <si>
    <t>State Shared Revenues - Other</t>
  </si>
  <si>
    <t>Judgments and Fines - Other Court-Ordered</t>
  </si>
  <si>
    <t>2008 Municipal Population:</t>
  </si>
  <si>
    <t>Local Fiscal Year Ended September 30, 2014</t>
  </si>
  <si>
    <t>Second Local Option Fuel Tax (1 to 5 Cents)</t>
  </si>
  <si>
    <t>Communications Services Taxes (Chapter 202, F.S.)</t>
  </si>
  <si>
    <t>Proprietary Non-Operating - Other Grants and Donations</t>
  </si>
  <si>
    <t>2014 Municipal Population:</t>
  </si>
  <si>
    <t>Local Fiscal Year Ended September 30, 2015</t>
  </si>
  <si>
    <t>Federal Grant - Economic Environment</t>
  </si>
  <si>
    <t>2015 Municipal Population:</t>
  </si>
  <si>
    <t>Local Fiscal Year Ended September 30, 2016</t>
  </si>
  <si>
    <t>Local Business Tax (Chapter 205, F.S.)</t>
  </si>
  <si>
    <t>State Grant - Economic Environment</t>
  </si>
  <si>
    <t>State Grant - Culture / Recreation</t>
  </si>
  <si>
    <t>Transportation - Other Transportation Charges</t>
  </si>
  <si>
    <t>2016 Municipal Population:</t>
  </si>
  <si>
    <t>Local Fiscal Year Ended September 30, 2017</t>
  </si>
  <si>
    <t>Grants from Other Local Units -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</si>
  <si>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</si>
  <si>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</si>
  <si>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</si>
  <si>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</si>
  <si>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</si>
  <si>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</si>
  <si>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</si>
  <si>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</si>
  <si>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</si>
  <si>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</si>
  <si>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</si>
  <si>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</si>
  <si>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</si>
  <si>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</si>
  <si>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</si>
  <si>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</si>
  <si>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Permits - Other</t>
  </si>
  <si>
    <t>Intergovernmental Revenues</t>
  </si>
  <si>
    <t>Federal Grant - Public Safety</t>
  </si>
  <si>
    <t>State Shared Revenues - General Government - Municipal Revenue Sharing Program</t>
  </si>
  <si>
    <t>State Shared Revenues - General Government - Local Government Half-Cent Sales Tax Program</t>
  </si>
  <si>
    <t>State Payments in Lieu of Taxes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</si>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</sst>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101</v>
      </c>
      <c r="B5" s="26"/>
      <c r="C5" s="26"/>
      <c r="D5" s="27">
        <f>SUM(D6:D13)</f>
        <v>245735</v>
      </c>
      <c r="E5" s="27">
        <f>SUM(E6:E13)</f>
        <v>73924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319659</v>
      </c>
      <c r="P5" s="33">
        <f>(O5/P$36)</f>
        <v>699.472647702407</v>
      </c>
      <c r="Q5" s="6"/>
    </row>
    <row r="6" spans="1:17" ht="15">
      <c r="A6" s="12"/>
      <c r="B6" s="25">
        <v>311</v>
      </c>
      <c r="C6" s="20" t="s">
        <v>2</v>
      </c>
      <c r="D6" s="46">
        <v>132352</v>
      </c>
      <c r="E6" s="46">
        <v>73924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206276</v>
      </c>
      <c r="P6" s="47">
        <f>(O6/P$36)</f>
        <v>451.3698030634573</v>
      </c>
      <c r="Q6" s="9"/>
    </row>
    <row r="7" spans="1:17" ht="15">
      <c r="A7" s="12"/>
      <c r="B7" s="25">
        <v>312.41</v>
      </c>
      <c r="C7" s="20" t="s">
        <v>102</v>
      </c>
      <c r="D7" s="46">
        <v>26996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26996</v>
      </c>
      <c r="P7" s="47">
        <f>(O7/P$36)</f>
        <v>59.072210065645514</v>
      </c>
      <c r="Q7" s="9"/>
    </row>
    <row r="8" spans="1:17" ht="15">
      <c r="A8" s="12"/>
      <c r="B8" s="25">
        <v>312.43</v>
      </c>
      <c r="C8" s="20" t="s">
        <v>103</v>
      </c>
      <c r="D8" s="46">
        <v>11396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11396</v>
      </c>
      <c r="P8" s="47">
        <f>(O8/P$36)</f>
        <v>24.936542669584245</v>
      </c>
      <c r="Q8" s="9"/>
    </row>
    <row r="9" spans="1:17" ht="15">
      <c r="A9" s="12"/>
      <c r="B9" s="25">
        <v>314.1</v>
      </c>
      <c r="C9" s="20" t="s">
        <v>11</v>
      </c>
      <c r="D9" s="46">
        <v>37873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37873</v>
      </c>
      <c r="P9" s="47">
        <f>(O9/P$36)</f>
        <v>82.87308533916848</v>
      </c>
      <c r="Q9" s="9"/>
    </row>
    <row r="10" spans="1:17" ht="15">
      <c r="A10" s="12"/>
      <c r="B10" s="25">
        <v>314.3</v>
      </c>
      <c r="C10" s="20" t="s">
        <v>12</v>
      </c>
      <c r="D10" s="46">
        <v>12259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12259</v>
      </c>
      <c r="P10" s="47">
        <f>(O10/P$36)</f>
        <v>26.824945295404813</v>
      </c>
      <c r="Q10" s="9"/>
    </row>
    <row r="11" spans="1:17" ht="15">
      <c r="A11" s="12"/>
      <c r="B11" s="25">
        <v>314.4</v>
      </c>
      <c r="C11" s="20" t="s">
        <v>13</v>
      </c>
      <c r="D11" s="46">
        <v>3641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3641</v>
      </c>
      <c r="P11" s="47">
        <f>(O11/P$36)</f>
        <v>7.967177242888402</v>
      </c>
      <c r="Q11" s="9"/>
    </row>
    <row r="12" spans="1:17" ht="15">
      <c r="A12" s="12"/>
      <c r="B12" s="25">
        <v>315.2</v>
      </c>
      <c r="C12" s="20" t="s">
        <v>104</v>
      </c>
      <c r="D12" s="46">
        <v>16438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16438</v>
      </c>
      <c r="P12" s="47">
        <f>(O12/P$36)</f>
        <v>35.969365426695845</v>
      </c>
      <c r="Q12" s="9"/>
    </row>
    <row r="13" spans="1:17" ht="15">
      <c r="A13" s="12"/>
      <c r="B13" s="25">
        <v>316</v>
      </c>
      <c r="C13" s="20" t="s">
        <v>83</v>
      </c>
      <c r="D13" s="46">
        <v>4780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4780</v>
      </c>
      <c r="P13" s="47">
        <f>(O13/P$36)</f>
        <v>10.459518599562363</v>
      </c>
      <c r="Q13" s="9"/>
    </row>
    <row r="14" spans="1:17" ht="15.75">
      <c r="A14" s="29" t="s">
        <v>15</v>
      </c>
      <c r="B14" s="30"/>
      <c r="C14" s="31"/>
      <c r="D14" s="32">
        <f>SUM(D15:D18)</f>
        <v>66624</v>
      </c>
      <c r="E14" s="32">
        <f>SUM(E15:E18)</f>
        <v>0</v>
      </c>
      <c r="F14" s="32">
        <f>SUM(F15:F18)</f>
        <v>0</v>
      </c>
      <c r="G14" s="32">
        <f>SUM(G15:G18)</f>
        <v>0</v>
      </c>
      <c r="H14" s="32">
        <f>SUM(H15:H18)</f>
        <v>0</v>
      </c>
      <c r="I14" s="32">
        <f>SUM(I15:I18)</f>
        <v>0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66624</v>
      </c>
      <c r="P14" s="45">
        <f>(O14/P$36)</f>
        <v>145.78555798687088</v>
      </c>
      <c r="Q14" s="10"/>
    </row>
    <row r="15" spans="1:17" ht="15">
      <c r="A15" s="12"/>
      <c r="B15" s="25">
        <v>322</v>
      </c>
      <c r="C15" s="20" t="s">
        <v>105</v>
      </c>
      <c r="D15" s="46">
        <v>1075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1075</v>
      </c>
      <c r="P15" s="47">
        <f>(O15/P$36)</f>
        <v>2.352297592997812</v>
      </c>
      <c r="Q15" s="9"/>
    </row>
    <row r="16" spans="1:17" ht="15">
      <c r="A16" s="12"/>
      <c r="B16" s="25">
        <v>322.9</v>
      </c>
      <c r="C16" s="20" t="s">
        <v>106</v>
      </c>
      <c r="D16" s="46">
        <v>4300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4300</v>
      </c>
      <c r="P16" s="47">
        <f>(O16/P$36)</f>
        <v>9.409190371991247</v>
      </c>
      <c r="Q16" s="9"/>
    </row>
    <row r="17" spans="1:17" ht="15">
      <c r="A17" s="12"/>
      <c r="B17" s="25">
        <v>323.1</v>
      </c>
      <c r="C17" s="20" t="s">
        <v>16</v>
      </c>
      <c r="D17" s="46">
        <v>57464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57464</v>
      </c>
      <c r="P17" s="47">
        <f>(O17/P$36)</f>
        <v>125.7417943107221</v>
      </c>
      <c r="Q17" s="9"/>
    </row>
    <row r="18" spans="1:17" ht="15">
      <c r="A18" s="12"/>
      <c r="B18" s="25">
        <v>323.4</v>
      </c>
      <c r="C18" s="20" t="s">
        <v>17</v>
      </c>
      <c r="D18" s="46">
        <v>3785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3785</v>
      </c>
      <c r="P18" s="47">
        <f>(O18/P$36)</f>
        <v>8.282275711159738</v>
      </c>
      <c r="Q18" s="9"/>
    </row>
    <row r="19" spans="1:17" ht="15.75">
      <c r="A19" s="29" t="s">
        <v>107</v>
      </c>
      <c r="B19" s="30"/>
      <c r="C19" s="31"/>
      <c r="D19" s="32">
        <f>SUM(D20:D25)</f>
        <v>134623</v>
      </c>
      <c r="E19" s="32">
        <f>SUM(E20:E25)</f>
        <v>0</v>
      </c>
      <c r="F19" s="32">
        <f>SUM(F20:F25)</f>
        <v>0</v>
      </c>
      <c r="G19" s="32">
        <f>SUM(G20:G25)</f>
        <v>0</v>
      </c>
      <c r="H19" s="32">
        <f>SUM(H20:H25)</f>
        <v>0</v>
      </c>
      <c r="I19" s="32">
        <f>SUM(I20:I25)</f>
        <v>0</v>
      </c>
      <c r="J19" s="32">
        <f>SUM(J20:J25)</f>
        <v>0</v>
      </c>
      <c r="K19" s="32">
        <f>SUM(K20:K25)</f>
        <v>0</v>
      </c>
      <c r="L19" s="32">
        <f>SUM(L20:L25)</f>
        <v>0</v>
      </c>
      <c r="M19" s="32">
        <f>SUM(M20:M25)</f>
        <v>0</v>
      </c>
      <c r="N19" s="32">
        <f>SUM(N20:N25)</f>
        <v>0</v>
      </c>
      <c r="O19" s="44">
        <f>SUM(D19:N19)</f>
        <v>134623</v>
      </c>
      <c r="P19" s="45">
        <f>(O19/P$36)</f>
        <v>294.57986870897156</v>
      </c>
      <c r="Q19" s="10"/>
    </row>
    <row r="20" spans="1:17" ht="15">
      <c r="A20" s="12"/>
      <c r="B20" s="25">
        <v>331.2</v>
      </c>
      <c r="C20" s="20" t="s">
        <v>108</v>
      </c>
      <c r="D20" s="46">
        <v>6128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6128</v>
      </c>
      <c r="P20" s="47">
        <f>(O20/P$36)</f>
        <v>13.409190371991247</v>
      </c>
      <c r="Q20" s="9"/>
    </row>
    <row r="21" spans="1:17" ht="15">
      <c r="A21" s="12"/>
      <c r="B21" s="25">
        <v>335.125</v>
      </c>
      <c r="C21" s="20" t="s">
        <v>109</v>
      </c>
      <c r="D21" s="46">
        <v>27605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27605</v>
      </c>
      <c r="P21" s="47">
        <f>(O21/P$36)</f>
        <v>60.40481400437637</v>
      </c>
      <c r="Q21" s="9"/>
    </row>
    <row r="22" spans="1:17" ht="15">
      <c r="A22" s="12"/>
      <c r="B22" s="25">
        <v>335.15</v>
      </c>
      <c r="C22" s="20" t="s">
        <v>64</v>
      </c>
      <c r="D22" s="46">
        <v>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98</v>
      </c>
      <c r="P22" s="47">
        <f>(O22/P$36)</f>
        <v>0.21444201312910285</v>
      </c>
      <c r="Q22" s="9"/>
    </row>
    <row r="23" spans="1:17" ht="15">
      <c r="A23" s="12"/>
      <c r="B23" s="25">
        <v>335.18</v>
      </c>
      <c r="C23" s="20" t="s">
        <v>110</v>
      </c>
      <c r="D23" s="46">
        <v>51875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51875</v>
      </c>
      <c r="P23" s="47">
        <f>(O23/P$36)</f>
        <v>113.51203501094092</v>
      </c>
      <c r="Q23" s="9"/>
    </row>
    <row r="24" spans="1:17" ht="15">
      <c r="A24" s="12"/>
      <c r="B24" s="25">
        <v>336</v>
      </c>
      <c r="C24" s="20" t="s">
        <v>111</v>
      </c>
      <c r="D24" s="46">
        <v>48463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48463</v>
      </c>
      <c r="P24" s="47">
        <f>(O24/P$36)</f>
        <v>106.04595185995623</v>
      </c>
      <c r="Q24" s="9"/>
    </row>
    <row r="25" spans="1:17" ht="15">
      <c r="A25" s="12"/>
      <c r="B25" s="25">
        <v>338</v>
      </c>
      <c r="C25" s="20" t="s">
        <v>51</v>
      </c>
      <c r="D25" s="46">
        <v>454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454</v>
      </c>
      <c r="P25" s="47">
        <f>(O25/P$36)</f>
        <v>0.9934354485776805</v>
      </c>
      <c r="Q25" s="9"/>
    </row>
    <row r="26" spans="1:17" ht="15.75">
      <c r="A26" s="29" t="s">
        <v>29</v>
      </c>
      <c r="B26" s="30"/>
      <c r="C26" s="31"/>
      <c r="D26" s="32">
        <f>SUM(D27:D27)</f>
        <v>38195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38195</v>
      </c>
      <c r="P26" s="45">
        <f>(O26/P$36)</f>
        <v>83.57768052516411</v>
      </c>
      <c r="Q26" s="10"/>
    </row>
    <row r="27" spans="1:17" ht="15">
      <c r="A27" s="12"/>
      <c r="B27" s="25">
        <v>343.4</v>
      </c>
      <c r="C27" s="20" t="s">
        <v>32</v>
      </c>
      <c r="D27" s="46">
        <v>38195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38195</v>
      </c>
      <c r="P27" s="47">
        <f>(O27/P$36)</f>
        <v>83.57768052516411</v>
      </c>
      <c r="Q27" s="9"/>
    </row>
    <row r="28" spans="1:17" ht="15.75">
      <c r="A28" s="29" t="s">
        <v>30</v>
      </c>
      <c r="B28" s="30"/>
      <c r="C28" s="31"/>
      <c r="D28" s="32">
        <f>SUM(D29:D29)</f>
        <v>411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411</v>
      </c>
      <c r="P28" s="45">
        <f>(O28/P$36)</f>
        <v>0.899343544857768</v>
      </c>
      <c r="Q28" s="10"/>
    </row>
    <row r="29" spans="1:17" ht="15">
      <c r="A29" s="13"/>
      <c r="B29" s="39">
        <v>351.1</v>
      </c>
      <c r="C29" s="21" t="s">
        <v>36</v>
      </c>
      <c r="D29" s="46">
        <v>411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411</v>
      </c>
      <c r="P29" s="47">
        <f>(O29/P$36)</f>
        <v>0.899343544857768</v>
      </c>
      <c r="Q29" s="9"/>
    </row>
    <row r="30" spans="1:17" ht="15.75">
      <c r="A30" s="29" t="s">
        <v>3</v>
      </c>
      <c r="B30" s="30"/>
      <c r="C30" s="31"/>
      <c r="D30" s="32">
        <f>SUM(D31:D33)</f>
        <v>67573</v>
      </c>
      <c r="E30" s="32">
        <f>SUM(E31:E33)</f>
        <v>21</v>
      </c>
      <c r="F30" s="32">
        <f>SUM(F31:F33)</f>
        <v>0</v>
      </c>
      <c r="G30" s="32">
        <f>SUM(G31:G33)</f>
        <v>0</v>
      </c>
      <c r="H30" s="32">
        <f>SUM(H31:H33)</f>
        <v>0</v>
      </c>
      <c r="I30" s="32">
        <f>SUM(I31:I33)</f>
        <v>0</v>
      </c>
      <c r="J30" s="32">
        <f>SUM(J31:J33)</f>
        <v>0</v>
      </c>
      <c r="K30" s="32">
        <f>SUM(K31:K33)</f>
        <v>0</v>
      </c>
      <c r="L30" s="32">
        <f>SUM(L31:L33)</f>
        <v>0</v>
      </c>
      <c r="M30" s="32">
        <f>SUM(M31:M33)</f>
        <v>0</v>
      </c>
      <c r="N30" s="32">
        <f>SUM(N31:N33)</f>
        <v>0</v>
      </c>
      <c r="O30" s="32">
        <f>SUM(D30:N30)</f>
        <v>67594</v>
      </c>
      <c r="P30" s="45">
        <f>(O30/P$36)</f>
        <v>147.90809628008753</v>
      </c>
      <c r="Q30" s="10"/>
    </row>
    <row r="31" spans="1:17" ht="15">
      <c r="A31" s="12"/>
      <c r="B31" s="25">
        <v>361.1</v>
      </c>
      <c r="C31" s="20" t="s">
        <v>37</v>
      </c>
      <c r="D31" s="46">
        <v>25</v>
      </c>
      <c r="E31" s="46">
        <v>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46</v>
      </c>
      <c r="P31" s="47">
        <f>(O31/P$36)</f>
        <v>0.10065645514223195</v>
      </c>
      <c r="Q31" s="9"/>
    </row>
    <row r="32" spans="1:17" ht="15">
      <c r="A32" s="12"/>
      <c r="B32" s="25">
        <v>362</v>
      </c>
      <c r="C32" s="20" t="s">
        <v>38</v>
      </c>
      <c r="D32" s="46">
        <v>43914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43914</v>
      </c>
      <c r="P32" s="47">
        <f>(O32/P$36)</f>
        <v>96.09190371991247</v>
      </c>
      <c r="Q32" s="9"/>
    </row>
    <row r="33" spans="1:17" ht="15.75" thickBot="1">
      <c r="A33" s="12"/>
      <c r="B33" s="25">
        <v>369.9</v>
      </c>
      <c r="C33" s="20" t="s">
        <v>39</v>
      </c>
      <c r="D33" s="46">
        <v>23634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23634</v>
      </c>
      <c r="P33" s="47">
        <f>(O33/P$36)</f>
        <v>51.715536105032825</v>
      </c>
      <c r="Q33" s="9"/>
    </row>
    <row r="34" spans="1:120" ht="16.5" thickBot="1">
      <c r="A34" s="14" t="s">
        <v>34</v>
      </c>
      <c r="B34" s="23"/>
      <c r="C34" s="22"/>
      <c r="D34" s="15">
        <f>SUM(D5,D14,D19,D26,D28,D30)</f>
        <v>553161</v>
      </c>
      <c r="E34" s="15">
        <f aca="true" t="shared" si="1" ref="E34:N34">SUM(E5,E14,E19,E26,E28,E30)</f>
        <v>73945</v>
      </c>
      <c r="F34" s="15">
        <f t="shared" si="1"/>
        <v>0</v>
      </c>
      <c r="G34" s="15">
        <f t="shared" si="1"/>
        <v>0</v>
      </c>
      <c r="H34" s="15">
        <f t="shared" si="1"/>
        <v>0</v>
      </c>
      <c r="I34" s="15">
        <f t="shared" si="1"/>
        <v>0</v>
      </c>
      <c r="J34" s="15">
        <f t="shared" si="1"/>
        <v>0</v>
      </c>
      <c r="K34" s="15">
        <f t="shared" si="1"/>
        <v>0</v>
      </c>
      <c r="L34" s="15">
        <f t="shared" si="1"/>
        <v>0</v>
      </c>
      <c r="M34" s="15">
        <f t="shared" si="1"/>
        <v>0</v>
      </c>
      <c r="N34" s="15">
        <f t="shared" si="1"/>
        <v>0</v>
      </c>
      <c r="O34" s="15">
        <f>SUM(D34:N34)</f>
        <v>627106</v>
      </c>
      <c r="P34" s="38">
        <f>(O34/P$36)</f>
        <v>1372.2231947483588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6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112</v>
      </c>
      <c r="N36" s="48"/>
      <c r="O36" s="48"/>
      <c r="P36" s="43">
        <v>457</v>
      </c>
    </row>
    <row r="37" spans="1:16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6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190184</v>
      </c>
      <c r="E5" s="27">
        <f t="shared" si="0"/>
        <v>14870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205054</v>
      </c>
      <c r="O5" s="33">
        <f aca="true" t="shared" si="2" ref="O5:O33">(N5/O$35)</f>
        <v>532.6077922077922</v>
      </c>
      <c r="P5" s="6"/>
    </row>
    <row r="6" spans="1:16" ht="15">
      <c r="A6" s="12"/>
      <c r="B6" s="25">
        <v>311</v>
      </c>
      <c r="C6" s="20" t="s">
        <v>2</v>
      </c>
      <c r="D6" s="46">
        <v>90812</v>
      </c>
      <c r="E6" s="46">
        <v>14870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105682</v>
      </c>
      <c r="O6" s="47">
        <f t="shared" si="2"/>
        <v>274.4987012987013</v>
      </c>
      <c r="P6" s="9"/>
    </row>
    <row r="7" spans="1:16" ht="15">
      <c r="A7" s="12"/>
      <c r="B7" s="25">
        <v>312.1</v>
      </c>
      <c r="C7" s="20" t="s">
        <v>55</v>
      </c>
      <c r="D7" s="46">
        <v>24081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24081</v>
      </c>
      <c r="O7" s="47">
        <f t="shared" si="2"/>
        <v>62.54805194805195</v>
      </c>
      <c r="P7" s="9"/>
    </row>
    <row r="8" spans="1:16" ht="15">
      <c r="A8" s="12"/>
      <c r="B8" s="25">
        <v>314.1</v>
      </c>
      <c r="C8" s="20" t="s">
        <v>11</v>
      </c>
      <c r="D8" s="46">
        <v>31321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31321</v>
      </c>
      <c r="O8" s="47">
        <f t="shared" si="2"/>
        <v>81.35324675324675</v>
      </c>
      <c r="P8" s="9"/>
    </row>
    <row r="9" spans="1:16" ht="15">
      <c r="A9" s="12"/>
      <c r="B9" s="25">
        <v>314.3</v>
      </c>
      <c r="C9" s="20" t="s">
        <v>12</v>
      </c>
      <c r="D9" s="46">
        <v>8034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8034</v>
      </c>
      <c r="O9" s="47">
        <f t="shared" si="2"/>
        <v>20.867532467532467</v>
      </c>
      <c r="P9" s="9"/>
    </row>
    <row r="10" spans="1:16" ht="15">
      <c r="A10" s="12"/>
      <c r="B10" s="25">
        <v>314.4</v>
      </c>
      <c r="C10" s="20" t="s">
        <v>13</v>
      </c>
      <c r="D10" s="46">
        <v>2197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2197</v>
      </c>
      <c r="O10" s="47">
        <f t="shared" si="2"/>
        <v>5.706493506493507</v>
      </c>
      <c r="P10" s="9"/>
    </row>
    <row r="11" spans="1:16" ht="15">
      <c r="A11" s="12"/>
      <c r="B11" s="25">
        <v>315</v>
      </c>
      <c r="C11" s="20" t="s">
        <v>14</v>
      </c>
      <c r="D11" s="46">
        <v>33739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33739</v>
      </c>
      <c r="O11" s="47">
        <f t="shared" si="2"/>
        <v>87.63376623376624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62188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62188</v>
      </c>
      <c r="O12" s="45">
        <f t="shared" si="2"/>
        <v>161.52727272727273</v>
      </c>
      <c r="P12" s="10"/>
    </row>
    <row r="13" spans="1:16" ht="15">
      <c r="A13" s="12"/>
      <c r="B13" s="25">
        <v>322</v>
      </c>
      <c r="C13" s="20" t="s">
        <v>0</v>
      </c>
      <c r="D13" s="46">
        <v>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570</v>
      </c>
      <c r="O13" s="47">
        <f t="shared" si="2"/>
        <v>1.4805194805194806</v>
      </c>
      <c r="P13" s="9"/>
    </row>
    <row r="14" spans="1:16" ht="15">
      <c r="A14" s="12"/>
      <c r="B14" s="25">
        <v>323.1</v>
      </c>
      <c r="C14" s="20" t="s">
        <v>16</v>
      </c>
      <c r="D14" s="46">
        <v>53246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53246</v>
      </c>
      <c r="O14" s="47">
        <f t="shared" si="2"/>
        <v>138.3012987012987</v>
      </c>
      <c r="P14" s="9"/>
    </row>
    <row r="15" spans="1:16" ht="15">
      <c r="A15" s="12"/>
      <c r="B15" s="25">
        <v>323.4</v>
      </c>
      <c r="C15" s="20" t="s">
        <v>17</v>
      </c>
      <c r="D15" s="46">
        <v>2517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2517</v>
      </c>
      <c r="O15" s="47">
        <f t="shared" si="2"/>
        <v>6.537662337662337</v>
      </c>
      <c r="P15" s="9"/>
    </row>
    <row r="16" spans="1:16" ht="15">
      <c r="A16" s="12"/>
      <c r="B16" s="25">
        <v>329</v>
      </c>
      <c r="C16" s="20" t="s">
        <v>18</v>
      </c>
      <c r="D16" s="46">
        <v>5855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5855</v>
      </c>
      <c r="O16" s="47">
        <f t="shared" si="2"/>
        <v>15.207792207792208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SUM(D18:D23)</f>
        <v>72036</v>
      </c>
      <c r="E17" s="32">
        <f t="shared" si="4"/>
        <v>23298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95334</v>
      </c>
      <c r="O17" s="45">
        <f t="shared" si="2"/>
        <v>247.6207792207792</v>
      </c>
      <c r="P17" s="10"/>
    </row>
    <row r="18" spans="1:16" ht="15">
      <c r="A18" s="12"/>
      <c r="B18" s="25">
        <v>334.9</v>
      </c>
      <c r="C18" s="20" t="s">
        <v>20</v>
      </c>
      <c r="D18" s="46">
        <v>15002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15002</v>
      </c>
      <c r="O18" s="47">
        <f t="shared" si="2"/>
        <v>38.96623376623376</v>
      </c>
      <c r="P18" s="9"/>
    </row>
    <row r="19" spans="1:16" ht="15">
      <c r="A19" s="12"/>
      <c r="B19" s="25">
        <v>335.12</v>
      </c>
      <c r="C19" s="20" t="s">
        <v>21</v>
      </c>
      <c r="D19" s="46">
        <v>25824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25824</v>
      </c>
      <c r="O19" s="47">
        <f t="shared" si="2"/>
        <v>67.07532467532468</v>
      </c>
      <c r="P19" s="9"/>
    </row>
    <row r="20" spans="1:16" ht="15">
      <c r="A20" s="12"/>
      <c r="B20" s="25">
        <v>335.15</v>
      </c>
      <c r="C20" s="20" t="s">
        <v>22</v>
      </c>
      <c r="D20" s="46">
        <v>294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294</v>
      </c>
      <c r="O20" s="47">
        <f t="shared" si="2"/>
        <v>0.7636363636363637</v>
      </c>
      <c r="P20" s="9"/>
    </row>
    <row r="21" spans="1:16" ht="15">
      <c r="A21" s="12"/>
      <c r="B21" s="25">
        <v>335.18</v>
      </c>
      <c r="C21" s="20" t="s">
        <v>23</v>
      </c>
      <c r="D21" s="46">
        <v>30067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30067</v>
      </c>
      <c r="O21" s="47">
        <f t="shared" si="2"/>
        <v>78.0961038961039</v>
      </c>
      <c r="P21" s="9"/>
    </row>
    <row r="22" spans="1:16" ht="15">
      <c r="A22" s="12"/>
      <c r="B22" s="25">
        <v>335.19</v>
      </c>
      <c r="C22" s="20" t="s">
        <v>50</v>
      </c>
      <c r="D22" s="46">
        <v>0</v>
      </c>
      <c r="E22" s="46">
        <v>23298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23298</v>
      </c>
      <c r="O22" s="47">
        <f t="shared" si="2"/>
        <v>60.51428571428571</v>
      </c>
      <c r="P22" s="9"/>
    </row>
    <row r="23" spans="1:16" ht="15">
      <c r="A23" s="12"/>
      <c r="B23" s="25">
        <v>338</v>
      </c>
      <c r="C23" s="20" t="s">
        <v>51</v>
      </c>
      <c r="D23" s="46">
        <v>849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849</v>
      </c>
      <c r="O23" s="47">
        <f t="shared" si="2"/>
        <v>2.205194805194805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SUM(D25:D26)</f>
        <v>38127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38127</v>
      </c>
      <c r="O24" s="45">
        <f t="shared" si="2"/>
        <v>99.03116883116883</v>
      </c>
      <c r="P24" s="10"/>
    </row>
    <row r="25" spans="1:16" ht="15">
      <c r="A25" s="12"/>
      <c r="B25" s="25">
        <v>343.4</v>
      </c>
      <c r="C25" s="20" t="s">
        <v>32</v>
      </c>
      <c r="D25" s="46">
        <v>31302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31302</v>
      </c>
      <c r="O25" s="47">
        <f t="shared" si="2"/>
        <v>81.30389610389611</v>
      </c>
      <c r="P25" s="9"/>
    </row>
    <row r="26" spans="1:16" ht="15">
      <c r="A26" s="12"/>
      <c r="B26" s="25">
        <v>347.5</v>
      </c>
      <c r="C26" s="20" t="s">
        <v>33</v>
      </c>
      <c r="D26" s="46">
        <v>6825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6825</v>
      </c>
      <c r="O26" s="47">
        <f t="shared" si="2"/>
        <v>17.727272727272727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SUM(D28:D28)</f>
        <v>68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68</v>
      </c>
      <c r="O27" s="45">
        <f t="shared" si="2"/>
        <v>0.17662337662337663</v>
      </c>
      <c r="P27" s="10"/>
    </row>
    <row r="28" spans="1:16" ht="15">
      <c r="A28" s="13"/>
      <c r="B28" s="39">
        <v>351.1</v>
      </c>
      <c r="C28" s="21" t="s">
        <v>36</v>
      </c>
      <c r="D28" s="46">
        <v>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68</v>
      </c>
      <c r="O28" s="47">
        <f t="shared" si="2"/>
        <v>0.17662337662337663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SUM(D30:D32)</f>
        <v>34366</v>
      </c>
      <c r="E29" s="32">
        <f t="shared" si="7"/>
        <v>187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34553</v>
      </c>
      <c r="O29" s="45">
        <f t="shared" si="2"/>
        <v>89.74805194805195</v>
      </c>
      <c r="P29" s="10"/>
    </row>
    <row r="30" spans="1:16" ht="15">
      <c r="A30" s="12"/>
      <c r="B30" s="25">
        <v>361.1</v>
      </c>
      <c r="C30" s="20" t="s">
        <v>37</v>
      </c>
      <c r="D30" s="46">
        <v>701</v>
      </c>
      <c r="E30" s="46">
        <v>187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888</v>
      </c>
      <c r="O30" s="47">
        <f t="shared" si="2"/>
        <v>2.3064935064935064</v>
      </c>
      <c r="P30" s="9"/>
    </row>
    <row r="31" spans="1:16" ht="15">
      <c r="A31" s="12"/>
      <c r="B31" s="25">
        <v>362</v>
      </c>
      <c r="C31" s="20" t="s">
        <v>38</v>
      </c>
      <c r="D31" s="46">
        <v>26774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26774</v>
      </c>
      <c r="O31" s="47">
        <f t="shared" si="2"/>
        <v>69.54285714285714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6891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6891</v>
      </c>
      <c r="O32" s="47">
        <f t="shared" si="2"/>
        <v>17.898701298701297</v>
      </c>
      <c r="P32" s="9"/>
    </row>
    <row r="33" spans="1:119" ht="16.5" thickBot="1">
      <c r="A33" s="14" t="s">
        <v>34</v>
      </c>
      <c r="B33" s="23"/>
      <c r="C33" s="22"/>
      <c r="D33" s="15">
        <f>SUM(D5,D12,D17,D24,D27,D29)</f>
        <v>396969</v>
      </c>
      <c r="E33" s="15">
        <f aca="true" t="shared" si="8" ref="E33:M33">SUM(E5,E12,E17,E24,E27,E29)</f>
        <v>38355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435324</v>
      </c>
      <c r="O33" s="38">
        <f t="shared" si="2"/>
        <v>1130.7116883116882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60</v>
      </c>
      <c r="M35" s="48"/>
      <c r="N35" s="48"/>
      <c r="O35" s="43">
        <v>385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197591</v>
      </c>
      <c r="E5" s="27">
        <f t="shared" si="0"/>
        <v>20353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217944</v>
      </c>
      <c r="O5" s="33">
        <f aca="true" t="shared" si="2" ref="O5:O36">(N5/O$38)</f>
        <v>567.5625</v>
      </c>
      <c r="P5" s="6"/>
    </row>
    <row r="6" spans="1:16" ht="15">
      <c r="A6" s="12"/>
      <c r="B6" s="25">
        <v>311</v>
      </c>
      <c r="C6" s="20" t="s">
        <v>2</v>
      </c>
      <c r="D6" s="46">
        <v>94371</v>
      </c>
      <c r="E6" s="46">
        <v>20353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114724</v>
      </c>
      <c r="O6" s="47">
        <f t="shared" si="2"/>
        <v>298.7604166666667</v>
      </c>
      <c r="P6" s="9"/>
    </row>
    <row r="7" spans="1:16" ht="15">
      <c r="A7" s="12"/>
      <c r="B7" s="25">
        <v>312.1</v>
      </c>
      <c r="C7" s="20" t="s">
        <v>55</v>
      </c>
      <c r="D7" s="46">
        <v>23172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23172</v>
      </c>
      <c r="O7" s="47">
        <f t="shared" si="2"/>
        <v>60.34375</v>
      </c>
      <c r="P7" s="9"/>
    </row>
    <row r="8" spans="1:16" ht="15">
      <c r="A8" s="12"/>
      <c r="B8" s="25">
        <v>314.1</v>
      </c>
      <c r="C8" s="20" t="s">
        <v>11</v>
      </c>
      <c r="D8" s="46">
        <v>31148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31148</v>
      </c>
      <c r="O8" s="47">
        <f t="shared" si="2"/>
        <v>81.11458333333333</v>
      </c>
      <c r="P8" s="9"/>
    </row>
    <row r="9" spans="1:16" ht="15">
      <c r="A9" s="12"/>
      <c r="B9" s="25">
        <v>314.3</v>
      </c>
      <c r="C9" s="20" t="s">
        <v>12</v>
      </c>
      <c r="D9" s="46">
        <v>8014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8014</v>
      </c>
      <c r="O9" s="47">
        <f t="shared" si="2"/>
        <v>20.869791666666668</v>
      </c>
      <c r="P9" s="9"/>
    </row>
    <row r="10" spans="1:16" ht="15">
      <c r="A10" s="12"/>
      <c r="B10" s="25">
        <v>314.4</v>
      </c>
      <c r="C10" s="20" t="s">
        <v>13</v>
      </c>
      <c r="D10" s="46">
        <v>2500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2500</v>
      </c>
      <c r="O10" s="47">
        <f t="shared" si="2"/>
        <v>6.510416666666667</v>
      </c>
      <c r="P10" s="9"/>
    </row>
    <row r="11" spans="1:16" ht="15">
      <c r="A11" s="12"/>
      <c r="B11" s="25">
        <v>315</v>
      </c>
      <c r="C11" s="20" t="s">
        <v>14</v>
      </c>
      <c r="D11" s="46">
        <v>38386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38386</v>
      </c>
      <c r="O11" s="47">
        <f t="shared" si="2"/>
        <v>99.96354166666667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67963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67963</v>
      </c>
      <c r="O12" s="45">
        <f t="shared" si="2"/>
        <v>176.98697916666666</v>
      </c>
      <c r="P12" s="10"/>
    </row>
    <row r="13" spans="1:16" ht="15">
      <c r="A13" s="12"/>
      <c r="B13" s="25">
        <v>322</v>
      </c>
      <c r="C13" s="20" t="s">
        <v>0</v>
      </c>
      <c r="D13" s="46">
        <v>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510</v>
      </c>
      <c r="O13" s="47">
        <f t="shared" si="2"/>
        <v>1.328125</v>
      </c>
      <c r="P13" s="9"/>
    </row>
    <row r="14" spans="1:16" ht="15">
      <c r="A14" s="12"/>
      <c r="B14" s="25">
        <v>323.1</v>
      </c>
      <c r="C14" s="20" t="s">
        <v>16</v>
      </c>
      <c r="D14" s="46">
        <v>58617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58617</v>
      </c>
      <c r="O14" s="47">
        <f t="shared" si="2"/>
        <v>152.6484375</v>
      </c>
      <c r="P14" s="9"/>
    </row>
    <row r="15" spans="1:16" ht="15">
      <c r="A15" s="12"/>
      <c r="B15" s="25">
        <v>323.4</v>
      </c>
      <c r="C15" s="20" t="s">
        <v>17</v>
      </c>
      <c r="D15" s="46">
        <v>3337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3337</v>
      </c>
      <c r="O15" s="47">
        <f t="shared" si="2"/>
        <v>8.690104166666666</v>
      </c>
      <c r="P15" s="9"/>
    </row>
    <row r="16" spans="1:16" ht="15">
      <c r="A16" s="12"/>
      <c r="B16" s="25">
        <v>329</v>
      </c>
      <c r="C16" s="20" t="s">
        <v>18</v>
      </c>
      <c r="D16" s="46">
        <v>5499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5499</v>
      </c>
      <c r="O16" s="47">
        <f t="shared" si="2"/>
        <v>14.3203125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SUM(D18:D24)</f>
        <v>569555</v>
      </c>
      <c r="E17" s="32">
        <f t="shared" si="4"/>
        <v>31886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601441</v>
      </c>
      <c r="O17" s="45">
        <f t="shared" si="2"/>
        <v>1566.2526041666667</v>
      </c>
      <c r="P17" s="10"/>
    </row>
    <row r="18" spans="1:16" ht="15">
      <c r="A18" s="12"/>
      <c r="B18" s="25">
        <v>334.9</v>
      </c>
      <c r="C18" s="20" t="s">
        <v>20</v>
      </c>
      <c r="D18" s="46">
        <v>515703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515703</v>
      </c>
      <c r="O18" s="47">
        <f t="shared" si="2"/>
        <v>1342.9765625</v>
      </c>
      <c r="P18" s="9"/>
    </row>
    <row r="19" spans="1:16" ht="15">
      <c r="A19" s="12"/>
      <c r="B19" s="25">
        <v>335.12</v>
      </c>
      <c r="C19" s="20" t="s">
        <v>21</v>
      </c>
      <c r="D19" s="46">
        <v>25702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25702</v>
      </c>
      <c r="O19" s="47">
        <f t="shared" si="2"/>
        <v>66.93229166666667</v>
      </c>
      <c r="P19" s="9"/>
    </row>
    <row r="20" spans="1:16" ht="15">
      <c r="A20" s="12"/>
      <c r="B20" s="25">
        <v>335.14</v>
      </c>
      <c r="C20" s="20" t="s">
        <v>56</v>
      </c>
      <c r="D20" s="46">
        <v>159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159</v>
      </c>
      <c r="O20" s="47">
        <f t="shared" si="2"/>
        <v>0.4140625</v>
      </c>
      <c r="P20" s="9"/>
    </row>
    <row r="21" spans="1:16" ht="15">
      <c r="A21" s="12"/>
      <c r="B21" s="25">
        <v>335.15</v>
      </c>
      <c r="C21" s="20" t="s">
        <v>22</v>
      </c>
      <c r="D21" s="46">
        <v>294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294</v>
      </c>
      <c r="O21" s="47">
        <f t="shared" si="2"/>
        <v>0.765625</v>
      </c>
      <c r="P21" s="9"/>
    </row>
    <row r="22" spans="1:16" ht="15">
      <c r="A22" s="12"/>
      <c r="B22" s="25">
        <v>335.18</v>
      </c>
      <c r="C22" s="20" t="s">
        <v>23</v>
      </c>
      <c r="D22" s="46">
        <v>26840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26840</v>
      </c>
      <c r="O22" s="47">
        <f t="shared" si="2"/>
        <v>69.89583333333333</v>
      </c>
      <c r="P22" s="9"/>
    </row>
    <row r="23" spans="1:16" ht="15">
      <c r="A23" s="12"/>
      <c r="B23" s="25">
        <v>335.19</v>
      </c>
      <c r="C23" s="20" t="s">
        <v>50</v>
      </c>
      <c r="D23" s="46">
        <v>0</v>
      </c>
      <c r="E23" s="46">
        <v>31886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31886</v>
      </c>
      <c r="O23" s="47">
        <f t="shared" si="2"/>
        <v>83.03645833333333</v>
      </c>
      <c r="P23" s="9"/>
    </row>
    <row r="24" spans="1:16" ht="15">
      <c r="A24" s="12"/>
      <c r="B24" s="25">
        <v>338</v>
      </c>
      <c r="C24" s="20" t="s">
        <v>51</v>
      </c>
      <c r="D24" s="46">
        <v>857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6">SUM(D24:M24)</f>
        <v>857</v>
      </c>
      <c r="O24" s="47">
        <f t="shared" si="2"/>
        <v>2.2317708333333335</v>
      </c>
      <c r="P24" s="9"/>
    </row>
    <row r="25" spans="1:16" ht="15.75">
      <c r="A25" s="29" t="s">
        <v>29</v>
      </c>
      <c r="B25" s="30"/>
      <c r="C25" s="31"/>
      <c r="D25" s="32">
        <f aca="true" t="shared" si="7" ref="D25:M25">SUM(D26:D27)</f>
        <v>39895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39895</v>
      </c>
      <c r="O25" s="45">
        <f t="shared" si="2"/>
        <v>103.89322916666667</v>
      </c>
      <c r="P25" s="10"/>
    </row>
    <row r="26" spans="1:16" ht="15">
      <c r="A26" s="12"/>
      <c r="B26" s="25">
        <v>343.4</v>
      </c>
      <c r="C26" s="20" t="s">
        <v>32</v>
      </c>
      <c r="D26" s="46">
        <v>30428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30428</v>
      </c>
      <c r="O26" s="47">
        <f t="shared" si="2"/>
        <v>79.23958333333333</v>
      </c>
      <c r="P26" s="9"/>
    </row>
    <row r="27" spans="1:16" ht="15">
      <c r="A27" s="12"/>
      <c r="B27" s="25">
        <v>347.5</v>
      </c>
      <c r="C27" s="20" t="s">
        <v>33</v>
      </c>
      <c r="D27" s="46">
        <v>9467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9467</v>
      </c>
      <c r="O27" s="47">
        <f t="shared" si="2"/>
        <v>24.653645833333332</v>
      </c>
      <c r="P27" s="9"/>
    </row>
    <row r="28" spans="1:16" ht="15.75">
      <c r="A28" s="29" t="s">
        <v>30</v>
      </c>
      <c r="B28" s="30"/>
      <c r="C28" s="31"/>
      <c r="D28" s="32">
        <f aca="true" t="shared" si="8" ref="D28:M28">SUM(D29:D29)</f>
        <v>316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316</v>
      </c>
      <c r="O28" s="45">
        <f t="shared" si="2"/>
        <v>0.8229166666666666</v>
      </c>
      <c r="P28" s="10"/>
    </row>
    <row r="29" spans="1:16" ht="15">
      <c r="A29" s="13"/>
      <c r="B29" s="39">
        <v>351.1</v>
      </c>
      <c r="C29" s="21" t="s">
        <v>36</v>
      </c>
      <c r="D29" s="46">
        <v>316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316</v>
      </c>
      <c r="O29" s="47">
        <f t="shared" si="2"/>
        <v>0.8229166666666666</v>
      </c>
      <c r="P29" s="9"/>
    </row>
    <row r="30" spans="1:16" ht="15.75">
      <c r="A30" s="29" t="s">
        <v>3</v>
      </c>
      <c r="B30" s="30"/>
      <c r="C30" s="31"/>
      <c r="D30" s="32">
        <f aca="true" t="shared" si="9" ref="D30:M30">SUM(D31:D33)</f>
        <v>34440</v>
      </c>
      <c r="E30" s="32">
        <f t="shared" si="9"/>
        <v>399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34839</v>
      </c>
      <c r="O30" s="45">
        <f t="shared" si="2"/>
        <v>90.7265625</v>
      </c>
      <c r="P30" s="10"/>
    </row>
    <row r="31" spans="1:16" ht="15">
      <c r="A31" s="12"/>
      <c r="B31" s="25">
        <v>361.1</v>
      </c>
      <c r="C31" s="20" t="s">
        <v>37</v>
      </c>
      <c r="D31" s="46">
        <v>661</v>
      </c>
      <c r="E31" s="46">
        <v>399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1060</v>
      </c>
      <c r="O31" s="47">
        <f t="shared" si="2"/>
        <v>2.7604166666666665</v>
      </c>
      <c r="P31" s="9"/>
    </row>
    <row r="32" spans="1:16" ht="15">
      <c r="A32" s="12"/>
      <c r="B32" s="25">
        <v>362</v>
      </c>
      <c r="C32" s="20" t="s">
        <v>38</v>
      </c>
      <c r="D32" s="46">
        <v>25153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25153</v>
      </c>
      <c r="O32" s="47">
        <f t="shared" si="2"/>
        <v>65.50260416666667</v>
      </c>
      <c r="P32" s="9"/>
    </row>
    <row r="33" spans="1:16" ht="15">
      <c r="A33" s="12"/>
      <c r="B33" s="25">
        <v>369.9</v>
      </c>
      <c r="C33" s="20" t="s">
        <v>39</v>
      </c>
      <c r="D33" s="46">
        <v>8626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8626</v>
      </c>
      <c r="O33" s="47">
        <f t="shared" si="2"/>
        <v>22.463541666666668</v>
      </c>
      <c r="P33" s="9"/>
    </row>
    <row r="34" spans="1:16" ht="15.75">
      <c r="A34" s="29" t="s">
        <v>31</v>
      </c>
      <c r="B34" s="30"/>
      <c r="C34" s="31"/>
      <c r="D34" s="32">
        <f aca="true" t="shared" si="10" ref="D34:M34">SUM(D35:D35)</f>
        <v>0</v>
      </c>
      <c r="E34" s="32">
        <f t="shared" si="10"/>
        <v>187500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6"/>
        <v>187500</v>
      </c>
      <c r="O34" s="45">
        <f t="shared" si="2"/>
        <v>488.28125</v>
      </c>
      <c r="P34" s="9"/>
    </row>
    <row r="35" spans="1:16" ht="15.75" thickBot="1">
      <c r="A35" s="12"/>
      <c r="B35" s="25">
        <v>384</v>
      </c>
      <c r="C35" s="20" t="s">
        <v>52</v>
      </c>
      <c r="D35" s="46">
        <v>0</v>
      </c>
      <c r="E35" s="46">
        <v>187500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187500</v>
      </c>
      <c r="O35" s="47">
        <f t="shared" si="2"/>
        <v>488.28125</v>
      </c>
      <c r="P35" s="9"/>
    </row>
    <row r="36" spans="1:119" ht="16.5" thickBot="1">
      <c r="A36" s="14" t="s">
        <v>34</v>
      </c>
      <c r="B36" s="23"/>
      <c r="C36" s="22"/>
      <c r="D36" s="15">
        <f aca="true" t="shared" si="11" ref="D36:M36">SUM(D5,D12,D17,D25,D28,D30,D34)</f>
        <v>909760</v>
      </c>
      <c r="E36" s="15">
        <f t="shared" si="11"/>
        <v>240138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6"/>
        <v>1149898</v>
      </c>
      <c r="O36" s="38">
        <f t="shared" si="2"/>
        <v>2994.5260416666665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57</v>
      </c>
      <c r="M38" s="48"/>
      <c r="N38" s="48"/>
      <c r="O38" s="43">
        <v>384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205383</v>
      </c>
      <c r="E5" s="27">
        <f t="shared" si="0"/>
        <v>24976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5">SUM(D5:M5)</f>
        <v>230359</v>
      </c>
      <c r="O5" s="33">
        <f aca="true" t="shared" si="2" ref="O5:O35">(N5/O$37)</f>
        <v>601.4595300261096</v>
      </c>
      <c r="P5" s="6"/>
    </row>
    <row r="6" spans="1:16" ht="15">
      <c r="A6" s="12"/>
      <c r="B6" s="25">
        <v>311</v>
      </c>
      <c r="C6" s="20" t="s">
        <v>2</v>
      </c>
      <c r="D6" s="46">
        <v>99412</v>
      </c>
      <c r="E6" s="46">
        <v>24976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124388</v>
      </c>
      <c r="O6" s="47">
        <f t="shared" si="2"/>
        <v>324.7728459530026</v>
      </c>
      <c r="P6" s="9"/>
    </row>
    <row r="7" spans="1:16" ht="15">
      <c r="A7" s="12"/>
      <c r="B7" s="25">
        <v>312.41</v>
      </c>
      <c r="C7" s="20" t="s">
        <v>10</v>
      </c>
      <c r="D7" s="46">
        <v>23874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23874</v>
      </c>
      <c r="O7" s="47">
        <f t="shared" si="2"/>
        <v>62.33420365535248</v>
      </c>
      <c r="P7" s="9"/>
    </row>
    <row r="8" spans="1:16" ht="15">
      <c r="A8" s="12"/>
      <c r="B8" s="25">
        <v>314.1</v>
      </c>
      <c r="C8" s="20" t="s">
        <v>11</v>
      </c>
      <c r="D8" s="46">
        <v>31245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31245</v>
      </c>
      <c r="O8" s="47">
        <f t="shared" si="2"/>
        <v>81.57963446475196</v>
      </c>
      <c r="P8" s="9"/>
    </row>
    <row r="9" spans="1:16" ht="15">
      <c r="A9" s="12"/>
      <c r="B9" s="25">
        <v>314.3</v>
      </c>
      <c r="C9" s="20" t="s">
        <v>12</v>
      </c>
      <c r="D9" s="46">
        <v>7893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7893</v>
      </c>
      <c r="O9" s="47">
        <f t="shared" si="2"/>
        <v>20.60835509138381</v>
      </c>
      <c r="P9" s="9"/>
    </row>
    <row r="10" spans="1:16" ht="15">
      <c r="A10" s="12"/>
      <c r="B10" s="25">
        <v>314.4</v>
      </c>
      <c r="C10" s="20" t="s">
        <v>13</v>
      </c>
      <c r="D10" s="46">
        <v>2736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2736</v>
      </c>
      <c r="O10" s="47">
        <f t="shared" si="2"/>
        <v>7.143603133159269</v>
      </c>
      <c r="P10" s="9"/>
    </row>
    <row r="11" spans="1:16" ht="15">
      <c r="A11" s="12"/>
      <c r="B11" s="25">
        <v>315</v>
      </c>
      <c r="C11" s="20" t="s">
        <v>14</v>
      </c>
      <c r="D11" s="46">
        <v>40223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40223</v>
      </c>
      <c r="O11" s="47">
        <f t="shared" si="2"/>
        <v>105.02088772845953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69080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69080</v>
      </c>
      <c r="O12" s="45">
        <f t="shared" si="2"/>
        <v>180.36553524804177</v>
      </c>
      <c r="P12" s="10"/>
    </row>
    <row r="13" spans="1:16" ht="15">
      <c r="A13" s="12"/>
      <c r="B13" s="25">
        <v>322</v>
      </c>
      <c r="C13" s="20" t="s">
        <v>0</v>
      </c>
      <c r="D13" s="46">
        <v>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</v>
      </c>
      <c r="O13" s="47">
        <f t="shared" si="2"/>
        <v>0.5483028720626631</v>
      </c>
      <c r="P13" s="9"/>
    </row>
    <row r="14" spans="1:16" ht="15">
      <c r="A14" s="12"/>
      <c r="B14" s="25">
        <v>323.1</v>
      </c>
      <c r="C14" s="20" t="s">
        <v>16</v>
      </c>
      <c r="D14" s="46">
        <v>59420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59420</v>
      </c>
      <c r="O14" s="47">
        <f t="shared" si="2"/>
        <v>155.14360313315927</v>
      </c>
      <c r="P14" s="9"/>
    </row>
    <row r="15" spans="1:16" ht="15">
      <c r="A15" s="12"/>
      <c r="B15" s="25">
        <v>323.4</v>
      </c>
      <c r="C15" s="20" t="s">
        <v>17</v>
      </c>
      <c r="D15" s="46">
        <v>3493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3493</v>
      </c>
      <c r="O15" s="47">
        <f t="shared" si="2"/>
        <v>9.120104438642297</v>
      </c>
      <c r="P15" s="9"/>
    </row>
    <row r="16" spans="1:16" ht="15">
      <c r="A16" s="12"/>
      <c r="B16" s="25">
        <v>329</v>
      </c>
      <c r="C16" s="20" t="s">
        <v>18</v>
      </c>
      <c r="D16" s="46">
        <v>5957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5957</v>
      </c>
      <c r="O16" s="47">
        <f t="shared" si="2"/>
        <v>15.553524804177545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SUM(D18:D23)</f>
        <v>74436</v>
      </c>
      <c r="E17" s="32">
        <f t="shared" si="4"/>
        <v>39813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114249</v>
      </c>
      <c r="O17" s="45">
        <f t="shared" si="2"/>
        <v>298.30026109660577</v>
      </c>
      <c r="P17" s="10"/>
    </row>
    <row r="18" spans="1:16" ht="15">
      <c r="A18" s="12"/>
      <c r="B18" s="25">
        <v>334.9</v>
      </c>
      <c r="C18" s="20" t="s">
        <v>20</v>
      </c>
      <c r="D18" s="46">
        <v>23491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23491</v>
      </c>
      <c r="O18" s="47">
        <f t="shared" si="2"/>
        <v>61.33420365535248</v>
      </c>
      <c r="P18" s="9"/>
    </row>
    <row r="19" spans="1:16" ht="15">
      <c r="A19" s="12"/>
      <c r="B19" s="25">
        <v>335.12</v>
      </c>
      <c r="C19" s="20" t="s">
        <v>21</v>
      </c>
      <c r="D19" s="46">
        <v>25651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25651</v>
      </c>
      <c r="O19" s="47">
        <f t="shared" si="2"/>
        <v>66.9738903394256</v>
      </c>
      <c r="P19" s="9"/>
    </row>
    <row r="20" spans="1:16" ht="15">
      <c r="A20" s="12"/>
      <c r="B20" s="25">
        <v>335.15</v>
      </c>
      <c r="C20" s="20" t="s">
        <v>22</v>
      </c>
      <c r="D20" s="46">
        <v>245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245</v>
      </c>
      <c r="O20" s="47">
        <f t="shared" si="2"/>
        <v>0.639686684073107</v>
      </c>
      <c r="P20" s="9"/>
    </row>
    <row r="21" spans="1:16" ht="15">
      <c r="A21" s="12"/>
      <c r="B21" s="25">
        <v>335.18</v>
      </c>
      <c r="C21" s="20" t="s">
        <v>23</v>
      </c>
      <c r="D21" s="46">
        <v>24271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24271</v>
      </c>
      <c r="O21" s="47">
        <f t="shared" si="2"/>
        <v>63.37075718015666</v>
      </c>
      <c r="P21" s="9"/>
    </row>
    <row r="22" spans="1:16" ht="15">
      <c r="A22" s="12"/>
      <c r="B22" s="25">
        <v>335.19</v>
      </c>
      <c r="C22" s="20" t="s">
        <v>50</v>
      </c>
      <c r="D22" s="46">
        <v>0</v>
      </c>
      <c r="E22" s="46">
        <v>39813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39813</v>
      </c>
      <c r="O22" s="47">
        <f t="shared" si="2"/>
        <v>103.95039164490862</v>
      </c>
      <c r="P22" s="9"/>
    </row>
    <row r="23" spans="1:16" ht="15">
      <c r="A23" s="12"/>
      <c r="B23" s="25">
        <v>338</v>
      </c>
      <c r="C23" s="20" t="s">
        <v>51</v>
      </c>
      <c r="D23" s="46">
        <v>778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778</v>
      </c>
      <c r="O23" s="47">
        <f t="shared" si="2"/>
        <v>2.031331592689295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SUM(D25:D26)</f>
        <v>42400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42400</v>
      </c>
      <c r="O24" s="45">
        <f t="shared" si="2"/>
        <v>110.70496083550914</v>
      </c>
      <c r="P24" s="10"/>
    </row>
    <row r="25" spans="1:16" ht="15">
      <c r="A25" s="12"/>
      <c r="B25" s="25">
        <v>343.4</v>
      </c>
      <c r="C25" s="20" t="s">
        <v>32</v>
      </c>
      <c r="D25" s="46">
        <v>34505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34505</v>
      </c>
      <c r="O25" s="47">
        <f t="shared" si="2"/>
        <v>90.09138381201045</v>
      </c>
      <c r="P25" s="9"/>
    </row>
    <row r="26" spans="1:16" ht="15">
      <c r="A26" s="12"/>
      <c r="B26" s="25">
        <v>347.5</v>
      </c>
      <c r="C26" s="20" t="s">
        <v>33</v>
      </c>
      <c r="D26" s="46">
        <v>7895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7895</v>
      </c>
      <c r="O26" s="47">
        <f t="shared" si="2"/>
        <v>20.613577023498696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SUM(D28:D28)</f>
        <v>308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308</v>
      </c>
      <c r="O27" s="45">
        <f t="shared" si="2"/>
        <v>0.804177545691906</v>
      </c>
      <c r="P27" s="10"/>
    </row>
    <row r="28" spans="1:16" ht="15">
      <c r="A28" s="13"/>
      <c r="B28" s="39">
        <v>351.1</v>
      </c>
      <c r="C28" s="21" t="s">
        <v>36</v>
      </c>
      <c r="D28" s="46">
        <v>308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308</v>
      </c>
      <c r="O28" s="47">
        <f t="shared" si="2"/>
        <v>0.804177545691906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SUM(D30:D32)</f>
        <v>42571</v>
      </c>
      <c r="E29" s="32">
        <f t="shared" si="7"/>
        <v>795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43366</v>
      </c>
      <c r="O29" s="45">
        <f t="shared" si="2"/>
        <v>113.22715404699738</v>
      </c>
      <c r="P29" s="10"/>
    </row>
    <row r="30" spans="1:16" ht="15">
      <c r="A30" s="12"/>
      <c r="B30" s="25">
        <v>361.1</v>
      </c>
      <c r="C30" s="20" t="s">
        <v>37</v>
      </c>
      <c r="D30" s="46">
        <v>4636</v>
      </c>
      <c r="E30" s="46">
        <v>394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5030</v>
      </c>
      <c r="O30" s="47">
        <f t="shared" si="2"/>
        <v>13.133159268929504</v>
      </c>
      <c r="P30" s="9"/>
    </row>
    <row r="31" spans="1:16" ht="15">
      <c r="A31" s="12"/>
      <c r="B31" s="25">
        <v>362</v>
      </c>
      <c r="C31" s="20" t="s">
        <v>38</v>
      </c>
      <c r="D31" s="46">
        <v>27136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27136</v>
      </c>
      <c r="O31" s="47">
        <f t="shared" si="2"/>
        <v>70.85117493472585</v>
      </c>
      <c r="P31" s="9"/>
    </row>
    <row r="32" spans="1:16" ht="15">
      <c r="A32" s="12"/>
      <c r="B32" s="25">
        <v>369.9</v>
      </c>
      <c r="C32" s="20" t="s">
        <v>39</v>
      </c>
      <c r="D32" s="46">
        <v>10799</v>
      </c>
      <c r="E32" s="46">
        <v>401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11200</v>
      </c>
      <c r="O32" s="47">
        <f t="shared" si="2"/>
        <v>29.242819843342037</v>
      </c>
      <c r="P32" s="9"/>
    </row>
    <row r="33" spans="1:16" ht="15.75">
      <c r="A33" s="29" t="s">
        <v>31</v>
      </c>
      <c r="B33" s="30"/>
      <c r="C33" s="31"/>
      <c r="D33" s="32">
        <f aca="true" t="shared" si="8" ref="D33:M33">SUM(D34:D34)</f>
        <v>0</v>
      </c>
      <c r="E33" s="32">
        <f t="shared" si="8"/>
        <v>50000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50000</v>
      </c>
      <c r="O33" s="45">
        <f t="shared" si="2"/>
        <v>130.54830287206266</v>
      </c>
      <c r="P33" s="9"/>
    </row>
    <row r="34" spans="1:16" ht="15.75" thickBot="1">
      <c r="A34" s="12"/>
      <c r="B34" s="25">
        <v>384</v>
      </c>
      <c r="C34" s="20" t="s">
        <v>52</v>
      </c>
      <c r="D34" s="46">
        <v>0</v>
      </c>
      <c r="E34" s="46">
        <v>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50000</v>
      </c>
      <c r="O34" s="47">
        <f t="shared" si="2"/>
        <v>130.54830287206266</v>
      </c>
      <c r="P34" s="9"/>
    </row>
    <row r="35" spans="1:119" ht="16.5" thickBot="1">
      <c r="A35" s="14" t="s">
        <v>34</v>
      </c>
      <c r="B35" s="23"/>
      <c r="C35" s="22"/>
      <c r="D35" s="15">
        <f aca="true" t="shared" si="9" ref="D35:M35">SUM(D5,D12,D17,D24,D27,D29,D33)</f>
        <v>434178</v>
      </c>
      <c r="E35" s="15">
        <f t="shared" si="9"/>
        <v>115584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549762</v>
      </c>
      <c r="O35" s="38">
        <f t="shared" si="2"/>
        <v>1435.4099216710183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53</v>
      </c>
      <c r="M37" s="48"/>
      <c r="N37" s="48"/>
      <c r="O37" s="43">
        <v>383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220656</v>
      </c>
      <c r="E5" s="27">
        <f t="shared" si="0"/>
        <v>29275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249931</v>
      </c>
      <c r="O5" s="33">
        <f aca="true" t="shared" si="2" ref="O5:O34">(N5/O$36)</f>
        <v>668.2647058823529</v>
      </c>
      <c r="P5" s="6"/>
    </row>
    <row r="6" spans="1:16" ht="15">
      <c r="A6" s="12"/>
      <c r="B6" s="25">
        <v>311</v>
      </c>
      <c r="C6" s="20" t="s">
        <v>2</v>
      </c>
      <c r="D6" s="46">
        <v>99554</v>
      </c>
      <c r="E6" s="46">
        <v>29275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128829</v>
      </c>
      <c r="O6" s="47">
        <f t="shared" si="2"/>
        <v>344.46256684491976</v>
      </c>
      <c r="P6" s="9"/>
    </row>
    <row r="7" spans="1:16" ht="15">
      <c r="A7" s="12"/>
      <c r="B7" s="25">
        <v>312.41</v>
      </c>
      <c r="C7" s="20" t="s">
        <v>10</v>
      </c>
      <c r="D7" s="46">
        <v>22850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22850</v>
      </c>
      <c r="O7" s="47">
        <f t="shared" si="2"/>
        <v>61.096256684491976</v>
      </c>
      <c r="P7" s="9"/>
    </row>
    <row r="8" spans="1:16" ht="15">
      <c r="A8" s="12"/>
      <c r="B8" s="25">
        <v>314.1</v>
      </c>
      <c r="C8" s="20" t="s">
        <v>11</v>
      </c>
      <c r="D8" s="46">
        <v>29372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29372</v>
      </c>
      <c r="O8" s="47">
        <f t="shared" si="2"/>
        <v>78.53475935828877</v>
      </c>
      <c r="P8" s="9"/>
    </row>
    <row r="9" spans="1:16" ht="15">
      <c r="A9" s="12"/>
      <c r="B9" s="25">
        <v>314.3</v>
      </c>
      <c r="C9" s="20" t="s">
        <v>12</v>
      </c>
      <c r="D9" s="46">
        <v>5535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5535</v>
      </c>
      <c r="O9" s="47">
        <f t="shared" si="2"/>
        <v>14.79946524064171</v>
      </c>
      <c r="P9" s="9"/>
    </row>
    <row r="10" spans="1:16" ht="15">
      <c r="A10" s="12"/>
      <c r="B10" s="25">
        <v>314.4</v>
      </c>
      <c r="C10" s="20" t="s">
        <v>13</v>
      </c>
      <c r="D10" s="46">
        <v>2611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2611</v>
      </c>
      <c r="O10" s="47">
        <f t="shared" si="2"/>
        <v>6.981283422459893</v>
      </c>
      <c r="P10" s="9"/>
    </row>
    <row r="11" spans="1:16" ht="15">
      <c r="A11" s="12"/>
      <c r="B11" s="25">
        <v>315</v>
      </c>
      <c r="C11" s="20" t="s">
        <v>14</v>
      </c>
      <c r="D11" s="46">
        <v>60734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60734</v>
      </c>
      <c r="O11" s="47">
        <f t="shared" si="2"/>
        <v>162.3903743315508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68506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68506</v>
      </c>
      <c r="O12" s="45">
        <f t="shared" si="2"/>
        <v>183.1711229946524</v>
      </c>
      <c r="P12" s="10"/>
    </row>
    <row r="13" spans="1:16" ht="15">
      <c r="A13" s="12"/>
      <c r="B13" s="25">
        <v>322</v>
      </c>
      <c r="C13" s="20" t="s">
        <v>0</v>
      </c>
      <c r="D13" s="46">
        <v>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200</v>
      </c>
      <c r="O13" s="47">
        <f t="shared" si="2"/>
        <v>0.5347593582887701</v>
      </c>
      <c r="P13" s="9"/>
    </row>
    <row r="14" spans="1:16" ht="15">
      <c r="A14" s="12"/>
      <c r="B14" s="25">
        <v>323.1</v>
      </c>
      <c r="C14" s="20" t="s">
        <v>16</v>
      </c>
      <c r="D14" s="46">
        <v>57942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57942</v>
      </c>
      <c r="O14" s="47">
        <f t="shared" si="2"/>
        <v>154.92513368983958</v>
      </c>
      <c r="P14" s="9"/>
    </row>
    <row r="15" spans="1:16" ht="15">
      <c r="A15" s="12"/>
      <c r="B15" s="25">
        <v>323.4</v>
      </c>
      <c r="C15" s="20" t="s">
        <v>17</v>
      </c>
      <c r="D15" s="46">
        <v>4045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4045</v>
      </c>
      <c r="O15" s="47">
        <f t="shared" si="2"/>
        <v>10.815508021390375</v>
      </c>
      <c r="P15" s="9"/>
    </row>
    <row r="16" spans="1:16" ht="15">
      <c r="A16" s="12"/>
      <c r="B16" s="25">
        <v>329</v>
      </c>
      <c r="C16" s="20" t="s">
        <v>18</v>
      </c>
      <c r="D16" s="46">
        <v>6319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6319</v>
      </c>
      <c r="O16" s="47">
        <f t="shared" si="2"/>
        <v>16.89572192513369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SUM(D18:D22)</f>
        <v>80878</v>
      </c>
      <c r="E17" s="32">
        <f t="shared" si="4"/>
        <v>46800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127678</v>
      </c>
      <c r="O17" s="45">
        <f t="shared" si="2"/>
        <v>341.3850267379679</v>
      </c>
      <c r="P17" s="10"/>
    </row>
    <row r="18" spans="1:16" ht="15">
      <c r="A18" s="12"/>
      <c r="B18" s="25">
        <v>334.9</v>
      </c>
      <c r="C18" s="20" t="s">
        <v>20</v>
      </c>
      <c r="D18" s="46">
        <v>29805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29805</v>
      </c>
      <c r="O18" s="47">
        <f t="shared" si="2"/>
        <v>79.69251336898395</v>
      </c>
      <c r="P18" s="9"/>
    </row>
    <row r="19" spans="1:16" ht="15">
      <c r="A19" s="12"/>
      <c r="B19" s="25">
        <v>335.12</v>
      </c>
      <c r="C19" s="20" t="s">
        <v>21</v>
      </c>
      <c r="D19" s="46">
        <v>25632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25632</v>
      </c>
      <c r="O19" s="47">
        <f t="shared" si="2"/>
        <v>68.53475935828877</v>
      </c>
      <c r="P19" s="9"/>
    </row>
    <row r="20" spans="1:16" ht="15">
      <c r="A20" s="12"/>
      <c r="B20" s="25">
        <v>335.15</v>
      </c>
      <c r="C20" s="20" t="s">
        <v>22</v>
      </c>
      <c r="D20" s="46">
        <v>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</v>
      </c>
      <c r="O20" s="47">
        <f t="shared" si="2"/>
        <v>0.2647058823529412</v>
      </c>
      <c r="P20" s="9"/>
    </row>
    <row r="21" spans="1:16" ht="15">
      <c r="A21" s="12"/>
      <c r="B21" s="25">
        <v>335.18</v>
      </c>
      <c r="C21" s="20" t="s">
        <v>23</v>
      </c>
      <c r="D21" s="46">
        <v>25342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25342</v>
      </c>
      <c r="O21" s="47">
        <f t="shared" si="2"/>
        <v>67.75935828877006</v>
      </c>
      <c r="P21" s="9"/>
    </row>
    <row r="22" spans="1:16" ht="15">
      <c r="A22" s="12"/>
      <c r="B22" s="25">
        <v>337.9</v>
      </c>
      <c r="C22" s="20" t="s">
        <v>24</v>
      </c>
      <c r="D22" s="46">
        <v>0</v>
      </c>
      <c r="E22" s="46">
        <v>46800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46800</v>
      </c>
      <c r="O22" s="47">
        <f t="shared" si="2"/>
        <v>125.1336898395722</v>
      </c>
      <c r="P22" s="9"/>
    </row>
    <row r="23" spans="1:16" ht="15.75">
      <c r="A23" s="29" t="s">
        <v>29</v>
      </c>
      <c r="B23" s="30"/>
      <c r="C23" s="31"/>
      <c r="D23" s="32">
        <f aca="true" t="shared" si="5" ref="D23:M23">SUM(D24:D25)</f>
        <v>41915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41915</v>
      </c>
      <c r="O23" s="45">
        <f t="shared" si="2"/>
        <v>112.07219251336899</v>
      </c>
      <c r="P23" s="10"/>
    </row>
    <row r="24" spans="1:16" ht="15">
      <c r="A24" s="12"/>
      <c r="B24" s="25">
        <v>343.4</v>
      </c>
      <c r="C24" s="20" t="s">
        <v>32</v>
      </c>
      <c r="D24" s="46">
        <v>28842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28842</v>
      </c>
      <c r="O24" s="47">
        <f t="shared" si="2"/>
        <v>77.11764705882354</v>
      </c>
      <c r="P24" s="9"/>
    </row>
    <row r="25" spans="1:16" ht="15">
      <c r="A25" s="12"/>
      <c r="B25" s="25">
        <v>347.5</v>
      </c>
      <c r="C25" s="20" t="s">
        <v>33</v>
      </c>
      <c r="D25" s="46">
        <v>13073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13073</v>
      </c>
      <c r="O25" s="47">
        <f t="shared" si="2"/>
        <v>34.95454545454545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SUM(D27:D27)</f>
        <v>165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165</v>
      </c>
      <c r="O26" s="45">
        <f t="shared" si="2"/>
        <v>0.4411764705882353</v>
      </c>
      <c r="P26" s="10"/>
    </row>
    <row r="27" spans="1:16" ht="15">
      <c r="A27" s="13"/>
      <c r="B27" s="39">
        <v>351.1</v>
      </c>
      <c r="C27" s="21" t="s">
        <v>36</v>
      </c>
      <c r="D27" s="46">
        <v>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165</v>
      </c>
      <c r="O27" s="47">
        <f t="shared" si="2"/>
        <v>0.4411764705882353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SUM(D29:D31)</f>
        <v>41460</v>
      </c>
      <c r="E28" s="32">
        <f t="shared" si="7"/>
        <v>410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41870</v>
      </c>
      <c r="O28" s="45">
        <f t="shared" si="2"/>
        <v>111.95187165775401</v>
      </c>
      <c r="P28" s="10"/>
    </row>
    <row r="29" spans="1:16" ht="15">
      <c r="A29" s="12"/>
      <c r="B29" s="25">
        <v>361.1</v>
      </c>
      <c r="C29" s="20" t="s">
        <v>37</v>
      </c>
      <c r="D29" s="46">
        <v>4566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4566</v>
      </c>
      <c r="O29" s="47">
        <f t="shared" si="2"/>
        <v>12.20855614973262</v>
      </c>
      <c r="P29" s="9"/>
    </row>
    <row r="30" spans="1:16" ht="15">
      <c r="A30" s="12"/>
      <c r="B30" s="25">
        <v>362</v>
      </c>
      <c r="C30" s="20" t="s">
        <v>38</v>
      </c>
      <c r="D30" s="46">
        <v>30274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30274</v>
      </c>
      <c r="O30" s="47">
        <f t="shared" si="2"/>
        <v>80.94652406417113</v>
      </c>
      <c r="P30" s="9"/>
    </row>
    <row r="31" spans="1:16" ht="15">
      <c r="A31" s="12"/>
      <c r="B31" s="25">
        <v>369.9</v>
      </c>
      <c r="C31" s="20" t="s">
        <v>39</v>
      </c>
      <c r="D31" s="46">
        <v>6620</v>
      </c>
      <c r="E31" s="46">
        <v>410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7030</v>
      </c>
      <c r="O31" s="47">
        <f t="shared" si="2"/>
        <v>18.796791443850267</v>
      </c>
      <c r="P31" s="9"/>
    </row>
    <row r="32" spans="1:16" ht="15.75">
      <c r="A32" s="29" t="s">
        <v>31</v>
      </c>
      <c r="B32" s="30"/>
      <c r="C32" s="31"/>
      <c r="D32" s="32">
        <f aca="true" t="shared" si="8" ref="D32:M32">SUM(D33:D33)</f>
        <v>6000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6000</v>
      </c>
      <c r="O32" s="45">
        <f t="shared" si="2"/>
        <v>16.0427807486631</v>
      </c>
      <c r="P32" s="9"/>
    </row>
    <row r="33" spans="1:16" ht="15.75" thickBot="1">
      <c r="A33" s="12"/>
      <c r="B33" s="25">
        <v>381</v>
      </c>
      <c r="C33" s="20" t="s">
        <v>40</v>
      </c>
      <c r="D33" s="46">
        <v>6000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6000</v>
      </c>
      <c r="O33" s="47">
        <f t="shared" si="2"/>
        <v>16.0427807486631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9" ref="D34:M34">SUM(D5,D12,D17,D23,D26,D28,D32)</f>
        <v>459580</v>
      </c>
      <c r="E34" s="15">
        <f t="shared" si="9"/>
        <v>76485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536065</v>
      </c>
      <c r="O34" s="38">
        <f t="shared" si="2"/>
        <v>1433.3288770053475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374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179401</v>
      </c>
      <c r="E5" s="27">
        <f t="shared" si="0"/>
        <v>39009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218410</v>
      </c>
      <c r="O5" s="33">
        <f aca="true" t="shared" si="2" ref="O5:O33">(N5/O$35)</f>
        <v>583.9839572192514</v>
      </c>
      <c r="P5" s="6"/>
    </row>
    <row r="6" spans="1:16" ht="15">
      <c r="A6" s="12"/>
      <c r="B6" s="25">
        <v>311</v>
      </c>
      <c r="C6" s="20" t="s">
        <v>2</v>
      </c>
      <c r="D6" s="46">
        <v>86815</v>
      </c>
      <c r="E6" s="46">
        <v>39009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125824</v>
      </c>
      <c r="O6" s="47">
        <f t="shared" si="2"/>
        <v>336.427807486631</v>
      </c>
      <c r="P6" s="9"/>
    </row>
    <row r="7" spans="1:16" ht="15">
      <c r="A7" s="12"/>
      <c r="B7" s="25">
        <v>312.1</v>
      </c>
      <c r="C7" s="20" t="s">
        <v>55</v>
      </c>
      <c r="D7" s="46">
        <v>23649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23649</v>
      </c>
      <c r="O7" s="47">
        <f t="shared" si="2"/>
        <v>63.23262032085562</v>
      </c>
      <c r="P7" s="9"/>
    </row>
    <row r="8" spans="1:16" ht="15">
      <c r="A8" s="12"/>
      <c r="B8" s="25">
        <v>314.1</v>
      </c>
      <c r="C8" s="20" t="s">
        <v>11</v>
      </c>
      <c r="D8" s="46">
        <v>29226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29226</v>
      </c>
      <c r="O8" s="47">
        <f t="shared" si="2"/>
        <v>78.14438502673796</v>
      </c>
      <c r="P8" s="9"/>
    </row>
    <row r="9" spans="1:16" ht="15">
      <c r="A9" s="12"/>
      <c r="B9" s="25">
        <v>314.3</v>
      </c>
      <c r="C9" s="20" t="s">
        <v>12</v>
      </c>
      <c r="D9" s="46">
        <v>6136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6136</v>
      </c>
      <c r="O9" s="47">
        <f t="shared" si="2"/>
        <v>16.406417112299465</v>
      </c>
      <c r="P9" s="9"/>
    </row>
    <row r="10" spans="1:16" ht="15">
      <c r="A10" s="12"/>
      <c r="B10" s="25">
        <v>314.4</v>
      </c>
      <c r="C10" s="20" t="s">
        <v>13</v>
      </c>
      <c r="D10" s="46">
        <v>2564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2564</v>
      </c>
      <c r="O10" s="47">
        <f t="shared" si="2"/>
        <v>6.855614973262032</v>
      </c>
      <c r="P10" s="9"/>
    </row>
    <row r="11" spans="1:16" ht="15">
      <c r="A11" s="12"/>
      <c r="B11" s="25">
        <v>315</v>
      </c>
      <c r="C11" s="20" t="s">
        <v>14</v>
      </c>
      <c r="D11" s="46">
        <v>31011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31011</v>
      </c>
      <c r="O11" s="47">
        <f t="shared" si="2"/>
        <v>82.91711229946524</v>
      </c>
      <c r="P11" s="9"/>
    </row>
    <row r="12" spans="1:16" ht="15.75">
      <c r="A12" s="29" t="s">
        <v>69</v>
      </c>
      <c r="B12" s="30"/>
      <c r="C12" s="31"/>
      <c r="D12" s="32">
        <f aca="true" t="shared" si="3" ref="D12:M12">SUM(D13:D16)</f>
        <v>62190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62190</v>
      </c>
      <c r="O12" s="45">
        <f t="shared" si="2"/>
        <v>166.28342245989305</v>
      </c>
      <c r="P12" s="10"/>
    </row>
    <row r="13" spans="1:16" ht="15">
      <c r="A13" s="12"/>
      <c r="B13" s="25">
        <v>322</v>
      </c>
      <c r="C13" s="20" t="s">
        <v>0</v>
      </c>
      <c r="D13" s="46">
        <v>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</v>
      </c>
      <c r="O13" s="47">
        <f t="shared" si="2"/>
        <v>0.4946524064171123</v>
      </c>
      <c r="P13" s="9"/>
    </row>
    <row r="14" spans="1:16" ht="15">
      <c r="A14" s="12"/>
      <c r="B14" s="25">
        <v>323.1</v>
      </c>
      <c r="C14" s="20" t="s">
        <v>16</v>
      </c>
      <c r="D14" s="46">
        <v>51495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51495</v>
      </c>
      <c r="O14" s="47">
        <f t="shared" si="2"/>
        <v>137.68716577540107</v>
      </c>
      <c r="P14" s="9"/>
    </row>
    <row r="15" spans="1:16" ht="15">
      <c r="A15" s="12"/>
      <c r="B15" s="25">
        <v>323.4</v>
      </c>
      <c r="C15" s="20" t="s">
        <v>17</v>
      </c>
      <c r="D15" s="46">
        <v>4348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4348</v>
      </c>
      <c r="O15" s="47">
        <f t="shared" si="2"/>
        <v>11.62566844919786</v>
      </c>
      <c r="P15" s="9"/>
    </row>
    <row r="16" spans="1:16" ht="15">
      <c r="A16" s="12"/>
      <c r="B16" s="25">
        <v>329</v>
      </c>
      <c r="C16" s="20" t="s">
        <v>70</v>
      </c>
      <c r="D16" s="46">
        <v>6162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6162</v>
      </c>
      <c r="O16" s="47">
        <f t="shared" si="2"/>
        <v>16.475935828877006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SUM(D18:D23)</f>
        <v>70193</v>
      </c>
      <c r="E17" s="32">
        <f t="shared" si="4"/>
        <v>63210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133403</v>
      </c>
      <c r="O17" s="45">
        <f t="shared" si="2"/>
        <v>356.69251336898395</v>
      </c>
      <c r="P17" s="10"/>
    </row>
    <row r="18" spans="1:16" ht="15">
      <c r="A18" s="12"/>
      <c r="B18" s="25">
        <v>334.9</v>
      </c>
      <c r="C18" s="20" t="s">
        <v>20</v>
      </c>
      <c r="D18" s="46">
        <v>15000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15000</v>
      </c>
      <c r="O18" s="47">
        <f t="shared" si="2"/>
        <v>40.106951871657756</v>
      </c>
      <c r="P18" s="9"/>
    </row>
    <row r="19" spans="1:16" ht="15">
      <c r="A19" s="12"/>
      <c r="B19" s="25">
        <v>335.12</v>
      </c>
      <c r="C19" s="20" t="s">
        <v>21</v>
      </c>
      <c r="D19" s="46">
        <v>25848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25848</v>
      </c>
      <c r="O19" s="47">
        <f t="shared" si="2"/>
        <v>69.11229946524064</v>
      </c>
      <c r="P19" s="9"/>
    </row>
    <row r="20" spans="1:16" ht="15">
      <c r="A20" s="12"/>
      <c r="B20" s="25">
        <v>335.15</v>
      </c>
      <c r="C20" s="20" t="s">
        <v>22</v>
      </c>
      <c r="D20" s="46">
        <v>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</v>
      </c>
      <c r="O20" s="47">
        <f t="shared" si="2"/>
        <v>0.2647058823529412</v>
      </c>
      <c r="P20" s="9"/>
    </row>
    <row r="21" spans="1:16" ht="15">
      <c r="A21" s="12"/>
      <c r="B21" s="25">
        <v>335.18</v>
      </c>
      <c r="C21" s="20" t="s">
        <v>23</v>
      </c>
      <c r="D21" s="46">
        <v>28370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28370</v>
      </c>
      <c r="O21" s="47">
        <f t="shared" si="2"/>
        <v>75.85561497326204</v>
      </c>
      <c r="P21" s="9"/>
    </row>
    <row r="22" spans="1:16" ht="15">
      <c r="A22" s="12"/>
      <c r="B22" s="25">
        <v>335.9</v>
      </c>
      <c r="C22" s="20" t="s">
        <v>71</v>
      </c>
      <c r="D22" s="46">
        <v>0</v>
      </c>
      <c r="E22" s="46">
        <v>63210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63210</v>
      </c>
      <c r="O22" s="47">
        <f t="shared" si="2"/>
        <v>169.01069518716577</v>
      </c>
      <c r="P22" s="9"/>
    </row>
    <row r="23" spans="1:16" ht="15">
      <c r="A23" s="12"/>
      <c r="B23" s="25">
        <v>338</v>
      </c>
      <c r="C23" s="20" t="s">
        <v>51</v>
      </c>
      <c r="D23" s="46">
        <v>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876</v>
      </c>
      <c r="O23" s="47">
        <f t="shared" si="2"/>
        <v>2.342245989304813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SUM(D25:D26)</f>
        <v>40621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40621</v>
      </c>
      <c r="O24" s="45">
        <f t="shared" si="2"/>
        <v>108.61229946524064</v>
      </c>
      <c r="P24" s="10"/>
    </row>
    <row r="25" spans="1:16" ht="15">
      <c r="A25" s="12"/>
      <c r="B25" s="25">
        <v>343.4</v>
      </c>
      <c r="C25" s="20" t="s">
        <v>32</v>
      </c>
      <c r="D25" s="46">
        <v>27978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27978</v>
      </c>
      <c r="O25" s="47">
        <f t="shared" si="2"/>
        <v>74.80748663101605</v>
      </c>
      <c r="P25" s="9"/>
    </row>
    <row r="26" spans="1:16" ht="15">
      <c r="A26" s="12"/>
      <c r="B26" s="25">
        <v>347.5</v>
      </c>
      <c r="C26" s="20" t="s">
        <v>33</v>
      </c>
      <c r="D26" s="46">
        <v>12643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12643</v>
      </c>
      <c r="O26" s="47">
        <f t="shared" si="2"/>
        <v>33.8048128342246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SUM(D28:D28)</f>
        <v>237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237</v>
      </c>
      <c r="O27" s="45">
        <f t="shared" si="2"/>
        <v>0.6336898395721925</v>
      </c>
      <c r="P27" s="10"/>
    </row>
    <row r="28" spans="1:16" ht="15">
      <c r="A28" s="13"/>
      <c r="B28" s="39">
        <v>351.9</v>
      </c>
      <c r="C28" s="21" t="s">
        <v>72</v>
      </c>
      <c r="D28" s="46">
        <v>237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237</v>
      </c>
      <c r="O28" s="47">
        <f t="shared" si="2"/>
        <v>0.6336898395721925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SUM(D30:D32)</f>
        <v>42699</v>
      </c>
      <c r="E29" s="32">
        <f t="shared" si="7"/>
        <v>815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43514</v>
      </c>
      <c r="O29" s="45">
        <f t="shared" si="2"/>
        <v>116.3475935828877</v>
      </c>
      <c r="P29" s="10"/>
    </row>
    <row r="30" spans="1:16" ht="15">
      <c r="A30" s="12"/>
      <c r="B30" s="25">
        <v>361.1</v>
      </c>
      <c r="C30" s="20" t="s">
        <v>37</v>
      </c>
      <c r="D30" s="46">
        <v>10765</v>
      </c>
      <c r="E30" s="46">
        <v>815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11580</v>
      </c>
      <c r="O30" s="47">
        <f t="shared" si="2"/>
        <v>30.962566844919785</v>
      </c>
      <c r="P30" s="9"/>
    </row>
    <row r="31" spans="1:16" ht="15">
      <c r="A31" s="12"/>
      <c r="B31" s="25">
        <v>362</v>
      </c>
      <c r="C31" s="20" t="s">
        <v>38</v>
      </c>
      <c r="D31" s="46">
        <v>27407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27407</v>
      </c>
      <c r="O31" s="47">
        <f t="shared" si="2"/>
        <v>73.2807486631016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4527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4527</v>
      </c>
      <c r="O32" s="47">
        <f t="shared" si="2"/>
        <v>12.10427807486631</v>
      </c>
      <c r="P32" s="9"/>
    </row>
    <row r="33" spans="1:119" ht="16.5" thickBot="1">
      <c r="A33" s="14" t="s">
        <v>34</v>
      </c>
      <c r="B33" s="23"/>
      <c r="C33" s="22"/>
      <c r="D33" s="15">
        <f>SUM(D5,D12,D17,D24,D27,D29)</f>
        <v>395341</v>
      </c>
      <c r="E33" s="15">
        <f aca="true" t="shared" si="8" ref="E33:M33">SUM(E5,E12,E17,E24,E27,E29)</f>
        <v>103034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498375</v>
      </c>
      <c r="O33" s="38">
        <f t="shared" si="2"/>
        <v>1332.5534759358288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73</v>
      </c>
      <c r="M35" s="48"/>
      <c r="N35" s="48"/>
      <c r="O35" s="43">
        <v>374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239523</v>
      </c>
      <c r="E5" s="27">
        <f t="shared" si="0"/>
        <v>67125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306648</v>
      </c>
      <c r="O5" s="33">
        <f aca="true" t="shared" si="1" ref="O5:O33">(N5/O$35)</f>
        <v>731.8568019093078</v>
      </c>
      <c r="P5" s="6"/>
    </row>
    <row r="6" spans="1:16" ht="15">
      <c r="A6" s="12"/>
      <c r="B6" s="25">
        <v>311</v>
      </c>
      <c r="C6" s="20" t="s">
        <v>2</v>
      </c>
      <c r="D6" s="46">
        <v>128366</v>
      </c>
      <c r="E6" s="46">
        <v>67125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195491</v>
      </c>
      <c r="O6" s="47">
        <f t="shared" si="1"/>
        <v>466.5656324582339</v>
      </c>
      <c r="P6" s="9"/>
    </row>
    <row r="7" spans="1:16" ht="15">
      <c r="A7" s="12"/>
      <c r="B7" s="25">
        <v>312.41</v>
      </c>
      <c r="C7" s="20" t="s">
        <v>10</v>
      </c>
      <c r="D7" s="46">
        <v>23537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23537</v>
      </c>
      <c r="O7" s="47">
        <f t="shared" si="1"/>
        <v>56.17422434367542</v>
      </c>
      <c r="P7" s="9"/>
    </row>
    <row r="8" spans="1:16" ht="15">
      <c r="A8" s="12"/>
      <c r="B8" s="25">
        <v>312.42</v>
      </c>
      <c r="C8" s="20" t="s">
        <v>75</v>
      </c>
      <c r="D8" s="46">
        <v>10665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10665</v>
      </c>
      <c r="O8" s="47">
        <f t="shared" si="1"/>
        <v>25.45346062052506</v>
      </c>
      <c r="P8" s="9"/>
    </row>
    <row r="9" spans="1:16" ht="15">
      <c r="A9" s="12"/>
      <c r="B9" s="25">
        <v>314.1</v>
      </c>
      <c r="C9" s="20" t="s">
        <v>11</v>
      </c>
      <c r="D9" s="46">
        <v>37356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37356</v>
      </c>
      <c r="O9" s="47">
        <f t="shared" si="1"/>
        <v>89.15513126491646</v>
      </c>
      <c r="P9" s="9"/>
    </row>
    <row r="10" spans="1:16" ht="15">
      <c r="A10" s="12"/>
      <c r="B10" s="25">
        <v>314.3</v>
      </c>
      <c r="C10" s="20" t="s">
        <v>12</v>
      </c>
      <c r="D10" s="46">
        <v>11877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11877</v>
      </c>
      <c r="O10" s="47">
        <f t="shared" si="1"/>
        <v>28.346062052505967</v>
      </c>
      <c r="P10" s="9"/>
    </row>
    <row r="11" spans="1:16" ht="15">
      <c r="A11" s="12"/>
      <c r="B11" s="25">
        <v>314.4</v>
      </c>
      <c r="C11" s="20" t="s">
        <v>13</v>
      </c>
      <c r="D11" s="46">
        <v>3483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3483</v>
      </c>
      <c r="O11" s="47">
        <f t="shared" si="1"/>
        <v>8.312649164677804</v>
      </c>
      <c r="P11" s="9"/>
    </row>
    <row r="12" spans="1:16" ht="15">
      <c r="A12" s="12"/>
      <c r="B12" s="25">
        <v>314.9</v>
      </c>
      <c r="C12" s="20" t="s">
        <v>62</v>
      </c>
      <c r="D12" s="46">
        <v>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</v>
      </c>
      <c r="O12" s="47">
        <f t="shared" si="1"/>
        <v>0.02386634844868735</v>
      </c>
      <c r="P12" s="9"/>
    </row>
    <row r="13" spans="1:16" ht="15">
      <c r="A13" s="12"/>
      <c r="B13" s="25">
        <v>315</v>
      </c>
      <c r="C13" s="20" t="s">
        <v>76</v>
      </c>
      <c r="D13" s="46">
        <v>19429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19429</v>
      </c>
      <c r="O13" s="47">
        <f t="shared" si="1"/>
        <v>46.369928400954656</v>
      </c>
      <c r="P13" s="9"/>
    </row>
    <row r="14" spans="1:16" ht="15">
      <c r="A14" s="12"/>
      <c r="B14" s="25">
        <v>316</v>
      </c>
      <c r="C14" s="20" t="s">
        <v>83</v>
      </c>
      <c r="D14" s="46">
        <v>4800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4800</v>
      </c>
      <c r="O14" s="47">
        <f t="shared" si="1"/>
        <v>11.455847255369928</v>
      </c>
      <c r="P14" s="9"/>
    </row>
    <row r="15" spans="1:16" ht="15.75">
      <c r="A15" s="29" t="s">
        <v>15</v>
      </c>
      <c r="B15" s="30"/>
      <c r="C15" s="31"/>
      <c r="D15" s="32">
        <f aca="true" t="shared" si="3" ref="D15:M15">SUM(D16:D19)</f>
        <v>65157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3">SUM(D15:M15)</f>
        <v>65157</v>
      </c>
      <c r="O15" s="45">
        <f t="shared" si="1"/>
        <v>155.50596658711217</v>
      </c>
      <c r="P15" s="10"/>
    </row>
    <row r="16" spans="1:16" ht="15">
      <c r="A16" s="12"/>
      <c r="B16" s="25">
        <v>322</v>
      </c>
      <c r="C16" s="20" t="s">
        <v>0</v>
      </c>
      <c r="D16" s="46">
        <v>1505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1505</v>
      </c>
      <c r="O16" s="47">
        <f t="shared" si="1"/>
        <v>3.591885441527446</v>
      </c>
      <c r="P16" s="9"/>
    </row>
    <row r="17" spans="1:16" ht="15">
      <c r="A17" s="12"/>
      <c r="B17" s="25">
        <v>323.1</v>
      </c>
      <c r="C17" s="20" t="s">
        <v>16</v>
      </c>
      <c r="D17" s="46">
        <v>55731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55731</v>
      </c>
      <c r="O17" s="47">
        <f t="shared" si="1"/>
        <v>133.00954653937947</v>
      </c>
      <c r="P17" s="9"/>
    </row>
    <row r="18" spans="1:16" ht="15">
      <c r="A18" s="12"/>
      <c r="B18" s="25">
        <v>323.4</v>
      </c>
      <c r="C18" s="20" t="s">
        <v>17</v>
      </c>
      <c r="D18" s="46">
        <v>3121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3121</v>
      </c>
      <c r="O18" s="47">
        <f t="shared" si="1"/>
        <v>7.448687350835322</v>
      </c>
      <c r="P18" s="9"/>
    </row>
    <row r="19" spans="1:16" ht="15">
      <c r="A19" s="12"/>
      <c r="B19" s="25">
        <v>329</v>
      </c>
      <c r="C19" s="20" t="s">
        <v>18</v>
      </c>
      <c r="D19" s="46">
        <v>4800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4800</v>
      </c>
      <c r="O19" s="47">
        <f t="shared" si="1"/>
        <v>11.455847255369928</v>
      </c>
      <c r="P19" s="9"/>
    </row>
    <row r="20" spans="1:16" ht="15.75">
      <c r="A20" s="29" t="s">
        <v>19</v>
      </c>
      <c r="B20" s="30"/>
      <c r="C20" s="31"/>
      <c r="D20" s="32">
        <f aca="true" t="shared" si="5" ref="D20:M20">SUM(D21:D24)</f>
        <v>106350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106350</v>
      </c>
      <c r="O20" s="45">
        <f t="shared" si="1"/>
        <v>253.81861575178996</v>
      </c>
      <c r="P20" s="10"/>
    </row>
    <row r="21" spans="1:16" ht="15">
      <c r="A21" s="12"/>
      <c r="B21" s="25">
        <v>335.12</v>
      </c>
      <c r="C21" s="20" t="s">
        <v>63</v>
      </c>
      <c r="D21" s="46">
        <v>27056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27056</v>
      </c>
      <c r="O21" s="47">
        <f t="shared" si="1"/>
        <v>64.5727923627685</v>
      </c>
      <c r="P21" s="9"/>
    </row>
    <row r="22" spans="1:16" ht="15">
      <c r="A22" s="12"/>
      <c r="B22" s="25">
        <v>335.18</v>
      </c>
      <c r="C22" s="20" t="s">
        <v>65</v>
      </c>
      <c r="D22" s="46">
        <v>39741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39741</v>
      </c>
      <c r="O22" s="47">
        <f t="shared" si="1"/>
        <v>94.8472553699284</v>
      </c>
      <c r="P22" s="9"/>
    </row>
    <row r="23" spans="1:16" ht="15">
      <c r="A23" s="12"/>
      <c r="B23" s="25">
        <v>335.9</v>
      </c>
      <c r="C23" s="20" t="s">
        <v>71</v>
      </c>
      <c r="D23" s="46">
        <v>39103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39103</v>
      </c>
      <c r="O23" s="47">
        <f t="shared" si="1"/>
        <v>93.32458233890215</v>
      </c>
      <c r="P23" s="9"/>
    </row>
    <row r="24" spans="1:16" ht="15">
      <c r="A24" s="12"/>
      <c r="B24" s="25">
        <v>338</v>
      </c>
      <c r="C24" s="20" t="s">
        <v>51</v>
      </c>
      <c r="D24" s="46">
        <v>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450</v>
      </c>
      <c r="O24" s="47">
        <f t="shared" si="1"/>
        <v>1.0739856801909309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SUM(D26:D26)</f>
        <v>38438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38438</v>
      </c>
      <c r="O25" s="45">
        <f t="shared" si="1"/>
        <v>91.73747016706444</v>
      </c>
      <c r="P25" s="10"/>
    </row>
    <row r="26" spans="1:16" ht="15">
      <c r="A26" s="12"/>
      <c r="B26" s="25">
        <v>343.4</v>
      </c>
      <c r="C26" s="20" t="s">
        <v>32</v>
      </c>
      <c r="D26" s="46">
        <v>38438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38438</v>
      </c>
      <c r="O26" s="47">
        <f t="shared" si="1"/>
        <v>91.73747016706444</v>
      </c>
      <c r="P26" s="9"/>
    </row>
    <row r="27" spans="1:16" ht="15.75">
      <c r="A27" s="29" t="s">
        <v>30</v>
      </c>
      <c r="B27" s="30"/>
      <c r="C27" s="31"/>
      <c r="D27" s="32">
        <f aca="true" t="shared" si="7" ref="D27:M27">SUM(D28:D28)</f>
        <v>414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414</v>
      </c>
      <c r="O27" s="45">
        <f t="shared" si="1"/>
        <v>0.9880668257756563</v>
      </c>
      <c r="P27" s="10"/>
    </row>
    <row r="28" spans="1:16" ht="15">
      <c r="A28" s="13"/>
      <c r="B28" s="39">
        <v>351.1</v>
      </c>
      <c r="C28" s="21" t="s">
        <v>36</v>
      </c>
      <c r="D28" s="46">
        <v>414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414</v>
      </c>
      <c r="O28" s="47">
        <f t="shared" si="1"/>
        <v>0.9880668257756563</v>
      </c>
      <c r="P28" s="9"/>
    </row>
    <row r="29" spans="1:16" ht="15.75">
      <c r="A29" s="29" t="s">
        <v>3</v>
      </c>
      <c r="B29" s="30"/>
      <c r="C29" s="31"/>
      <c r="D29" s="32">
        <f aca="true" t="shared" si="8" ref="D29:M29">SUM(D30:D32)</f>
        <v>63383</v>
      </c>
      <c r="E29" s="32">
        <f t="shared" si="8"/>
        <v>46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63429</v>
      </c>
      <c r="O29" s="45">
        <f t="shared" si="1"/>
        <v>151.381861575179</v>
      </c>
      <c r="P29" s="10"/>
    </row>
    <row r="30" spans="1:16" ht="15">
      <c r="A30" s="12"/>
      <c r="B30" s="25">
        <v>361.1</v>
      </c>
      <c r="C30" s="20" t="s">
        <v>37</v>
      </c>
      <c r="D30" s="46">
        <v>285</v>
      </c>
      <c r="E30" s="46">
        <v>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331</v>
      </c>
      <c r="O30" s="47">
        <f t="shared" si="1"/>
        <v>0.7899761336515513</v>
      </c>
      <c r="P30" s="9"/>
    </row>
    <row r="31" spans="1:16" ht="15">
      <c r="A31" s="12"/>
      <c r="B31" s="25">
        <v>362</v>
      </c>
      <c r="C31" s="20" t="s">
        <v>38</v>
      </c>
      <c r="D31" s="46">
        <v>41642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41642</v>
      </c>
      <c r="O31" s="47">
        <f t="shared" si="1"/>
        <v>99.38424821002387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21456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21456</v>
      </c>
      <c r="O32" s="47">
        <f t="shared" si="1"/>
        <v>51.20763723150358</v>
      </c>
      <c r="P32" s="9"/>
    </row>
    <row r="33" spans="1:119" ht="16.5" thickBot="1">
      <c r="A33" s="14" t="s">
        <v>34</v>
      </c>
      <c r="B33" s="23"/>
      <c r="C33" s="22"/>
      <c r="D33" s="15">
        <f>SUM(D5,D15,D20,D25,D27,D29)</f>
        <v>513265</v>
      </c>
      <c r="E33" s="15">
        <f aca="true" t="shared" si="9" ref="E33:M33">SUM(E5,E15,E20,E25,E27,E29)</f>
        <v>67171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580436</v>
      </c>
      <c r="O33" s="38">
        <f t="shared" si="1"/>
        <v>1385.288782816229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96</v>
      </c>
      <c r="M35" s="48"/>
      <c r="N35" s="48"/>
      <c r="O35" s="43">
        <v>419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239489</v>
      </c>
      <c r="E5" s="27">
        <f t="shared" si="0"/>
        <v>58733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298222</v>
      </c>
      <c r="O5" s="33">
        <f aca="true" t="shared" si="1" ref="O5:O32">(N5/O$34)</f>
        <v>715.1606714628298</v>
      </c>
      <c r="P5" s="6"/>
    </row>
    <row r="6" spans="1:16" ht="15">
      <c r="A6" s="12"/>
      <c r="B6" s="25">
        <v>311</v>
      </c>
      <c r="C6" s="20" t="s">
        <v>2</v>
      </c>
      <c r="D6" s="46">
        <v>126855</v>
      </c>
      <c r="E6" s="46">
        <v>58733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185588</v>
      </c>
      <c r="O6" s="47">
        <f t="shared" si="1"/>
        <v>445.05515587529976</v>
      </c>
      <c r="P6" s="9"/>
    </row>
    <row r="7" spans="1:16" ht="15">
      <c r="A7" s="12"/>
      <c r="B7" s="25">
        <v>312.41</v>
      </c>
      <c r="C7" s="20" t="s">
        <v>10</v>
      </c>
      <c r="D7" s="46">
        <v>23563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23563</v>
      </c>
      <c r="O7" s="47">
        <f t="shared" si="1"/>
        <v>56.50599520383693</v>
      </c>
      <c r="P7" s="9"/>
    </row>
    <row r="8" spans="1:16" ht="15">
      <c r="A8" s="12"/>
      <c r="B8" s="25">
        <v>312.42</v>
      </c>
      <c r="C8" s="20" t="s">
        <v>75</v>
      </c>
      <c r="D8" s="46">
        <v>10634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10634</v>
      </c>
      <c r="O8" s="47">
        <f t="shared" si="1"/>
        <v>25.501199040767386</v>
      </c>
      <c r="P8" s="9"/>
    </row>
    <row r="9" spans="1:16" ht="15">
      <c r="A9" s="12"/>
      <c r="B9" s="25">
        <v>314.1</v>
      </c>
      <c r="C9" s="20" t="s">
        <v>11</v>
      </c>
      <c r="D9" s="46">
        <v>37285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37285</v>
      </c>
      <c r="O9" s="47">
        <f t="shared" si="1"/>
        <v>89.41247002398082</v>
      </c>
      <c r="P9" s="9"/>
    </row>
    <row r="10" spans="1:16" ht="15">
      <c r="A10" s="12"/>
      <c r="B10" s="25">
        <v>314.3</v>
      </c>
      <c r="C10" s="20" t="s">
        <v>12</v>
      </c>
      <c r="D10" s="46">
        <v>12293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12293</v>
      </c>
      <c r="O10" s="47">
        <f t="shared" si="1"/>
        <v>29.479616306954437</v>
      </c>
      <c r="P10" s="9"/>
    </row>
    <row r="11" spans="1:16" ht="15">
      <c r="A11" s="12"/>
      <c r="B11" s="25">
        <v>314.4</v>
      </c>
      <c r="C11" s="20" t="s">
        <v>13</v>
      </c>
      <c r="D11" s="46">
        <v>3457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3457</v>
      </c>
      <c r="O11" s="47">
        <f t="shared" si="1"/>
        <v>8.290167865707435</v>
      </c>
      <c r="P11" s="9"/>
    </row>
    <row r="12" spans="1:16" ht="15">
      <c r="A12" s="12"/>
      <c r="B12" s="25">
        <v>315</v>
      </c>
      <c r="C12" s="20" t="s">
        <v>76</v>
      </c>
      <c r="D12" s="46">
        <v>19837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19837</v>
      </c>
      <c r="O12" s="47">
        <f t="shared" si="1"/>
        <v>47.57074340527578</v>
      </c>
      <c r="P12" s="9"/>
    </row>
    <row r="13" spans="1:16" ht="15">
      <c r="A13" s="12"/>
      <c r="B13" s="25">
        <v>316</v>
      </c>
      <c r="C13" s="20" t="s">
        <v>83</v>
      </c>
      <c r="D13" s="46">
        <v>5565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5565</v>
      </c>
      <c r="O13" s="47">
        <f t="shared" si="1"/>
        <v>13.345323741007194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SUM(D15:D18)</f>
        <v>75826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75826</v>
      </c>
      <c r="O14" s="45">
        <f t="shared" si="1"/>
        <v>181.8369304556355</v>
      </c>
      <c r="P14" s="10"/>
    </row>
    <row r="15" spans="1:16" ht="15">
      <c r="A15" s="12"/>
      <c r="B15" s="25">
        <v>322</v>
      </c>
      <c r="C15" s="20" t="s">
        <v>0</v>
      </c>
      <c r="D15" s="46">
        <v>1215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1215</v>
      </c>
      <c r="O15" s="47">
        <f t="shared" si="1"/>
        <v>2.9136690647482015</v>
      </c>
      <c r="P15" s="9"/>
    </row>
    <row r="16" spans="1:16" ht="15">
      <c r="A16" s="12"/>
      <c r="B16" s="25">
        <v>323.1</v>
      </c>
      <c r="C16" s="20" t="s">
        <v>16</v>
      </c>
      <c r="D16" s="46">
        <v>58133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58133</v>
      </c>
      <c r="O16" s="47">
        <f t="shared" si="1"/>
        <v>139.40767386091127</v>
      </c>
      <c r="P16" s="9"/>
    </row>
    <row r="17" spans="1:16" ht="15">
      <c r="A17" s="12"/>
      <c r="B17" s="25">
        <v>323.4</v>
      </c>
      <c r="C17" s="20" t="s">
        <v>17</v>
      </c>
      <c r="D17" s="46">
        <v>3828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3828</v>
      </c>
      <c r="O17" s="47">
        <f t="shared" si="1"/>
        <v>9.179856115107913</v>
      </c>
      <c r="P17" s="9"/>
    </row>
    <row r="18" spans="1:16" ht="15">
      <c r="A18" s="12"/>
      <c r="B18" s="25">
        <v>329</v>
      </c>
      <c r="C18" s="20" t="s">
        <v>18</v>
      </c>
      <c r="D18" s="46">
        <v>12650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12650</v>
      </c>
      <c r="O18" s="47">
        <f t="shared" si="1"/>
        <v>30.335731414868107</v>
      </c>
      <c r="P18" s="9"/>
    </row>
    <row r="19" spans="1:16" ht="15.75">
      <c r="A19" s="29" t="s">
        <v>19</v>
      </c>
      <c r="B19" s="30"/>
      <c r="C19" s="31"/>
      <c r="D19" s="32">
        <f aca="true" t="shared" si="5" ref="D19:M19">SUM(D20:D23)</f>
        <v>93937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93937</v>
      </c>
      <c r="O19" s="45">
        <f t="shared" si="1"/>
        <v>225.2685851318945</v>
      </c>
      <c r="P19" s="10"/>
    </row>
    <row r="20" spans="1:16" ht="15">
      <c r="A20" s="12"/>
      <c r="B20" s="25">
        <v>335.12</v>
      </c>
      <c r="C20" s="20" t="s">
        <v>63</v>
      </c>
      <c r="D20" s="46">
        <v>27708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27708</v>
      </c>
      <c r="O20" s="47">
        <f t="shared" si="1"/>
        <v>66.44604316546763</v>
      </c>
      <c r="P20" s="9"/>
    </row>
    <row r="21" spans="1:16" ht="15">
      <c r="A21" s="12"/>
      <c r="B21" s="25">
        <v>335.18</v>
      </c>
      <c r="C21" s="20" t="s">
        <v>65</v>
      </c>
      <c r="D21" s="46">
        <v>42160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42160</v>
      </c>
      <c r="O21" s="47">
        <f t="shared" si="1"/>
        <v>101.1031175059952</v>
      </c>
      <c r="P21" s="9"/>
    </row>
    <row r="22" spans="1:16" ht="15">
      <c r="A22" s="12"/>
      <c r="B22" s="25">
        <v>335.19</v>
      </c>
      <c r="C22" s="20" t="s">
        <v>66</v>
      </c>
      <c r="D22" s="46">
        <v>23625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23625</v>
      </c>
      <c r="O22" s="47">
        <f t="shared" si="1"/>
        <v>56.65467625899281</v>
      </c>
      <c r="P22" s="9"/>
    </row>
    <row r="23" spans="1:16" ht="15">
      <c r="A23" s="12"/>
      <c r="B23" s="25">
        <v>338</v>
      </c>
      <c r="C23" s="20" t="s">
        <v>51</v>
      </c>
      <c r="D23" s="46">
        <v>444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444</v>
      </c>
      <c r="O23" s="47">
        <f t="shared" si="1"/>
        <v>1.064748201438849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SUM(D25:D25)</f>
        <v>37973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37973</v>
      </c>
      <c r="O24" s="45">
        <f t="shared" si="1"/>
        <v>91.06235011990408</v>
      </c>
      <c r="P24" s="10"/>
    </row>
    <row r="25" spans="1:16" ht="15">
      <c r="A25" s="12"/>
      <c r="B25" s="25">
        <v>343.4</v>
      </c>
      <c r="C25" s="20" t="s">
        <v>32</v>
      </c>
      <c r="D25" s="46">
        <v>37973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37973</v>
      </c>
      <c r="O25" s="47">
        <f t="shared" si="1"/>
        <v>91.06235011990408</v>
      </c>
      <c r="P25" s="9"/>
    </row>
    <row r="26" spans="1:16" ht="15.75">
      <c r="A26" s="29" t="s">
        <v>30</v>
      </c>
      <c r="B26" s="30"/>
      <c r="C26" s="31"/>
      <c r="D26" s="32">
        <f aca="true" t="shared" si="7" ref="D26:M26">SUM(D27:D27)</f>
        <v>67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67</v>
      </c>
      <c r="O26" s="45">
        <f t="shared" si="1"/>
        <v>0.1606714628297362</v>
      </c>
      <c r="P26" s="10"/>
    </row>
    <row r="27" spans="1:16" ht="15">
      <c r="A27" s="13"/>
      <c r="B27" s="39">
        <v>351.1</v>
      </c>
      <c r="C27" s="21" t="s">
        <v>36</v>
      </c>
      <c r="D27" s="46">
        <v>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</v>
      </c>
      <c r="O27" s="47">
        <f t="shared" si="1"/>
        <v>0.1606714628297362</v>
      </c>
      <c r="P27" s="9"/>
    </row>
    <row r="28" spans="1:16" ht="15.75">
      <c r="A28" s="29" t="s">
        <v>3</v>
      </c>
      <c r="B28" s="30"/>
      <c r="C28" s="31"/>
      <c r="D28" s="32">
        <f aca="true" t="shared" si="8" ref="D28:M28">SUM(D29:D31)</f>
        <v>65801</v>
      </c>
      <c r="E28" s="32">
        <f t="shared" si="8"/>
        <v>39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65840</v>
      </c>
      <c r="O28" s="45">
        <f t="shared" si="1"/>
        <v>157.88968824940048</v>
      </c>
      <c r="P28" s="10"/>
    </row>
    <row r="29" spans="1:16" ht="15">
      <c r="A29" s="12"/>
      <c r="B29" s="25">
        <v>361.1</v>
      </c>
      <c r="C29" s="20" t="s">
        <v>37</v>
      </c>
      <c r="D29" s="46">
        <v>271</v>
      </c>
      <c r="E29" s="46">
        <v>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310</v>
      </c>
      <c r="O29" s="47">
        <f t="shared" si="1"/>
        <v>0.7434052757793765</v>
      </c>
      <c r="P29" s="9"/>
    </row>
    <row r="30" spans="1:16" ht="15">
      <c r="A30" s="12"/>
      <c r="B30" s="25">
        <v>362</v>
      </c>
      <c r="C30" s="20" t="s">
        <v>38</v>
      </c>
      <c r="D30" s="46">
        <v>38314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38314</v>
      </c>
      <c r="O30" s="47">
        <f t="shared" si="1"/>
        <v>91.8800959232614</v>
      </c>
      <c r="P30" s="9"/>
    </row>
    <row r="31" spans="1:16" ht="15.75" thickBot="1">
      <c r="A31" s="12"/>
      <c r="B31" s="25">
        <v>369.9</v>
      </c>
      <c r="C31" s="20" t="s">
        <v>39</v>
      </c>
      <c r="D31" s="46">
        <v>27216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27216</v>
      </c>
      <c r="O31" s="47">
        <f t="shared" si="1"/>
        <v>65.26618705035972</v>
      </c>
      <c r="P31" s="9"/>
    </row>
    <row r="32" spans="1:119" ht="16.5" thickBot="1">
      <c r="A32" s="14" t="s">
        <v>34</v>
      </c>
      <c r="B32" s="23"/>
      <c r="C32" s="22"/>
      <c r="D32" s="15">
        <f>SUM(D5,D14,D19,D24,D26,D28)</f>
        <v>513093</v>
      </c>
      <c r="E32" s="15">
        <f aca="true" t="shared" si="9" ref="E32:M32">SUM(E5,E14,E19,E24,E26,E28)</f>
        <v>58772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571865</v>
      </c>
      <c r="O32" s="38">
        <f t="shared" si="1"/>
        <v>1371.378896882494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94</v>
      </c>
      <c r="M34" s="48"/>
      <c r="N34" s="48"/>
      <c r="O34" s="43">
        <v>417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241244</v>
      </c>
      <c r="E5" s="27">
        <f t="shared" si="0"/>
        <v>57074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298318</v>
      </c>
      <c r="O5" s="33">
        <f aca="true" t="shared" si="1" ref="O5:O32">(N5/O$34)</f>
        <v>738.4108910891089</v>
      </c>
      <c r="P5" s="6"/>
    </row>
    <row r="6" spans="1:16" ht="15">
      <c r="A6" s="12"/>
      <c r="B6" s="25">
        <v>311</v>
      </c>
      <c r="C6" s="20" t="s">
        <v>2</v>
      </c>
      <c r="D6" s="46">
        <v>125623</v>
      </c>
      <c r="E6" s="46">
        <v>57074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182697</v>
      </c>
      <c r="O6" s="47">
        <f t="shared" si="1"/>
        <v>452.220297029703</v>
      </c>
      <c r="P6" s="9"/>
    </row>
    <row r="7" spans="1:16" ht="15">
      <c r="A7" s="12"/>
      <c r="B7" s="25">
        <v>312.41</v>
      </c>
      <c r="C7" s="20" t="s">
        <v>10</v>
      </c>
      <c r="D7" s="46">
        <v>23504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23504</v>
      </c>
      <c r="O7" s="47">
        <f t="shared" si="1"/>
        <v>58.17821782178218</v>
      </c>
      <c r="P7" s="9"/>
    </row>
    <row r="8" spans="1:16" ht="15">
      <c r="A8" s="12"/>
      <c r="B8" s="25">
        <v>312.42</v>
      </c>
      <c r="C8" s="20" t="s">
        <v>75</v>
      </c>
      <c r="D8" s="46">
        <v>10648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10648</v>
      </c>
      <c r="O8" s="47">
        <f t="shared" si="1"/>
        <v>26.356435643564357</v>
      </c>
      <c r="P8" s="9"/>
    </row>
    <row r="9" spans="1:16" ht="15">
      <c r="A9" s="12"/>
      <c r="B9" s="25">
        <v>314.1</v>
      </c>
      <c r="C9" s="20" t="s">
        <v>11</v>
      </c>
      <c r="D9" s="46">
        <v>37865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37865</v>
      </c>
      <c r="O9" s="47">
        <f t="shared" si="1"/>
        <v>93.72524752475248</v>
      </c>
      <c r="P9" s="9"/>
    </row>
    <row r="10" spans="1:16" ht="15">
      <c r="A10" s="12"/>
      <c r="B10" s="25">
        <v>314.3</v>
      </c>
      <c r="C10" s="20" t="s">
        <v>12</v>
      </c>
      <c r="D10" s="46">
        <v>12193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12193</v>
      </c>
      <c r="O10" s="47">
        <f t="shared" si="1"/>
        <v>30.18069306930693</v>
      </c>
      <c r="P10" s="9"/>
    </row>
    <row r="11" spans="1:16" ht="15">
      <c r="A11" s="12"/>
      <c r="B11" s="25">
        <v>314.4</v>
      </c>
      <c r="C11" s="20" t="s">
        <v>13</v>
      </c>
      <c r="D11" s="46">
        <v>3438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3438</v>
      </c>
      <c r="O11" s="47">
        <f t="shared" si="1"/>
        <v>8.509900990099009</v>
      </c>
      <c r="P11" s="9"/>
    </row>
    <row r="12" spans="1:16" ht="15">
      <c r="A12" s="12"/>
      <c r="B12" s="25">
        <v>315</v>
      </c>
      <c r="C12" s="20" t="s">
        <v>76</v>
      </c>
      <c r="D12" s="46">
        <v>22006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22006</v>
      </c>
      <c r="O12" s="47">
        <f t="shared" si="1"/>
        <v>54.47029702970297</v>
      </c>
      <c r="P12" s="9"/>
    </row>
    <row r="13" spans="1:16" ht="15">
      <c r="A13" s="12"/>
      <c r="B13" s="25">
        <v>316</v>
      </c>
      <c r="C13" s="20" t="s">
        <v>83</v>
      </c>
      <c r="D13" s="46">
        <v>5967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5967</v>
      </c>
      <c r="O13" s="47">
        <f t="shared" si="1"/>
        <v>14.76980198019802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SUM(D15:D18)</f>
        <v>68720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68720</v>
      </c>
      <c r="O14" s="45">
        <f t="shared" si="1"/>
        <v>170.0990099009901</v>
      </c>
      <c r="P14" s="10"/>
    </row>
    <row r="15" spans="1:16" ht="15">
      <c r="A15" s="12"/>
      <c r="B15" s="25">
        <v>322</v>
      </c>
      <c r="C15" s="20" t="s">
        <v>0</v>
      </c>
      <c r="D15" s="46">
        <v>530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530</v>
      </c>
      <c r="O15" s="47">
        <f t="shared" si="1"/>
        <v>1.311881188118812</v>
      </c>
      <c r="P15" s="9"/>
    </row>
    <row r="16" spans="1:16" ht="15">
      <c r="A16" s="12"/>
      <c r="B16" s="25">
        <v>323.1</v>
      </c>
      <c r="C16" s="20" t="s">
        <v>16</v>
      </c>
      <c r="D16" s="46">
        <v>61680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61680</v>
      </c>
      <c r="O16" s="47">
        <f t="shared" si="1"/>
        <v>152.67326732673268</v>
      </c>
      <c r="P16" s="9"/>
    </row>
    <row r="17" spans="1:16" ht="15">
      <c r="A17" s="12"/>
      <c r="B17" s="25">
        <v>323.4</v>
      </c>
      <c r="C17" s="20" t="s">
        <v>17</v>
      </c>
      <c r="D17" s="46">
        <v>3664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3664</v>
      </c>
      <c r="O17" s="47">
        <f t="shared" si="1"/>
        <v>9.069306930693068</v>
      </c>
      <c r="P17" s="9"/>
    </row>
    <row r="18" spans="1:16" ht="15">
      <c r="A18" s="12"/>
      <c r="B18" s="25">
        <v>329</v>
      </c>
      <c r="C18" s="20" t="s">
        <v>18</v>
      </c>
      <c r="D18" s="46">
        <v>2846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2846</v>
      </c>
      <c r="O18" s="47">
        <f t="shared" si="1"/>
        <v>7.044554455445544</v>
      </c>
      <c r="P18" s="9"/>
    </row>
    <row r="19" spans="1:16" ht="15.75">
      <c r="A19" s="29" t="s">
        <v>19</v>
      </c>
      <c r="B19" s="30"/>
      <c r="C19" s="31"/>
      <c r="D19" s="32">
        <f aca="true" t="shared" si="5" ref="D19:M19">SUM(D20:D23)</f>
        <v>68003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68003</v>
      </c>
      <c r="O19" s="45">
        <f t="shared" si="1"/>
        <v>168.3242574257426</v>
      </c>
      <c r="P19" s="10"/>
    </row>
    <row r="20" spans="1:16" ht="15">
      <c r="A20" s="12"/>
      <c r="B20" s="25">
        <v>335.12</v>
      </c>
      <c r="C20" s="20" t="s">
        <v>63</v>
      </c>
      <c r="D20" s="46">
        <v>26904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26904</v>
      </c>
      <c r="O20" s="47">
        <f t="shared" si="1"/>
        <v>66.5940594059406</v>
      </c>
      <c r="P20" s="9"/>
    </row>
    <row r="21" spans="1:16" ht="15">
      <c r="A21" s="12"/>
      <c r="B21" s="25">
        <v>335.15</v>
      </c>
      <c r="C21" s="20" t="s">
        <v>64</v>
      </c>
      <c r="D21" s="46">
        <v>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</v>
      </c>
      <c r="O21" s="47">
        <f t="shared" si="1"/>
        <v>0.24257425742574257</v>
      </c>
      <c r="P21" s="9"/>
    </row>
    <row r="22" spans="1:16" ht="15">
      <c r="A22" s="12"/>
      <c r="B22" s="25">
        <v>335.18</v>
      </c>
      <c r="C22" s="20" t="s">
        <v>65</v>
      </c>
      <c r="D22" s="46">
        <v>40395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40395</v>
      </c>
      <c r="O22" s="47">
        <f t="shared" si="1"/>
        <v>99.98762376237623</v>
      </c>
      <c r="P22" s="9"/>
    </row>
    <row r="23" spans="1:16" ht="15">
      <c r="A23" s="12"/>
      <c r="B23" s="25">
        <v>338</v>
      </c>
      <c r="C23" s="20" t="s">
        <v>51</v>
      </c>
      <c r="D23" s="46">
        <v>606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606</v>
      </c>
      <c r="O23" s="47">
        <f t="shared" si="1"/>
        <v>1.5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SUM(D25:D25)</f>
        <v>32859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32859</v>
      </c>
      <c r="O24" s="45">
        <f t="shared" si="1"/>
        <v>81.33415841584159</v>
      </c>
      <c r="P24" s="10"/>
    </row>
    <row r="25" spans="1:16" ht="15">
      <c r="A25" s="12"/>
      <c r="B25" s="25">
        <v>343.4</v>
      </c>
      <c r="C25" s="20" t="s">
        <v>32</v>
      </c>
      <c r="D25" s="46">
        <v>32859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32859</v>
      </c>
      <c r="O25" s="47">
        <f t="shared" si="1"/>
        <v>81.33415841584159</v>
      </c>
      <c r="P25" s="9"/>
    </row>
    <row r="26" spans="1:16" ht="15.75">
      <c r="A26" s="29" t="s">
        <v>30</v>
      </c>
      <c r="B26" s="30"/>
      <c r="C26" s="31"/>
      <c r="D26" s="32">
        <f aca="true" t="shared" si="7" ref="D26:M26">SUM(D27:D27)</f>
        <v>306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306</v>
      </c>
      <c r="O26" s="45">
        <f t="shared" si="1"/>
        <v>0.7574257425742574</v>
      </c>
      <c r="P26" s="10"/>
    </row>
    <row r="27" spans="1:16" ht="15">
      <c r="A27" s="13"/>
      <c r="B27" s="39">
        <v>351.1</v>
      </c>
      <c r="C27" s="21" t="s">
        <v>36</v>
      </c>
      <c r="D27" s="46">
        <v>306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306</v>
      </c>
      <c r="O27" s="47">
        <f t="shared" si="1"/>
        <v>0.7574257425742574</v>
      </c>
      <c r="P27" s="9"/>
    </row>
    <row r="28" spans="1:16" ht="15.75">
      <c r="A28" s="29" t="s">
        <v>3</v>
      </c>
      <c r="B28" s="30"/>
      <c r="C28" s="31"/>
      <c r="D28" s="32">
        <f aca="true" t="shared" si="8" ref="D28:M28">SUM(D29:D31)</f>
        <v>59983</v>
      </c>
      <c r="E28" s="32">
        <f t="shared" si="8"/>
        <v>43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60026</v>
      </c>
      <c r="O28" s="45">
        <f t="shared" si="1"/>
        <v>148.57920792079207</v>
      </c>
      <c r="P28" s="10"/>
    </row>
    <row r="29" spans="1:16" ht="15">
      <c r="A29" s="12"/>
      <c r="B29" s="25">
        <v>361.1</v>
      </c>
      <c r="C29" s="20" t="s">
        <v>37</v>
      </c>
      <c r="D29" s="46">
        <v>96</v>
      </c>
      <c r="E29" s="46">
        <v>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139</v>
      </c>
      <c r="O29" s="47">
        <f t="shared" si="1"/>
        <v>0.34405940594059403</v>
      </c>
      <c r="P29" s="9"/>
    </row>
    <row r="30" spans="1:16" ht="15">
      <c r="A30" s="12"/>
      <c r="B30" s="25">
        <v>362</v>
      </c>
      <c r="C30" s="20" t="s">
        <v>38</v>
      </c>
      <c r="D30" s="46">
        <v>35123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35123</v>
      </c>
      <c r="O30" s="47">
        <f t="shared" si="1"/>
        <v>86.93811881188118</v>
      </c>
      <c r="P30" s="9"/>
    </row>
    <row r="31" spans="1:16" ht="15.75" thickBot="1">
      <c r="A31" s="12"/>
      <c r="B31" s="25">
        <v>369.9</v>
      </c>
      <c r="C31" s="20" t="s">
        <v>39</v>
      </c>
      <c r="D31" s="46">
        <v>24764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24764</v>
      </c>
      <c r="O31" s="47">
        <f t="shared" si="1"/>
        <v>61.2970297029703</v>
      </c>
      <c r="P31" s="9"/>
    </row>
    <row r="32" spans="1:119" ht="16.5" thickBot="1">
      <c r="A32" s="14" t="s">
        <v>34</v>
      </c>
      <c r="B32" s="23"/>
      <c r="C32" s="22"/>
      <c r="D32" s="15">
        <f>SUM(D5,D14,D19,D24,D26,D28)</f>
        <v>471115</v>
      </c>
      <c r="E32" s="15">
        <f aca="true" t="shared" si="9" ref="E32:M32">SUM(E5,E14,E19,E24,E26,E28)</f>
        <v>57117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528232</v>
      </c>
      <c r="O32" s="38">
        <f t="shared" si="1"/>
        <v>1307.5049504950496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92</v>
      </c>
      <c r="M34" s="48"/>
      <c r="N34" s="48"/>
      <c r="O34" s="43">
        <v>404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233263</v>
      </c>
      <c r="E5" s="27">
        <f t="shared" si="0"/>
        <v>22282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255545</v>
      </c>
      <c r="O5" s="33">
        <f aca="true" t="shared" si="1" ref="O5:O35">(N5/O$37)</f>
        <v>630.9753086419753</v>
      </c>
      <c r="P5" s="6"/>
    </row>
    <row r="6" spans="1:16" ht="15">
      <c r="A6" s="12"/>
      <c r="B6" s="25">
        <v>311</v>
      </c>
      <c r="C6" s="20" t="s">
        <v>2</v>
      </c>
      <c r="D6" s="46">
        <v>121062</v>
      </c>
      <c r="E6" s="46">
        <v>22282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143344</v>
      </c>
      <c r="O6" s="47">
        <f t="shared" si="1"/>
        <v>353.9358024691358</v>
      </c>
      <c r="P6" s="9"/>
    </row>
    <row r="7" spans="1:16" ht="15">
      <c r="A7" s="12"/>
      <c r="B7" s="25">
        <v>312.41</v>
      </c>
      <c r="C7" s="20" t="s">
        <v>10</v>
      </c>
      <c r="D7" s="46">
        <v>22250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22250</v>
      </c>
      <c r="O7" s="47">
        <f t="shared" si="1"/>
        <v>54.93827160493827</v>
      </c>
      <c r="P7" s="9"/>
    </row>
    <row r="8" spans="1:16" ht="15">
      <c r="A8" s="12"/>
      <c r="B8" s="25">
        <v>312.42</v>
      </c>
      <c r="C8" s="20" t="s">
        <v>75</v>
      </c>
      <c r="D8" s="46">
        <v>10041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10041</v>
      </c>
      <c r="O8" s="47">
        <f t="shared" si="1"/>
        <v>24.79259259259259</v>
      </c>
      <c r="P8" s="9"/>
    </row>
    <row r="9" spans="1:16" ht="15">
      <c r="A9" s="12"/>
      <c r="B9" s="25">
        <v>314.1</v>
      </c>
      <c r="C9" s="20" t="s">
        <v>11</v>
      </c>
      <c r="D9" s="46">
        <v>36258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36258</v>
      </c>
      <c r="O9" s="47">
        <f t="shared" si="1"/>
        <v>89.52592592592593</v>
      </c>
      <c r="P9" s="9"/>
    </row>
    <row r="10" spans="1:16" ht="15">
      <c r="A10" s="12"/>
      <c r="B10" s="25">
        <v>314.3</v>
      </c>
      <c r="C10" s="20" t="s">
        <v>12</v>
      </c>
      <c r="D10" s="46">
        <v>12270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12270</v>
      </c>
      <c r="O10" s="47">
        <f t="shared" si="1"/>
        <v>30.296296296296298</v>
      </c>
      <c r="P10" s="9"/>
    </row>
    <row r="11" spans="1:16" ht="15">
      <c r="A11" s="12"/>
      <c r="B11" s="25">
        <v>314.4</v>
      </c>
      <c r="C11" s="20" t="s">
        <v>13</v>
      </c>
      <c r="D11" s="46">
        <v>2738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2738</v>
      </c>
      <c r="O11" s="47">
        <f t="shared" si="1"/>
        <v>6.760493827160494</v>
      </c>
      <c r="P11" s="9"/>
    </row>
    <row r="12" spans="1:16" ht="15">
      <c r="A12" s="12"/>
      <c r="B12" s="25">
        <v>315</v>
      </c>
      <c r="C12" s="20" t="s">
        <v>76</v>
      </c>
      <c r="D12" s="46">
        <v>20858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20858</v>
      </c>
      <c r="O12" s="47">
        <f t="shared" si="1"/>
        <v>51.501234567901236</v>
      </c>
      <c r="P12" s="9"/>
    </row>
    <row r="13" spans="1:16" ht="15">
      <c r="A13" s="12"/>
      <c r="B13" s="25">
        <v>316</v>
      </c>
      <c r="C13" s="20" t="s">
        <v>83</v>
      </c>
      <c r="D13" s="46">
        <v>7786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7786</v>
      </c>
      <c r="O13" s="47">
        <f t="shared" si="1"/>
        <v>19.224691358024693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SUM(D15:D18)</f>
        <v>62784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5">SUM(D14:M14)</f>
        <v>62784</v>
      </c>
      <c r="O14" s="45">
        <f t="shared" si="1"/>
        <v>155.0222222222222</v>
      </c>
      <c r="P14" s="10"/>
    </row>
    <row r="15" spans="1:16" ht="15">
      <c r="A15" s="12"/>
      <c r="B15" s="25">
        <v>322</v>
      </c>
      <c r="C15" s="20" t="s">
        <v>0</v>
      </c>
      <c r="D15" s="46">
        <v>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445</v>
      </c>
      <c r="O15" s="47">
        <f t="shared" si="1"/>
        <v>1.0987654320987654</v>
      </c>
      <c r="P15" s="9"/>
    </row>
    <row r="16" spans="1:16" ht="15">
      <c r="A16" s="12"/>
      <c r="B16" s="25">
        <v>323.1</v>
      </c>
      <c r="C16" s="20" t="s">
        <v>16</v>
      </c>
      <c r="D16" s="46">
        <v>59425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59425</v>
      </c>
      <c r="O16" s="47">
        <f t="shared" si="1"/>
        <v>146.7283950617284</v>
      </c>
      <c r="P16" s="9"/>
    </row>
    <row r="17" spans="1:16" ht="15">
      <c r="A17" s="12"/>
      <c r="B17" s="25">
        <v>323.4</v>
      </c>
      <c r="C17" s="20" t="s">
        <v>17</v>
      </c>
      <c r="D17" s="46">
        <v>2824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2824</v>
      </c>
      <c r="O17" s="47">
        <f t="shared" si="1"/>
        <v>6.972839506172839</v>
      </c>
      <c r="P17" s="9"/>
    </row>
    <row r="18" spans="1:16" ht="15">
      <c r="A18" s="12"/>
      <c r="B18" s="25">
        <v>329</v>
      </c>
      <c r="C18" s="20" t="s">
        <v>18</v>
      </c>
      <c r="D18" s="46">
        <v>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</v>
      </c>
      <c r="O18" s="47">
        <f t="shared" si="1"/>
        <v>0.2222222222222222</v>
      </c>
      <c r="P18" s="9"/>
    </row>
    <row r="19" spans="1:16" ht="15.75">
      <c r="A19" s="29" t="s">
        <v>19</v>
      </c>
      <c r="B19" s="30"/>
      <c r="C19" s="31"/>
      <c r="D19" s="32">
        <f aca="true" t="shared" si="5" ref="D19:M19">SUM(D20:D25)</f>
        <v>131519</v>
      </c>
      <c r="E19" s="32">
        <f t="shared" si="5"/>
        <v>24968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156487</v>
      </c>
      <c r="O19" s="45">
        <f t="shared" si="1"/>
        <v>386.3876543209877</v>
      </c>
      <c r="P19" s="10"/>
    </row>
    <row r="20" spans="1:16" ht="15">
      <c r="A20" s="12"/>
      <c r="B20" s="25">
        <v>334.7</v>
      </c>
      <c r="C20" s="20" t="s">
        <v>85</v>
      </c>
      <c r="D20" s="46">
        <v>45377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45377</v>
      </c>
      <c r="O20" s="47">
        <f t="shared" si="1"/>
        <v>112.04197530864198</v>
      </c>
      <c r="P20" s="9"/>
    </row>
    <row r="21" spans="1:16" ht="15">
      <c r="A21" s="12"/>
      <c r="B21" s="25">
        <v>335.12</v>
      </c>
      <c r="C21" s="20" t="s">
        <v>63</v>
      </c>
      <c r="D21" s="46">
        <v>26706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26706</v>
      </c>
      <c r="O21" s="47">
        <f t="shared" si="1"/>
        <v>65.94074074074074</v>
      </c>
      <c r="P21" s="9"/>
    </row>
    <row r="22" spans="1:16" ht="15">
      <c r="A22" s="12"/>
      <c r="B22" s="25">
        <v>335.15</v>
      </c>
      <c r="C22" s="20" t="s">
        <v>64</v>
      </c>
      <c r="D22" s="46">
        <v>147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</v>
      </c>
      <c r="O22" s="47">
        <f t="shared" si="1"/>
        <v>0.362962962962963</v>
      </c>
      <c r="P22" s="9"/>
    </row>
    <row r="23" spans="1:16" ht="15">
      <c r="A23" s="12"/>
      <c r="B23" s="25">
        <v>335.18</v>
      </c>
      <c r="C23" s="20" t="s">
        <v>65</v>
      </c>
      <c r="D23" s="46">
        <v>37410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37410</v>
      </c>
      <c r="O23" s="47">
        <f t="shared" si="1"/>
        <v>92.37037037037037</v>
      </c>
      <c r="P23" s="9"/>
    </row>
    <row r="24" spans="1:16" ht="15">
      <c r="A24" s="12"/>
      <c r="B24" s="25">
        <v>337.7</v>
      </c>
      <c r="C24" s="20" t="s">
        <v>89</v>
      </c>
      <c r="D24" s="46">
        <v>21439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21439</v>
      </c>
      <c r="O24" s="47">
        <f t="shared" si="1"/>
        <v>52.9358024691358</v>
      </c>
      <c r="P24" s="9"/>
    </row>
    <row r="25" spans="1:16" ht="15">
      <c r="A25" s="12"/>
      <c r="B25" s="25">
        <v>338</v>
      </c>
      <c r="C25" s="20" t="s">
        <v>51</v>
      </c>
      <c r="D25" s="46">
        <v>440</v>
      </c>
      <c r="E25" s="46">
        <v>24968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25408</v>
      </c>
      <c r="O25" s="47">
        <f t="shared" si="1"/>
        <v>62.735802469135805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SUM(D27:D28)</f>
        <v>50076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50076</v>
      </c>
      <c r="O26" s="45">
        <f t="shared" si="1"/>
        <v>123.64444444444445</v>
      </c>
      <c r="P26" s="10"/>
    </row>
    <row r="27" spans="1:16" ht="15">
      <c r="A27" s="12"/>
      <c r="B27" s="25">
        <v>343.4</v>
      </c>
      <c r="C27" s="20" t="s">
        <v>32</v>
      </c>
      <c r="D27" s="46">
        <v>33098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33098</v>
      </c>
      <c r="O27" s="47">
        <f t="shared" si="1"/>
        <v>81.72345679012345</v>
      </c>
      <c r="P27" s="9"/>
    </row>
    <row r="28" spans="1:16" ht="15">
      <c r="A28" s="12"/>
      <c r="B28" s="25">
        <v>344.9</v>
      </c>
      <c r="C28" s="20" t="s">
        <v>86</v>
      </c>
      <c r="D28" s="46">
        <v>16978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16978</v>
      </c>
      <c r="O28" s="47">
        <f t="shared" si="1"/>
        <v>41.92098765432099</v>
      </c>
      <c r="P28" s="9"/>
    </row>
    <row r="29" spans="1:16" ht="15.75">
      <c r="A29" s="29" t="s">
        <v>30</v>
      </c>
      <c r="B29" s="30"/>
      <c r="C29" s="31"/>
      <c r="D29" s="32">
        <f aca="true" t="shared" si="7" ref="D29:M29">SUM(D30:D30)</f>
        <v>333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333</v>
      </c>
      <c r="O29" s="45">
        <f t="shared" si="1"/>
        <v>0.8222222222222222</v>
      </c>
      <c r="P29" s="10"/>
    </row>
    <row r="30" spans="1:16" ht="15">
      <c r="A30" s="13"/>
      <c r="B30" s="39">
        <v>351.1</v>
      </c>
      <c r="C30" s="21" t="s">
        <v>36</v>
      </c>
      <c r="D30" s="46">
        <v>333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333</v>
      </c>
      <c r="O30" s="47">
        <f t="shared" si="1"/>
        <v>0.8222222222222222</v>
      </c>
      <c r="P30" s="9"/>
    </row>
    <row r="31" spans="1:16" ht="15.75">
      <c r="A31" s="29" t="s">
        <v>3</v>
      </c>
      <c r="B31" s="30"/>
      <c r="C31" s="31"/>
      <c r="D31" s="32">
        <f aca="true" t="shared" si="8" ref="D31:M31">SUM(D32:D34)</f>
        <v>51615</v>
      </c>
      <c r="E31" s="32">
        <f t="shared" si="8"/>
        <v>32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51647</v>
      </c>
      <c r="O31" s="45">
        <f t="shared" si="1"/>
        <v>127.52345679012346</v>
      </c>
      <c r="P31" s="10"/>
    </row>
    <row r="32" spans="1:16" ht="15">
      <c r="A32" s="12"/>
      <c r="B32" s="25">
        <v>361.1</v>
      </c>
      <c r="C32" s="20" t="s">
        <v>37</v>
      </c>
      <c r="D32" s="46">
        <v>81</v>
      </c>
      <c r="E32" s="46">
        <v>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113</v>
      </c>
      <c r="O32" s="47">
        <f t="shared" si="1"/>
        <v>0.27901234567901234</v>
      </c>
      <c r="P32" s="9"/>
    </row>
    <row r="33" spans="1:16" ht="15">
      <c r="A33" s="12"/>
      <c r="B33" s="25">
        <v>362</v>
      </c>
      <c r="C33" s="20" t="s">
        <v>38</v>
      </c>
      <c r="D33" s="46">
        <v>33119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33119</v>
      </c>
      <c r="O33" s="47">
        <f t="shared" si="1"/>
        <v>81.77530864197531</v>
      </c>
      <c r="P33" s="9"/>
    </row>
    <row r="34" spans="1:16" ht="15.75" thickBot="1">
      <c r="A34" s="12"/>
      <c r="B34" s="25">
        <v>369.9</v>
      </c>
      <c r="C34" s="20" t="s">
        <v>39</v>
      </c>
      <c r="D34" s="46">
        <v>18415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18415</v>
      </c>
      <c r="O34" s="47">
        <f t="shared" si="1"/>
        <v>45.46913580246913</v>
      </c>
      <c r="P34" s="9"/>
    </row>
    <row r="35" spans="1:119" ht="16.5" thickBot="1">
      <c r="A35" s="14" t="s">
        <v>34</v>
      </c>
      <c r="B35" s="23"/>
      <c r="C35" s="22"/>
      <c r="D35" s="15">
        <f>SUM(D5,D14,D19,D26,D29,D31)</f>
        <v>529590</v>
      </c>
      <c r="E35" s="15">
        <f aca="true" t="shared" si="9" ref="E35:M35">SUM(E5,E14,E19,E26,E29,E31)</f>
        <v>47282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576872</v>
      </c>
      <c r="O35" s="38">
        <f t="shared" si="1"/>
        <v>1424.3753086419754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90</v>
      </c>
      <c r="M37" s="48"/>
      <c r="N37" s="48"/>
      <c r="O37" s="43">
        <v>405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235185</v>
      </c>
      <c r="E5" s="27">
        <f t="shared" si="0"/>
        <v>15938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251123</v>
      </c>
      <c r="O5" s="33">
        <f aca="true" t="shared" si="1" ref="O5:O36">(N5/O$38)</f>
        <v>615.4975490196078</v>
      </c>
      <c r="P5" s="6"/>
    </row>
    <row r="6" spans="1:16" ht="15">
      <c r="A6" s="12"/>
      <c r="B6" s="25">
        <v>311</v>
      </c>
      <c r="C6" s="20" t="s">
        <v>2</v>
      </c>
      <c r="D6" s="46">
        <v>124473</v>
      </c>
      <c r="E6" s="46">
        <v>15938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140411</v>
      </c>
      <c r="O6" s="47">
        <f t="shared" si="1"/>
        <v>344.14460784313724</v>
      </c>
      <c r="P6" s="9"/>
    </row>
    <row r="7" spans="1:16" ht="15">
      <c r="A7" s="12"/>
      <c r="B7" s="25">
        <v>312.41</v>
      </c>
      <c r="C7" s="20" t="s">
        <v>10</v>
      </c>
      <c r="D7" s="46">
        <v>22161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22161</v>
      </c>
      <c r="O7" s="47">
        <f t="shared" si="1"/>
        <v>54.31617647058823</v>
      </c>
      <c r="P7" s="9"/>
    </row>
    <row r="8" spans="1:16" ht="15">
      <c r="A8" s="12"/>
      <c r="B8" s="25">
        <v>312.42</v>
      </c>
      <c r="C8" s="20" t="s">
        <v>75</v>
      </c>
      <c r="D8" s="46">
        <v>10058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10058</v>
      </c>
      <c r="O8" s="47">
        <f t="shared" si="1"/>
        <v>24.651960784313726</v>
      </c>
      <c r="P8" s="9"/>
    </row>
    <row r="9" spans="1:16" ht="15">
      <c r="A9" s="12"/>
      <c r="B9" s="25">
        <v>314.1</v>
      </c>
      <c r="C9" s="20" t="s">
        <v>11</v>
      </c>
      <c r="D9" s="46">
        <v>37455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37455</v>
      </c>
      <c r="O9" s="47">
        <f t="shared" si="1"/>
        <v>91.80147058823529</v>
      </c>
      <c r="P9" s="9"/>
    </row>
    <row r="10" spans="1:16" ht="15">
      <c r="A10" s="12"/>
      <c r="B10" s="25">
        <v>314.3</v>
      </c>
      <c r="C10" s="20" t="s">
        <v>12</v>
      </c>
      <c r="D10" s="46">
        <v>11057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11057</v>
      </c>
      <c r="O10" s="47">
        <f t="shared" si="1"/>
        <v>27.100490196078432</v>
      </c>
      <c r="P10" s="9"/>
    </row>
    <row r="11" spans="1:16" ht="15">
      <c r="A11" s="12"/>
      <c r="B11" s="25">
        <v>314.4</v>
      </c>
      <c r="C11" s="20" t="s">
        <v>13</v>
      </c>
      <c r="D11" s="46">
        <v>3017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3017</v>
      </c>
      <c r="O11" s="47">
        <f t="shared" si="1"/>
        <v>7.394607843137255</v>
      </c>
      <c r="P11" s="9"/>
    </row>
    <row r="12" spans="1:16" ht="15">
      <c r="A12" s="12"/>
      <c r="B12" s="25">
        <v>314.9</v>
      </c>
      <c r="C12" s="20" t="s">
        <v>62</v>
      </c>
      <c r="D12" s="46">
        <v>21664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21664</v>
      </c>
      <c r="O12" s="47">
        <f t="shared" si="1"/>
        <v>53.09803921568628</v>
      </c>
      <c r="P12" s="9"/>
    </row>
    <row r="13" spans="1:16" ht="15">
      <c r="A13" s="12"/>
      <c r="B13" s="25">
        <v>316</v>
      </c>
      <c r="C13" s="20" t="s">
        <v>83</v>
      </c>
      <c r="D13" s="46">
        <v>5300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5300</v>
      </c>
      <c r="O13" s="47">
        <f t="shared" si="1"/>
        <v>12.990196078431373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SUM(D15:D18)</f>
        <v>63247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6">SUM(D14:M14)</f>
        <v>63247</v>
      </c>
      <c r="O14" s="45">
        <f t="shared" si="1"/>
        <v>155.0171568627451</v>
      </c>
      <c r="P14" s="10"/>
    </row>
    <row r="15" spans="1:16" ht="15">
      <c r="A15" s="12"/>
      <c r="B15" s="25">
        <v>322</v>
      </c>
      <c r="C15" s="20" t="s">
        <v>0</v>
      </c>
      <c r="D15" s="46">
        <v>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650</v>
      </c>
      <c r="O15" s="47">
        <f t="shared" si="1"/>
        <v>1.5931372549019607</v>
      </c>
      <c r="P15" s="9"/>
    </row>
    <row r="16" spans="1:16" ht="15">
      <c r="A16" s="12"/>
      <c r="B16" s="25">
        <v>323.1</v>
      </c>
      <c r="C16" s="20" t="s">
        <v>16</v>
      </c>
      <c r="D16" s="46">
        <v>59577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59577</v>
      </c>
      <c r="O16" s="47">
        <f t="shared" si="1"/>
        <v>146.02205882352942</v>
      </c>
      <c r="P16" s="9"/>
    </row>
    <row r="17" spans="1:16" ht="15">
      <c r="A17" s="12"/>
      <c r="B17" s="25">
        <v>323.4</v>
      </c>
      <c r="C17" s="20" t="s">
        <v>17</v>
      </c>
      <c r="D17" s="46">
        <v>2972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2972</v>
      </c>
      <c r="O17" s="47">
        <f t="shared" si="1"/>
        <v>7.284313725490196</v>
      </c>
      <c r="P17" s="9"/>
    </row>
    <row r="18" spans="1:16" ht="15">
      <c r="A18" s="12"/>
      <c r="B18" s="25">
        <v>329</v>
      </c>
      <c r="C18" s="20" t="s">
        <v>18</v>
      </c>
      <c r="D18" s="46">
        <v>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</v>
      </c>
      <c r="O18" s="47">
        <f t="shared" si="1"/>
        <v>0.11764705882352941</v>
      </c>
      <c r="P18" s="9"/>
    </row>
    <row r="19" spans="1:16" ht="15.75">
      <c r="A19" s="29" t="s">
        <v>19</v>
      </c>
      <c r="B19" s="30"/>
      <c r="C19" s="31"/>
      <c r="D19" s="32">
        <f aca="true" t="shared" si="5" ref="D19:M19">SUM(D20:D26)</f>
        <v>138522</v>
      </c>
      <c r="E19" s="32">
        <f t="shared" si="5"/>
        <v>23623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162145</v>
      </c>
      <c r="O19" s="45">
        <f t="shared" si="1"/>
        <v>397.41421568627453</v>
      </c>
      <c r="P19" s="10"/>
    </row>
    <row r="20" spans="1:16" ht="15">
      <c r="A20" s="12"/>
      <c r="B20" s="25">
        <v>331.5</v>
      </c>
      <c r="C20" s="20" t="s">
        <v>80</v>
      </c>
      <c r="D20" s="46">
        <v>60447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60447</v>
      </c>
      <c r="O20" s="47">
        <f t="shared" si="1"/>
        <v>148.15441176470588</v>
      </c>
      <c r="P20" s="9"/>
    </row>
    <row r="21" spans="1:16" ht="15">
      <c r="A21" s="12"/>
      <c r="B21" s="25">
        <v>334.5</v>
      </c>
      <c r="C21" s="20" t="s">
        <v>84</v>
      </c>
      <c r="D21" s="46">
        <v>10254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10254</v>
      </c>
      <c r="O21" s="47">
        <f t="shared" si="1"/>
        <v>25.13235294117647</v>
      </c>
      <c r="P21" s="9"/>
    </row>
    <row r="22" spans="1:16" ht="15">
      <c r="A22" s="12"/>
      <c r="B22" s="25">
        <v>334.7</v>
      </c>
      <c r="C22" s="20" t="s">
        <v>85</v>
      </c>
      <c r="D22" s="46">
        <v>4623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4623</v>
      </c>
      <c r="O22" s="47">
        <f t="shared" si="1"/>
        <v>11.330882352941176</v>
      </c>
      <c r="P22" s="9"/>
    </row>
    <row r="23" spans="1:16" ht="15">
      <c r="A23" s="12"/>
      <c r="B23" s="25">
        <v>335.12</v>
      </c>
      <c r="C23" s="20" t="s">
        <v>63</v>
      </c>
      <c r="D23" s="46">
        <v>26508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26508</v>
      </c>
      <c r="O23" s="47">
        <f t="shared" si="1"/>
        <v>64.97058823529412</v>
      </c>
      <c r="P23" s="9"/>
    </row>
    <row r="24" spans="1:16" ht="15">
      <c r="A24" s="12"/>
      <c r="B24" s="25">
        <v>335.15</v>
      </c>
      <c r="C24" s="20" t="s">
        <v>64</v>
      </c>
      <c r="D24" s="46">
        <v>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</v>
      </c>
      <c r="O24" s="47">
        <f t="shared" si="1"/>
        <v>0.3602941176470588</v>
      </c>
      <c r="P24" s="9"/>
    </row>
    <row r="25" spans="1:16" ht="15">
      <c r="A25" s="12"/>
      <c r="B25" s="25">
        <v>335.18</v>
      </c>
      <c r="C25" s="20" t="s">
        <v>65</v>
      </c>
      <c r="D25" s="46">
        <v>36075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36075</v>
      </c>
      <c r="O25" s="47">
        <f t="shared" si="1"/>
        <v>88.41911764705883</v>
      </c>
      <c r="P25" s="9"/>
    </row>
    <row r="26" spans="1:16" ht="15">
      <c r="A26" s="12"/>
      <c r="B26" s="25">
        <v>338</v>
      </c>
      <c r="C26" s="20" t="s">
        <v>51</v>
      </c>
      <c r="D26" s="46">
        <v>468</v>
      </c>
      <c r="E26" s="46">
        <v>23623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24091</v>
      </c>
      <c r="O26" s="47">
        <f t="shared" si="1"/>
        <v>59.04656862745098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SUM(D28:D29)</f>
        <v>48294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48294</v>
      </c>
      <c r="O27" s="45">
        <f t="shared" si="1"/>
        <v>118.36764705882354</v>
      </c>
      <c r="P27" s="10"/>
    </row>
    <row r="28" spans="1:16" ht="15">
      <c r="A28" s="12"/>
      <c r="B28" s="25">
        <v>343.4</v>
      </c>
      <c r="C28" s="20" t="s">
        <v>32</v>
      </c>
      <c r="D28" s="46">
        <v>33139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33139</v>
      </c>
      <c r="O28" s="47">
        <f t="shared" si="1"/>
        <v>81.22303921568627</v>
      </c>
      <c r="P28" s="9"/>
    </row>
    <row r="29" spans="1:16" ht="15">
      <c r="A29" s="12"/>
      <c r="B29" s="25">
        <v>344.9</v>
      </c>
      <c r="C29" s="20" t="s">
        <v>86</v>
      </c>
      <c r="D29" s="46">
        <v>15155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15155</v>
      </c>
      <c r="O29" s="47">
        <f t="shared" si="1"/>
        <v>37.14460784313726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SUM(D31:D31)</f>
        <v>307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307</v>
      </c>
      <c r="O30" s="45">
        <f t="shared" si="1"/>
        <v>0.7524509803921569</v>
      </c>
      <c r="P30" s="10"/>
    </row>
    <row r="31" spans="1:16" ht="15">
      <c r="A31" s="13"/>
      <c r="B31" s="39">
        <v>351.1</v>
      </c>
      <c r="C31" s="21" t="s">
        <v>36</v>
      </c>
      <c r="D31" s="46">
        <v>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307</v>
      </c>
      <c r="O31" s="47">
        <f t="shared" si="1"/>
        <v>0.7524509803921569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SUM(D33:D35)</f>
        <v>39687</v>
      </c>
      <c r="E32" s="32">
        <f t="shared" si="8"/>
        <v>29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39716</v>
      </c>
      <c r="O32" s="45">
        <f t="shared" si="1"/>
        <v>97.34313725490196</v>
      </c>
      <c r="P32" s="10"/>
    </row>
    <row r="33" spans="1:16" ht="15">
      <c r="A33" s="12"/>
      <c r="B33" s="25">
        <v>361.1</v>
      </c>
      <c r="C33" s="20" t="s">
        <v>37</v>
      </c>
      <c r="D33" s="46">
        <v>89</v>
      </c>
      <c r="E33" s="46">
        <v>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118</v>
      </c>
      <c r="O33" s="47">
        <f t="shared" si="1"/>
        <v>0.28921568627450983</v>
      </c>
      <c r="P33" s="9"/>
    </row>
    <row r="34" spans="1:16" ht="15">
      <c r="A34" s="12"/>
      <c r="B34" s="25">
        <v>362</v>
      </c>
      <c r="C34" s="20" t="s">
        <v>38</v>
      </c>
      <c r="D34" s="46">
        <v>33136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33136</v>
      </c>
      <c r="O34" s="47">
        <f t="shared" si="1"/>
        <v>81.2156862745098</v>
      </c>
      <c r="P34" s="9"/>
    </row>
    <row r="35" spans="1:16" ht="15.75" thickBot="1">
      <c r="A35" s="12"/>
      <c r="B35" s="25">
        <v>369.9</v>
      </c>
      <c r="C35" s="20" t="s">
        <v>39</v>
      </c>
      <c r="D35" s="46">
        <v>6462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6462</v>
      </c>
      <c r="O35" s="47">
        <f t="shared" si="1"/>
        <v>15.838235294117647</v>
      </c>
      <c r="P35" s="9"/>
    </row>
    <row r="36" spans="1:119" ht="16.5" thickBot="1">
      <c r="A36" s="14" t="s">
        <v>34</v>
      </c>
      <c r="B36" s="23"/>
      <c r="C36" s="22"/>
      <c r="D36" s="15">
        <f>SUM(D5,D14,D19,D27,D30,D32)</f>
        <v>525242</v>
      </c>
      <c r="E36" s="15">
        <f aca="true" t="shared" si="9" ref="E36:M36">SUM(E5,E14,E19,E27,E30,E32)</f>
        <v>39590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0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4"/>
        <v>564832</v>
      </c>
      <c r="O36" s="38">
        <f t="shared" si="1"/>
        <v>1384.3921568627452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87</v>
      </c>
      <c r="M38" s="48"/>
      <c r="N38" s="48"/>
      <c r="O38" s="43">
        <v>408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201979</v>
      </c>
      <c r="E5" s="27">
        <f t="shared" si="0"/>
        <v>14812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216791</v>
      </c>
      <c r="O5" s="33">
        <f aca="true" t="shared" si="1" ref="O5:O33">(N5/O$35)</f>
        <v>546.0730478589421</v>
      </c>
      <c r="P5" s="6"/>
    </row>
    <row r="6" spans="1:16" ht="15">
      <c r="A6" s="12"/>
      <c r="B6" s="25">
        <v>311</v>
      </c>
      <c r="C6" s="20" t="s">
        <v>2</v>
      </c>
      <c r="D6" s="46">
        <v>97113</v>
      </c>
      <c r="E6" s="46">
        <v>14812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111925</v>
      </c>
      <c r="O6" s="47">
        <f t="shared" si="1"/>
        <v>281.92695214105794</v>
      </c>
      <c r="P6" s="9"/>
    </row>
    <row r="7" spans="1:16" ht="15">
      <c r="A7" s="12"/>
      <c r="B7" s="25">
        <v>312.41</v>
      </c>
      <c r="C7" s="20" t="s">
        <v>10</v>
      </c>
      <c r="D7" s="46">
        <v>21464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21464</v>
      </c>
      <c r="O7" s="47">
        <f t="shared" si="1"/>
        <v>54.0654911838791</v>
      </c>
      <c r="P7" s="9"/>
    </row>
    <row r="8" spans="1:16" ht="15">
      <c r="A8" s="12"/>
      <c r="B8" s="25">
        <v>312.42</v>
      </c>
      <c r="C8" s="20" t="s">
        <v>75</v>
      </c>
      <c r="D8" s="46">
        <v>9772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9772</v>
      </c>
      <c r="O8" s="47">
        <f t="shared" si="1"/>
        <v>24.614609571788414</v>
      </c>
      <c r="P8" s="9"/>
    </row>
    <row r="9" spans="1:16" ht="15">
      <c r="A9" s="12"/>
      <c r="B9" s="25">
        <v>314.1</v>
      </c>
      <c r="C9" s="20" t="s">
        <v>11</v>
      </c>
      <c r="D9" s="46">
        <v>36198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36198</v>
      </c>
      <c r="O9" s="47">
        <f t="shared" si="1"/>
        <v>91.17884130982368</v>
      </c>
      <c r="P9" s="9"/>
    </row>
    <row r="10" spans="1:16" ht="15">
      <c r="A10" s="12"/>
      <c r="B10" s="25">
        <v>314.3</v>
      </c>
      <c r="C10" s="20" t="s">
        <v>12</v>
      </c>
      <c r="D10" s="46">
        <v>10611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10611</v>
      </c>
      <c r="O10" s="47">
        <f t="shared" si="1"/>
        <v>26.727959697733</v>
      </c>
      <c r="P10" s="9"/>
    </row>
    <row r="11" spans="1:16" ht="15">
      <c r="A11" s="12"/>
      <c r="B11" s="25">
        <v>314.4</v>
      </c>
      <c r="C11" s="20" t="s">
        <v>13</v>
      </c>
      <c r="D11" s="46">
        <v>2903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2903</v>
      </c>
      <c r="O11" s="47">
        <f t="shared" si="1"/>
        <v>7.312342569269521</v>
      </c>
      <c r="P11" s="9"/>
    </row>
    <row r="12" spans="1:16" ht="15">
      <c r="A12" s="12"/>
      <c r="B12" s="25">
        <v>314.9</v>
      </c>
      <c r="C12" s="20" t="s">
        <v>62</v>
      </c>
      <c r="D12" s="46">
        <v>23918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23918</v>
      </c>
      <c r="O12" s="47">
        <f t="shared" si="1"/>
        <v>60.24685138539043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70577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3">SUM(D13:M13)</f>
        <v>70577</v>
      </c>
      <c r="O13" s="45">
        <f t="shared" si="1"/>
        <v>177.7758186397985</v>
      </c>
      <c r="P13" s="10"/>
    </row>
    <row r="14" spans="1:16" ht="15">
      <c r="A14" s="12"/>
      <c r="B14" s="25">
        <v>322</v>
      </c>
      <c r="C14" s="20" t="s">
        <v>0</v>
      </c>
      <c r="D14" s="46">
        <v>370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370</v>
      </c>
      <c r="O14" s="47">
        <f t="shared" si="1"/>
        <v>0.9319899244332494</v>
      </c>
      <c r="P14" s="9"/>
    </row>
    <row r="15" spans="1:16" ht="15">
      <c r="A15" s="12"/>
      <c r="B15" s="25">
        <v>323.1</v>
      </c>
      <c r="C15" s="20" t="s">
        <v>16</v>
      </c>
      <c r="D15" s="46">
        <v>60688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60688</v>
      </c>
      <c r="O15" s="47">
        <f t="shared" si="1"/>
        <v>152.86649874055416</v>
      </c>
      <c r="P15" s="9"/>
    </row>
    <row r="16" spans="1:16" ht="15">
      <c r="A16" s="12"/>
      <c r="B16" s="25">
        <v>323.4</v>
      </c>
      <c r="C16" s="20" t="s">
        <v>17</v>
      </c>
      <c r="D16" s="46">
        <v>3571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3571</v>
      </c>
      <c r="O16" s="47">
        <f t="shared" si="1"/>
        <v>8.994962216624685</v>
      </c>
      <c r="P16" s="9"/>
    </row>
    <row r="17" spans="1:16" ht="15">
      <c r="A17" s="12"/>
      <c r="B17" s="25">
        <v>329</v>
      </c>
      <c r="C17" s="20" t="s">
        <v>18</v>
      </c>
      <c r="D17" s="46">
        <v>5948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5948</v>
      </c>
      <c r="O17" s="47">
        <f t="shared" si="1"/>
        <v>14.982367758186397</v>
      </c>
      <c r="P17" s="9"/>
    </row>
    <row r="18" spans="1:16" ht="15.75">
      <c r="A18" s="29" t="s">
        <v>19</v>
      </c>
      <c r="B18" s="30"/>
      <c r="C18" s="31"/>
      <c r="D18" s="32">
        <f aca="true" t="shared" si="5" ref="D18:M18">SUM(D19:D24)</f>
        <v>61891</v>
      </c>
      <c r="E18" s="32">
        <f t="shared" si="5"/>
        <v>21687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83578</v>
      </c>
      <c r="O18" s="45">
        <f t="shared" si="1"/>
        <v>210.52392947103274</v>
      </c>
      <c r="P18" s="10"/>
    </row>
    <row r="19" spans="1:16" ht="15">
      <c r="A19" s="12"/>
      <c r="B19" s="25">
        <v>331.5</v>
      </c>
      <c r="C19" s="20" t="s">
        <v>80</v>
      </c>
      <c r="D19" s="46">
        <v>1076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1076</v>
      </c>
      <c r="O19" s="47">
        <f t="shared" si="1"/>
        <v>2.7103274559193955</v>
      </c>
      <c r="P19" s="9"/>
    </row>
    <row r="20" spans="1:16" ht="15">
      <c r="A20" s="12"/>
      <c r="B20" s="25">
        <v>335.12</v>
      </c>
      <c r="C20" s="20" t="s">
        <v>63</v>
      </c>
      <c r="D20" s="46">
        <v>26454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26454</v>
      </c>
      <c r="O20" s="47">
        <f t="shared" si="1"/>
        <v>66.63476070528968</v>
      </c>
      <c r="P20" s="9"/>
    </row>
    <row r="21" spans="1:16" ht="15">
      <c r="A21" s="12"/>
      <c r="B21" s="25">
        <v>335.15</v>
      </c>
      <c r="C21" s="20" t="s">
        <v>64</v>
      </c>
      <c r="D21" s="46">
        <v>147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</v>
      </c>
      <c r="O21" s="47">
        <f t="shared" si="1"/>
        <v>0.3702770780856423</v>
      </c>
      <c r="P21" s="9"/>
    </row>
    <row r="22" spans="1:16" ht="15">
      <c r="A22" s="12"/>
      <c r="B22" s="25">
        <v>335.18</v>
      </c>
      <c r="C22" s="20" t="s">
        <v>65</v>
      </c>
      <c r="D22" s="46">
        <v>33930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33930</v>
      </c>
      <c r="O22" s="47">
        <f t="shared" si="1"/>
        <v>85.46599496221663</v>
      </c>
      <c r="P22" s="9"/>
    </row>
    <row r="23" spans="1:16" ht="15">
      <c r="A23" s="12"/>
      <c r="B23" s="25">
        <v>335.19</v>
      </c>
      <c r="C23" s="20" t="s">
        <v>66</v>
      </c>
      <c r="D23" s="46">
        <v>0</v>
      </c>
      <c r="E23" s="46">
        <v>21687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21687</v>
      </c>
      <c r="O23" s="47">
        <f t="shared" si="1"/>
        <v>54.6272040302267</v>
      </c>
      <c r="P23" s="9"/>
    </row>
    <row r="24" spans="1:16" ht="15">
      <c r="A24" s="12"/>
      <c r="B24" s="25">
        <v>338</v>
      </c>
      <c r="C24" s="20" t="s">
        <v>51</v>
      </c>
      <c r="D24" s="46">
        <v>284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284</v>
      </c>
      <c r="O24" s="47">
        <f t="shared" si="1"/>
        <v>0.7153652392947103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SUM(D26:D26)</f>
        <v>33238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33238</v>
      </c>
      <c r="O25" s="45">
        <f t="shared" si="1"/>
        <v>83.72292191435768</v>
      </c>
      <c r="P25" s="10"/>
    </row>
    <row r="26" spans="1:16" ht="15">
      <c r="A26" s="12"/>
      <c r="B26" s="25">
        <v>343.4</v>
      </c>
      <c r="C26" s="20" t="s">
        <v>32</v>
      </c>
      <c r="D26" s="46">
        <v>33238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33238</v>
      </c>
      <c r="O26" s="47">
        <f t="shared" si="1"/>
        <v>83.72292191435768</v>
      </c>
      <c r="P26" s="9"/>
    </row>
    <row r="27" spans="1:16" ht="15.75">
      <c r="A27" s="29" t="s">
        <v>30</v>
      </c>
      <c r="B27" s="30"/>
      <c r="C27" s="31"/>
      <c r="D27" s="32">
        <f aca="true" t="shared" si="7" ref="D27:M27">SUM(D28:D28)</f>
        <v>246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246</v>
      </c>
      <c r="O27" s="45">
        <f t="shared" si="1"/>
        <v>0.6196473551637279</v>
      </c>
      <c r="P27" s="10"/>
    </row>
    <row r="28" spans="1:16" ht="15">
      <c r="A28" s="13"/>
      <c r="B28" s="39">
        <v>351.1</v>
      </c>
      <c r="C28" s="21" t="s">
        <v>36</v>
      </c>
      <c r="D28" s="46">
        <v>246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246</v>
      </c>
      <c r="O28" s="47">
        <f t="shared" si="1"/>
        <v>0.6196473551637279</v>
      </c>
      <c r="P28" s="9"/>
    </row>
    <row r="29" spans="1:16" ht="15.75">
      <c r="A29" s="29" t="s">
        <v>3</v>
      </c>
      <c r="B29" s="30"/>
      <c r="C29" s="31"/>
      <c r="D29" s="32">
        <f aca="true" t="shared" si="8" ref="D29:M29">SUM(D30:D32)</f>
        <v>48938</v>
      </c>
      <c r="E29" s="32">
        <f t="shared" si="8"/>
        <v>33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48971</v>
      </c>
      <c r="O29" s="45">
        <f t="shared" si="1"/>
        <v>123.35264483627203</v>
      </c>
      <c r="P29" s="10"/>
    </row>
    <row r="30" spans="1:16" ht="15">
      <c r="A30" s="12"/>
      <c r="B30" s="25">
        <v>361.1</v>
      </c>
      <c r="C30" s="20" t="s">
        <v>37</v>
      </c>
      <c r="D30" s="46">
        <v>162</v>
      </c>
      <c r="E30" s="46">
        <v>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195</v>
      </c>
      <c r="O30" s="47">
        <f t="shared" si="1"/>
        <v>0.491183879093199</v>
      </c>
      <c r="P30" s="9"/>
    </row>
    <row r="31" spans="1:16" ht="15">
      <c r="A31" s="12"/>
      <c r="B31" s="25">
        <v>362</v>
      </c>
      <c r="C31" s="20" t="s">
        <v>38</v>
      </c>
      <c r="D31" s="46">
        <v>30308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30308</v>
      </c>
      <c r="O31" s="47">
        <f t="shared" si="1"/>
        <v>76.3425692695214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18468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18468</v>
      </c>
      <c r="O32" s="47">
        <f t="shared" si="1"/>
        <v>46.51889168765743</v>
      </c>
      <c r="P32" s="9"/>
    </row>
    <row r="33" spans="1:119" ht="16.5" thickBot="1">
      <c r="A33" s="14" t="s">
        <v>34</v>
      </c>
      <c r="B33" s="23"/>
      <c r="C33" s="22"/>
      <c r="D33" s="15">
        <f>SUM(D5,D13,D18,D25,D27,D29)</f>
        <v>416869</v>
      </c>
      <c r="E33" s="15">
        <f aca="true" t="shared" si="9" ref="E33:M33">SUM(E5,E13,E18,E25,E27,E29)</f>
        <v>36532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453401</v>
      </c>
      <c r="O33" s="38">
        <f t="shared" si="1"/>
        <v>1142.0680100755667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81</v>
      </c>
      <c r="M35" s="48"/>
      <c r="N35" s="48"/>
      <c r="O35" s="43">
        <v>397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190216</v>
      </c>
      <c r="E5" s="27">
        <f t="shared" si="0"/>
        <v>13180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203396</v>
      </c>
      <c r="O5" s="33">
        <f aca="true" t="shared" si="1" ref="O5:O35">(N5/O$37)</f>
        <v>512.3324937027708</v>
      </c>
      <c r="P5" s="6"/>
    </row>
    <row r="6" spans="1:16" ht="15">
      <c r="A6" s="12"/>
      <c r="B6" s="25">
        <v>311</v>
      </c>
      <c r="C6" s="20" t="s">
        <v>2</v>
      </c>
      <c r="D6" s="46">
        <v>89174</v>
      </c>
      <c r="E6" s="46">
        <v>13180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102354</v>
      </c>
      <c r="O6" s="47">
        <f t="shared" si="1"/>
        <v>257.8186397984887</v>
      </c>
      <c r="P6" s="9"/>
    </row>
    <row r="7" spans="1:16" ht="15">
      <c r="A7" s="12"/>
      <c r="B7" s="25">
        <v>312.41</v>
      </c>
      <c r="C7" s="20" t="s">
        <v>10</v>
      </c>
      <c r="D7" s="46">
        <v>21693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21693</v>
      </c>
      <c r="O7" s="47">
        <f t="shared" si="1"/>
        <v>54.642317380352644</v>
      </c>
      <c r="P7" s="9"/>
    </row>
    <row r="8" spans="1:16" ht="15">
      <c r="A8" s="12"/>
      <c r="B8" s="25">
        <v>312.42</v>
      </c>
      <c r="C8" s="20" t="s">
        <v>75</v>
      </c>
      <c r="D8" s="46">
        <v>5844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5844</v>
      </c>
      <c r="O8" s="47">
        <f t="shared" si="1"/>
        <v>14.720403022670025</v>
      </c>
      <c r="P8" s="9"/>
    </row>
    <row r="9" spans="1:16" ht="15">
      <c r="A9" s="12"/>
      <c r="B9" s="25">
        <v>314.1</v>
      </c>
      <c r="C9" s="20" t="s">
        <v>11</v>
      </c>
      <c r="D9" s="46">
        <v>35044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35044</v>
      </c>
      <c r="O9" s="47">
        <f t="shared" si="1"/>
        <v>88.272040302267</v>
      </c>
      <c r="P9" s="9"/>
    </row>
    <row r="10" spans="1:16" ht="15">
      <c r="A10" s="12"/>
      <c r="B10" s="25">
        <v>314.3</v>
      </c>
      <c r="C10" s="20" t="s">
        <v>12</v>
      </c>
      <c r="D10" s="46">
        <v>8916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8916</v>
      </c>
      <c r="O10" s="47">
        <f t="shared" si="1"/>
        <v>22.45843828715365</v>
      </c>
      <c r="P10" s="9"/>
    </row>
    <row r="11" spans="1:16" ht="15">
      <c r="A11" s="12"/>
      <c r="B11" s="25">
        <v>314.4</v>
      </c>
      <c r="C11" s="20" t="s">
        <v>13</v>
      </c>
      <c r="D11" s="46">
        <v>3010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3010</v>
      </c>
      <c r="O11" s="47">
        <f t="shared" si="1"/>
        <v>7.581863979848866</v>
      </c>
      <c r="P11" s="9"/>
    </row>
    <row r="12" spans="1:16" ht="15">
      <c r="A12" s="12"/>
      <c r="B12" s="25">
        <v>315</v>
      </c>
      <c r="C12" s="20" t="s">
        <v>76</v>
      </c>
      <c r="D12" s="46">
        <v>26535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26535</v>
      </c>
      <c r="O12" s="47">
        <f t="shared" si="1"/>
        <v>66.83879093198992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67968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5">SUM(D13:M13)</f>
        <v>67968</v>
      </c>
      <c r="O13" s="45">
        <f t="shared" si="1"/>
        <v>171.20403022670024</v>
      </c>
      <c r="P13" s="10"/>
    </row>
    <row r="14" spans="1:16" ht="15">
      <c r="A14" s="12"/>
      <c r="B14" s="25">
        <v>322</v>
      </c>
      <c r="C14" s="20" t="s">
        <v>0</v>
      </c>
      <c r="D14" s="46">
        <v>1285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1285</v>
      </c>
      <c r="O14" s="47">
        <f t="shared" si="1"/>
        <v>3.2367758186397984</v>
      </c>
      <c r="P14" s="9"/>
    </row>
    <row r="15" spans="1:16" ht="15">
      <c r="A15" s="12"/>
      <c r="B15" s="25">
        <v>323.1</v>
      </c>
      <c r="C15" s="20" t="s">
        <v>16</v>
      </c>
      <c r="D15" s="46">
        <v>56927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56927</v>
      </c>
      <c r="O15" s="47">
        <f t="shared" si="1"/>
        <v>143.39294710327457</v>
      </c>
      <c r="P15" s="9"/>
    </row>
    <row r="16" spans="1:16" ht="15">
      <c r="A16" s="12"/>
      <c r="B16" s="25">
        <v>323.4</v>
      </c>
      <c r="C16" s="20" t="s">
        <v>17</v>
      </c>
      <c r="D16" s="46">
        <v>3708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3708</v>
      </c>
      <c r="O16" s="47">
        <f t="shared" si="1"/>
        <v>9.340050377833753</v>
      </c>
      <c r="P16" s="9"/>
    </row>
    <row r="17" spans="1:16" ht="15">
      <c r="A17" s="12"/>
      <c r="B17" s="25">
        <v>329</v>
      </c>
      <c r="C17" s="20" t="s">
        <v>18</v>
      </c>
      <c r="D17" s="46">
        <v>6048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6048</v>
      </c>
      <c r="O17" s="47">
        <f t="shared" si="1"/>
        <v>15.23425692695214</v>
      </c>
      <c r="P17" s="9"/>
    </row>
    <row r="18" spans="1:16" ht="15.75">
      <c r="A18" s="29" t="s">
        <v>19</v>
      </c>
      <c r="B18" s="30"/>
      <c r="C18" s="31"/>
      <c r="D18" s="32">
        <f aca="true" t="shared" si="5" ref="D18:M18">SUM(D19:D24)</f>
        <v>88384</v>
      </c>
      <c r="E18" s="32">
        <f t="shared" si="5"/>
        <v>18923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107307</v>
      </c>
      <c r="O18" s="45">
        <f t="shared" si="1"/>
        <v>270.2947103274559</v>
      </c>
      <c r="P18" s="10"/>
    </row>
    <row r="19" spans="1:16" ht="15">
      <c r="A19" s="12"/>
      <c r="B19" s="25">
        <v>334.9</v>
      </c>
      <c r="C19" s="20" t="s">
        <v>20</v>
      </c>
      <c r="D19" s="46">
        <v>30000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30000</v>
      </c>
      <c r="O19" s="47">
        <f t="shared" si="1"/>
        <v>75.56675062972292</v>
      </c>
      <c r="P19" s="9"/>
    </row>
    <row r="20" spans="1:16" ht="15">
      <c r="A20" s="12"/>
      <c r="B20" s="25">
        <v>335.12</v>
      </c>
      <c r="C20" s="20" t="s">
        <v>63</v>
      </c>
      <c r="D20" s="46">
        <v>26296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26296</v>
      </c>
      <c r="O20" s="47">
        <f t="shared" si="1"/>
        <v>66.2367758186398</v>
      </c>
      <c r="P20" s="9"/>
    </row>
    <row r="21" spans="1:16" ht="15">
      <c r="A21" s="12"/>
      <c r="B21" s="25">
        <v>335.15</v>
      </c>
      <c r="C21" s="20" t="s">
        <v>64</v>
      </c>
      <c r="D21" s="46">
        <v>147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</v>
      </c>
      <c r="O21" s="47">
        <f t="shared" si="1"/>
        <v>0.3702770780856423</v>
      </c>
      <c r="P21" s="9"/>
    </row>
    <row r="22" spans="1:16" ht="15">
      <c r="A22" s="12"/>
      <c r="B22" s="25">
        <v>335.18</v>
      </c>
      <c r="C22" s="20" t="s">
        <v>65</v>
      </c>
      <c r="D22" s="46">
        <v>31603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31603</v>
      </c>
      <c r="O22" s="47">
        <f t="shared" si="1"/>
        <v>79.60453400503778</v>
      </c>
      <c r="P22" s="9"/>
    </row>
    <row r="23" spans="1:16" ht="15">
      <c r="A23" s="12"/>
      <c r="B23" s="25">
        <v>335.19</v>
      </c>
      <c r="C23" s="20" t="s">
        <v>66</v>
      </c>
      <c r="D23" s="46">
        <v>0</v>
      </c>
      <c r="E23" s="46">
        <v>18923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18923</v>
      </c>
      <c r="O23" s="47">
        <f t="shared" si="1"/>
        <v>47.66498740554156</v>
      </c>
      <c r="P23" s="9"/>
    </row>
    <row r="24" spans="1:16" ht="15">
      <c r="A24" s="12"/>
      <c r="B24" s="25">
        <v>338</v>
      </c>
      <c r="C24" s="20" t="s">
        <v>51</v>
      </c>
      <c r="D24" s="46">
        <v>338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338</v>
      </c>
      <c r="O24" s="47">
        <f t="shared" si="1"/>
        <v>0.8513853904282116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SUM(D26:D26)</f>
        <v>33229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33229</v>
      </c>
      <c r="O25" s="45">
        <f t="shared" si="1"/>
        <v>83.70025188916877</v>
      </c>
      <c r="P25" s="10"/>
    </row>
    <row r="26" spans="1:16" ht="15">
      <c r="A26" s="12"/>
      <c r="B26" s="25">
        <v>343.4</v>
      </c>
      <c r="C26" s="20" t="s">
        <v>32</v>
      </c>
      <c r="D26" s="46">
        <v>33229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33229</v>
      </c>
      <c r="O26" s="47">
        <f t="shared" si="1"/>
        <v>83.70025188916877</v>
      </c>
      <c r="P26" s="9"/>
    </row>
    <row r="27" spans="1:16" ht="15.75">
      <c r="A27" s="29" t="s">
        <v>30</v>
      </c>
      <c r="B27" s="30"/>
      <c r="C27" s="31"/>
      <c r="D27" s="32">
        <f aca="true" t="shared" si="7" ref="D27:M27">SUM(D28:D28)</f>
        <v>100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100</v>
      </c>
      <c r="O27" s="45">
        <f t="shared" si="1"/>
        <v>0.2518891687657431</v>
      </c>
      <c r="P27" s="10"/>
    </row>
    <row r="28" spans="1:16" ht="15">
      <c r="A28" s="13"/>
      <c r="B28" s="39">
        <v>351.1</v>
      </c>
      <c r="C28" s="21" t="s">
        <v>36</v>
      </c>
      <c r="D28" s="46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</v>
      </c>
      <c r="O28" s="47">
        <f t="shared" si="1"/>
        <v>0.2518891687657431</v>
      </c>
      <c r="P28" s="9"/>
    </row>
    <row r="29" spans="1:16" ht="15.75">
      <c r="A29" s="29" t="s">
        <v>3</v>
      </c>
      <c r="B29" s="30"/>
      <c r="C29" s="31"/>
      <c r="D29" s="32">
        <f aca="true" t="shared" si="8" ref="D29:M29">SUM(D30:D32)</f>
        <v>37007</v>
      </c>
      <c r="E29" s="32">
        <f t="shared" si="8"/>
        <v>38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37045</v>
      </c>
      <c r="O29" s="45">
        <f t="shared" si="1"/>
        <v>93.31234256926952</v>
      </c>
      <c r="P29" s="10"/>
    </row>
    <row r="30" spans="1:16" ht="15">
      <c r="A30" s="12"/>
      <c r="B30" s="25">
        <v>361.1</v>
      </c>
      <c r="C30" s="20" t="s">
        <v>37</v>
      </c>
      <c r="D30" s="46">
        <v>331</v>
      </c>
      <c r="E30" s="46">
        <v>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369</v>
      </c>
      <c r="O30" s="47">
        <f t="shared" si="1"/>
        <v>0.929471032745592</v>
      </c>
      <c r="P30" s="9"/>
    </row>
    <row r="31" spans="1:16" ht="15">
      <c r="A31" s="12"/>
      <c r="B31" s="25">
        <v>362</v>
      </c>
      <c r="C31" s="20" t="s">
        <v>38</v>
      </c>
      <c r="D31" s="46">
        <v>29066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29066</v>
      </c>
      <c r="O31" s="47">
        <f t="shared" si="1"/>
        <v>73.21410579345088</v>
      </c>
      <c r="P31" s="9"/>
    </row>
    <row r="32" spans="1:16" ht="15">
      <c r="A32" s="12"/>
      <c r="B32" s="25">
        <v>369.9</v>
      </c>
      <c r="C32" s="20" t="s">
        <v>39</v>
      </c>
      <c r="D32" s="46">
        <v>7610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7610</v>
      </c>
      <c r="O32" s="47">
        <f t="shared" si="1"/>
        <v>19.16876574307305</v>
      </c>
      <c r="P32" s="9"/>
    </row>
    <row r="33" spans="1:16" ht="15.75">
      <c r="A33" s="29" t="s">
        <v>31</v>
      </c>
      <c r="B33" s="30"/>
      <c r="C33" s="31"/>
      <c r="D33" s="32">
        <f aca="true" t="shared" si="9" ref="D33:M33">SUM(D34:D34)</f>
        <v>3000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3000</v>
      </c>
      <c r="O33" s="45">
        <f t="shared" si="1"/>
        <v>7.5566750629722925</v>
      </c>
      <c r="P33" s="9"/>
    </row>
    <row r="34" spans="1:16" ht="15.75" thickBot="1">
      <c r="A34" s="12"/>
      <c r="B34" s="25">
        <v>389.4</v>
      </c>
      <c r="C34" s="20" t="s">
        <v>77</v>
      </c>
      <c r="D34" s="46">
        <v>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3000</v>
      </c>
      <c r="O34" s="47">
        <f t="shared" si="1"/>
        <v>7.5566750629722925</v>
      </c>
      <c r="P34" s="9"/>
    </row>
    <row r="35" spans="1:119" ht="16.5" thickBot="1">
      <c r="A35" s="14" t="s">
        <v>34</v>
      </c>
      <c r="B35" s="23"/>
      <c r="C35" s="22"/>
      <c r="D35" s="15">
        <f aca="true" t="shared" si="10" ref="D35:M35">SUM(D5,D13,D18,D25,D27,D29,D33)</f>
        <v>419904</v>
      </c>
      <c r="E35" s="15">
        <f t="shared" si="10"/>
        <v>32141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452045</v>
      </c>
      <c r="O35" s="38">
        <f t="shared" si="1"/>
        <v>1138.6523929471032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78</v>
      </c>
      <c r="M37" s="48"/>
      <c r="N37" s="48"/>
      <c r="O37" s="43">
        <v>397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187024</v>
      </c>
      <c r="E5" s="27">
        <f t="shared" si="0"/>
        <v>13650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200674</v>
      </c>
      <c r="O5" s="33">
        <f aca="true" t="shared" si="2" ref="O5:O32">(N5/O$34)</f>
        <v>513.2327365728901</v>
      </c>
      <c r="P5" s="6"/>
    </row>
    <row r="6" spans="1:16" ht="15">
      <c r="A6" s="12"/>
      <c r="B6" s="25">
        <v>311</v>
      </c>
      <c r="C6" s="20" t="s">
        <v>2</v>
      </c>
      <c r="D6" s="46">
        <v>90661</v>
      </c>
      <c r="E6" s="46">
        <v>13650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104311</v>
      </c>
      <c r="O6" s="47">
        <f t="shared" si="2"/>
        <v>266.78005115089513</v>
      </c>
      <c r="P6" s="9"/>
    </row>
    <row r="7" spans="1:16" ht="15">
      <c r="A7" s="12"/>
      <c r="B7" s="25">
        <v>312.41</v>
      </c>
      <c r="C7" s="20" t="s">
        <v>10</v>
      </c>
      <c r="D7" s="46">
        <v>25717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25717</v>
      </c>
      <c r="O7" s="47">
        <f t="shared" si="2"/>
        <v>65.77237851662404</v>
      </c>
      <c r="P7" s="9"/>
    </row>
    <row r="8" spans="1:16" ht="15">
      <c r="A8" s="12"/>
      <c r="B8" s="25">
        <v>314.1</v>
      </c>
      <c r="C8" s="20" t="s">
        <v>11</v>
      </c>
      <c r="D8" s="46">
        <v>32156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32156</v>
      </c>
      <c r="O8" s="47">
        <f t="shared" si="2"/>
        <v>82.24040920716112</v>
      </c>
      <c r="P8" s="9"/>
    </row>
    <row r="9" spans="1:16" ht="15">
      <c r="A9" s="12"/>
      <c r="B9" s="25">
        <v>314.3</v>
      </c>
      <c r="C9" s="20" t="s">
        <v>12</v>
      </c>
      <c r="D9" s="46">
        <v>8263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8263</v>
      </c>
      <c r="O9" s="47">
        <f t="shared" si="2"/>
        <v>21.132992327365727</v>
      </c>
      <c r="P9" s="9"/>
    </row>
    <row r="10" spans="1:16" ht="15">
      <c r="A10" s="12"/>
      <c r="B10" s="25">
        <v>314.4</v>
      </c>
      <c r="C10" s="20" t="s">
        <v>13</v>
      </c>
      <c r="D10" s="46">
        <v>2567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2567</v>
      </c>
      <c r="O10" s="47">
        <f t="shared" si="2"/>
        <v>6.565217391304348</v>
      </c>
      <c r="P10" s="9"/>
    </row>
    <row r="11" spans="1:16" ht="15">
      <c r="A11" s="12"/>
      <c r="B11" s="25">
        <v>314.9</v>
      </c>
      <c r="C11" s="20" t="s">
        <v>62</v>
      </c>
      <c r="D11" s="46">
        <v>27660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27660</v>
      </c>
      <c r="O11" s="47">
        <f t="shared" si="2"/>
        <v>70.74168797953965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59946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59946</v>
      </c>
      <c r="O12" s="45">
        <f t="shared" si="2"/>
        <v>153.3145780051151</v>
      </c>
      <c r="P12" s="10"/>
    </row>
    <row r="13" spans="1:16" ht="15">
      <c r="A13" s="12"/>
      <c r="B13" s="25">
        <v>322</v>
      </c>
      <c r="C13" s="20" t="s">
        <v>0</v>
      </c>
      <c r="D13" s="46">
        <v>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760</v>
      </c>
      <c r="O13" s="47">
        <f t="shared" si="2"/>
        <v>1.9437340153452685</v>
      </c>
      <c r="P13" s="9"/>
    </row>
    <row r="14" spans="1:16" ht="15">
      <c r="A14" s="12"/>
      <c r="B14" s="25">
        <v>323.1</v>
      </c>
      <c r="C14" s="20" t="s">
        <v>16</v>
      </c>
      <c r="D14" s="46">
        <v>49799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49799</v>
      </c>
      <c r="O14" s="47">
        <f t="shared" si="2"/>
        <v>127.36317135549872</v>
      </c>
      <c r="P14" s="9"/>
    </row>
    <row r="15" spans="1:16" ht="15">
      <c r="A15" s="12"/>
      <c r="B15" s="25">
        <v>323.4</v>
      </c>
      <c r="C15" s="20" t="s">
        <v>17</v>
      </c>
      <c r="D15" s="46">
        <v>3001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3001</v>
      </c>
      <c r="O15" s="47">
        <f t="shared" si="2"/>
        <v>7.675191815856778</v>
      </c>
      <c r="P15" s="9"/>
    </row>
    <row r="16" spans="1:16" ht="15">
      <c r="A16" s="12"/>
      <c r="B16" s="25">
        <v>329</v>
      </c>
      <c r="C16" s="20" t="s">
        <v>18</v>
      </c>
      <c r="D16" s="46">
        <v>6386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6386</v>
      </c>
      <c r="O16" s="47">
        <f t="shared" si="2"/>
        <v>16.33248081841432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SUM(D18:D23)</f>
        <v>735997</v>
      </c>
      <c r="E17" s="32">
        <f t="shared" si="4"/>
        <v>19110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755107</v>
      </c>
      <c r="O17" s="45">
        <f t="shared" si="2"/>
        <v>1931.2199488491049</v>
      </c>
      <c r="P17" s="10"/>
    </row>
    <row r="18" spans="1:16" ht="15">
      <c r="A18" s="12"/>
      <c r="B18" s="25">
        <v>334.9</v>
      </c>
      <c r="C18" s="20" t="s">
        <v>20</v>
      </c>
      <c r="D18" s="46">
        <v>680428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680428</v>
      </c>
      <c r="O18" s="47">
        <f t="shared" si="2"/>
        <v>1740.2250639386189</v>
      </c>
      <c r="P18" s="9"/>
    </row>
    <row r="19" spans="1:16" ht="15">
      <c r="A19" s="12"/>
      <c r="B19" s="25">
        <v>335.12</v>
      </c>
      <c r="C19" s="20" t="s">
        <v>63</v>
      </c>
      <c r="D19" s="46">
        <v>26128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26128</v>
      </c>
      <c r="O19" s="47">
        <f t="shared" si="2"/>
        <v>66.82352941176471</v>
      </c>
      <c r="P19" s="9"/>
    </row>
    <row r="20" spans="1:16" ht="15">
      <c r="A20" s="12"/>
      <c r="B20" s="25">
        <v>335.15</v>
      </c>
      <c r="C20" s="20" t="s">
        <v>64</v>
      </c>
      <c r="D20" s="46">
        <v>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</v>
      </c>
      <c r="O20" s="47">
        <f t="shared" si="2"/>
        <v>0.5012787723785166</v>
      </c>
      <c r="P20" s="9"/>
    </row>
    <row r="21" spans="1:16" ht="15">
      <c r="A21" s="12"/>
      <c r="B21" s="25">
        <v>335.18</v>
      </c>
      <c r="C21" s="20" t="s">
        <v>65</v>
      </c>
      <c r="D21" s="46">
        <v>28518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28518</v>
      </c>
      <c r="O21" s="47">
        <f t="shared" si="2"/>
        <v>72.93606138107417</v>
      </c>
      <c r="P21" s="9"/>
    </row>
    <row r="22" spans="1:16" ht="15">
      <c r="A22" s="12"/>
      <c r="B22" s="25">
        <v>335.19</v>
      </c>
      <c r="C22" s="20" t="s">
        <v>66</v>
      </c>
      <c r="D22" s="46">
        <v>0</v>
      </c>
      <c r="E22" s="46">
        <v>19110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19110</v>
      </c>
      <c r="O22" s="47">
        <f t="shared" si="2"/>
        <v>48.87468030690537</v>
      </c>
      <c r="P22" s="9"/>
    </row>
    <row r="23" spans="1:16" ht="15">
      <c r="A23" s="12"/>
      <c r="B23" s="25">
        <v>338</v>
      </c>
      <c r="C23" s="20" t="s">
        <v>51</v>
      </c>
      <c r="D23" s="46">
        <v>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727</v>
      </c>
      <c r="O23" s="47">
        <f t="shared" si="2"/>
        <v>1.8593350383631713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SUM(D25:D25)</f>
        <v>31459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31459</v>
      </c>
      <c r="O24" s="45">
        <f t="shared" si="2"/>
        <v>80.45780051150895</v>
      </c>
      <c r="P24" s="10"/>
    </row>
    <row r="25" spans="1:16" ht="15">
      <c r="A25" s="12"/>
      <c r="B25" s="25">
        <v>343.4</v>
      </c>
      <c r="C25" s="20" t="s">
        <v>32</v>
      </c>
      <c r="D25" s="46">
        <v>31459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31459</v>
      </c>
      <c r="O25" s="47">
        <f t="shared" si="2"/>
        <v>80.45780051150895</v>
      </c>
      <c r="P25" s="9"/>
    </row>
    <row r="26" spans="1:16" ht="15.75">
      <c r="A26" s="29" t="s">
        <v>30</v>
      </c>
      <c r="B26" s="30"/>
      <c r="C26" s="31"/>
      <c r="D26" s="32">
        <f aca="true" t="shared" si="6" ref="D26:M26">SUM(D27:D27)</f>
        <v>454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454</v>
      </c>
      <c r="O26" s="45">
        <f t="shared" si="2"/>
        <v>1.1611253196930946</v>
      </c>
      <c r="P26" s="10"/>
    </row>
    <row r="27" spans="1:16" ht="15">
      <c r="A27" s="13"/>
      <c r="B27" s="39">
        <v>351.1</v>
      </c>
      <c r="C27" s="21" t="s">
        <v>36</v>
      </c>
      <c r="D27" s="46">
        <v>454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454</v>
      </c>
      <c r="O27" s="47">
        <f t="shared" si="2"/>
        <v>1.1611253196930946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SUM(D29:D31)</f>
        <v>58208</v>
      </c>
      <c r="E28" s="32">
        <f t="shared" si="7"/>
        <v>60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58268</v>
      </c>
      <c r="O28" s="45">
        <f t="shared" si="2"/>
        <v>149.0230179028133</v>
      </c>
      <c r="P28" s="10"/>
    </row>
    <row r="29" spans="1:16" ht="15">
      <c r="A29" s="12"/>
      <c r="B29" s="25">
        <v>361.1</v>
      </c>
      <c r="C29" s="20" t="s">
        <v>37</v>
      </c>
      <c r="D29" s="46">
        <v>302</v>
      </c>
      <c r="E29" s="46">
        <v>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362</v>
      </c>
      <c r="O29" s="47">
        <f t="shared" si="2"/>
        <v>0.9258312020460358</v>
      </c>
      <c r="P29" s="9"/>
    </row>
    <row r="30" spans="1:16" ht="15">
      <c r="A30" s="12"/>
      <c r="B30" s="25">
        <v>362</v>
      </c>
      <c r="C30" s="20" t="s">
        <v>38</v>
      </c>
      <c r="D30" s="46">
        <v>28644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28644</v>
      </c>
      <c r="O30" s="47">
        <f t="shared" si="2"/>
        <v>73.25831202046035</v>
      </c>
      <c r="P30" s="9"/>
    </row>
    <row r="31" spans="1:16" ht="15.75" thickBot="1">
      <c r="A31" s="12"/>
      <c r="B31" s="25">
        <v>369.9</v>
      </c>
      <c r="C31" s="20" t="s">
        <v>39</v>
      </c>
      <c r="D31" s="46">
        <v>29262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29262</v>
      </c>
      <c r="O31" s="47">
        <f t="shared" si="2"/>
        <v>74.8388746803069</v>
      </c>
      <c r="P31" s="9"/>
    </row>
    <row r="32" spans="1:119" ht="16.5" thickBot="1">
      <c r="A32" s="14" t="s">
        <v>34</v>
      </c>
      <c r="B32" s="23"/>
      <c r="C32" s="22"/>
      <c r="D32" s="15">
        <f>SUM(D5,D12,D17,D24,D26,D28)</f>
        <v>1073088</v>
      </c>
      <c r="E32" s="15">
        <f aca="true" t="shared" si="8" ref="E32:M32">SUM(E5,E12,E17,E24,E26,E28)</f>
        <v>32820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1105908</v>
      </c>
      <c r="O32" s="38">
        <f t="shared" si="2"/>
        <v>2828.4092071611253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67</v>
      </c>
      <c r="M34" s="48"/>
      <c r="N34" s="48"/>
      <c r="O34" s="43">
        <v>391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2022-04-04T19:15:09Z</cp:lastPrinted>
  <dcterms:created xsi:type="dcterms:W3CDTF">2000-08-31T21:26:31Z</dcterms:created>
  <dcterms:modified xsi:type="dcterms:W3CDTF">2022-04-04T19:15:12Z</dcterms:modified>
  <cp:category/>
  <cp:version/>
  <cp:contentType/>
  <cp:contentStatus/>
</cp:coreProperties>
</file>