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0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'2008'!$A$1:$O$72</definedName>
    <definedName name="_xlnm.Print_Area" localSheetId="12">'2009'!$A$1:$O$74</definedName>
    <definedName name="_xlnm.Print_Area" localSheetId="11">'2010'!$A$1:$O$75</definedName>
    <definedName name="_xlnm.Print_Area" localSheetId="10">'2011'!$A$1:$O$76</definedName>
    <definedName name="_xlnm.Print_Area" localSheetId="9">'2012'!$A$1:$O$75</definedName>
    <definedName name="_xlnm.Print_Area" localSheetId="8">'2013'!$A$1:$O$73</definedName>
    <definedName name="_xlnm.Print_Area" localSheetId="7">'2014'!$A$1:$O$74</definedName>
    <definedName name="_xlnm.Print_Area" localSheetId="6">'2015'!$A$1:$O$76</definedName>
    <definedName name="_xlnm.Print_Area" localSheetId="5">'2016'!$A$1:$O$74</definedName>
    <definedName name="_xlnm.Print_Area" localSheetId="4">'2017'!$A$1:$O$76</definedName>
    <definedName name="_xlnm.Print_Area" localSheetId="3">'2018'!$A$1:$O$78</definedName>
    <definedName name="_xlnm.Print_Area" localSheetId="2">'2019'!$A$1:$O$77</definedName>
    <definedName name="_xlnm.Print_Area" localSheetId="1">'2020'!$A$1:$O$74</definedName>
    <definedName name="_xlnm.Print_Area" localSheetId="0">'2021'!$A$1:$P$76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<sst xmlns="http://schemas.openxmlformats.org/spreadsheetml/2006/main" count="1219" uniqueCount="172">
  <si>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</si>
  <si>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</si>
  <si>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</si>
  <si>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</si>
  <si>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</si>
  <si>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</si>
  <si>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</si>
  <si>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</si>
  <si>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</si>
  <si>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</si>
  <si>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</si>
  <si>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</si>
  <si>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</si>
  <si>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</si>
  <si>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</si>
  <si>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</si>
  <si>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</si>
  <si>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</si>
  <si>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</si>
  <si>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</si>
  <si>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</si>
  <si>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</si>
  <si>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</si>
  <si>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</si>
  <si>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Commercial - Public Safety</t>
  </si>
  <si>
    <t>Impact Fees - Commercial - Physical Environment</t>
  </si>
  <si>
    <t>Impact Fees - Residential - Economic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</si>
  <si>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</si>
  <si>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</si>
  <si>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</si>
  <si>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</si>
  <si>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</si>
  <si>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Physical Environment - Other Physical Environment</t>
  </si>
  <si>
    <t>State Grant - Physical Environment - Garbage / Solid Waste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</si>
  <si>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</si>
  <si>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</si>
  <si>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</si>
  <si>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</si>
  <si>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</si>
  <si>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</si>
  <si>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</si>
  <si>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Economic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</si>
  <si>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</si>
  <si>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</si>
  <si>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</si>
  <si>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</si>
  <si>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</si>
  <si>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</si>
  <si>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</si>
  <si>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</si>
  <si>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</si>
  <si>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</si>
  <si>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</si>
  <si>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</si>
  <si>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</si>
  <si>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</si>
  <si>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</si>
  <si>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</si>
  <si>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</si>
  <si>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</si>
  <si>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</si>
  <si>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</si>
  <si>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</si>
  <si>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</si>
  <si>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</si>
  <si>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</si>
  <si>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</si>
  <si>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</si>
  <si>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</si>
  <si>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</si>
  <si>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</si>
  <si>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</si>
  <si>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</si>
  <si>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</si>
  <si>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</si>
  <si>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</si>
  <si>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</si>
  <si>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</si>
  <si>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</si>
  <si>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</si>
  <si>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</si>
  <si>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</si>
  <si>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</si>
  <si>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</si>
  <si>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Coconut Creek Revenues Reported by Account Code and Fund Type</t>
  </si>
  <si>
    <t>Local Fiscal Year Ended September 30, 2010</t>
  </si>
  <si>
    <t>Impact Fees - Commercial - Economic Environment</t>
  </si>
  <si>
    <t>Impact Fees - Commercial - Culture / Recreation</t>
  </si>
  <si>
    <t>Federal Grant - Culture / Recreation</t>
  </si>
  <si>
    <t>State Grant - Economic Environment</t>
  </si>
  <si>
    <t>Culture / Recreation - Cultural Services</t>
  </si>
  <si>
    <t>Proceeds - Debt Proceeds</t>
  </si>
  <si>
    <t>2010 Municipal Census Population:</t>
  </si>
  <si>
    <t>Local Fiscal Year Ended September 30, 2011</t>
  </si>
  <si>
    <t>Federal Grant - Physical Environment - Electric Supply System</t>
  </si>
  <si>
    <t>Grants from Other Local Units - Physical Environment</t>
  </si>
  <si>
    <t>Payments from Other Local Units in Lieu of Taxes</t>
  </si>
  <si>
    <t>Culture / Recreation - Special Recreation Facilities</t>
  </si>
  <si>
    <t>Sale of Surplus Materials and Scrap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</si>
  <si>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</si>
  <si>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</si>
  <si>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</si>
  <si>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</si>
  <si>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</si>
  <si>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</si>
  <si>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</si>
  <si>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</si>
  <si>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</si>
  <si>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</si>
  <si>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</si>
  <si>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</si>
  <si>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</si>
  <si>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</si>
  <si>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</si>
  <si>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</si>
  <si>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</si>
  <si>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</si>
  <si>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</si>
  <si>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Federal Grant - Transportation - Mass Transit</t>
  </si>
  <si>
    <t>State Grant - Transportation - Mass Transit</t>
  </si>
  <si>
    <t>State Grant - Transportation - Other Transportation</t>
  </si>
  <si>
    <t>State Grant - Culture / Recreation</t>
  </si>
  <si>
    <t>Impact Fees - Public Safety</t>
  </si>
  <si>
    <t>Impact Fees - Physical Environment</t>
  </si>
  <si>
    <t>Impact Fees - Economic Environment</t>
  </si>
  <si>
    <t>Impact Fees - Other</t>
  </si>
  <si>
    <t>Proprietary Non-Operating Sources - Other Grants and Donations</t>
  </si>
  <si>
    <t>2008 Municipal Population:</t>
  </si>
  <si>
    <t>Local Fiscal Year Ended September 30, 2014</t>
  </si>
  <si>
    <t>2014 Municipal Population:</t>
  </si>
  <si>
    <t>Local Fiscal Year Ended September 30, 2015</t>
  </si>
  <si>
    <t>Special Assessments - Capital Improvement</t>
  </si>
  <si>
    <t>Sales - Disposition of Fixed Assets</t>
  </si>
  <si>
    <t>Other Miscellaneous Revenues - Settlements</t>
  </si>
  <si>
    <t>Proprietary Non-Operating - Other Grants and Donations</t>
  </si>
  <si>
    <t>2015 Municipal Population:</t>
  </si>
  <si>
    <t>Local Fiscal Year Ended September 30, 2016</t>
  </si>
  <si>
    <t>Federal Grant - Human Services - Public Assistance</t>
  </si>
  <si>
    <t>2016 Municipal Population:</t>
  </si>
  <si>
    <t>Local Fiscal Year Ended September 30, 2017</t>
  </si>
  <si>
    <t>Proceeds - Proceeds from Refunding Bonds</t>
  </si>
  <si>
    <t>2017 Municipal Population:</t>
  </si>
  <si>
    <t>Local Fiscal Year Ended September 30, 2018</t>
  </si>
  <si>
    <t>General Government - Administrative Service Fees</t>
  </si>
  <si>
    <t>Public Safety - Other Public Safety Charges and Fees</t>
  </si>
  <si>
    <t>Culture / Recreation - Other Culture / Recreation Charges</t>
  </si>
  <si>
    <t>2018 Municipal Population:</t>
  </si>
  <si>
    <t>Local Fiscal Year Ended September 30, 2019</t>
  </si>
  <si>
    <t>State Grant - Physical Environment - Gas Supply System</t>
  </si>
  <si>
    <t>2019 Municipal Population:</t>
  </si>
  <si>
    <t>Local Fiscal Year Ended September 30, 2020</t>
  </si>
  <si>
    <t>Impact Fees - Residential - Physical Environment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</si>
  <si>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</si>
  <si>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</si>
  <si>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</si>
  <si>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</si>
  <si>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</si>
  <si>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</si>
  <si>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</si>
  <si>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</si>
  <si>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</si>
  <si>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</si>
  <si>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</si>
  <si>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</si>
  <si>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</si>
  <si>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Human Services - Other Human Services</t>
  </si>
  <si>
    <t>State Grant - Public Safety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</si>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</sst>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158</v>
      </c>
      <c r="B5" s="26"/>
      <c r="C5" s="26"/>
      <c r="D5" s="27">
        <f>SUM(D6:D13)</f>
        <v>35760160</v>
      </c>
      <c r="E5" s="27">
        <f>SUM(E6:E13)</f>
        <v>947479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36707639</v>
      </c>
      <c r="P5" s="33">
        <f>(O5/P$74)</f>
        <v>634.3011007240241</v>
      </c>
      <c r="Q5" s="6"/>
    </row>
    <row r="6" spans="1:17" ht="15">
      <c r="A6" s="12"/>
      <c r="B6" s="25">
        <v>311</v>
      </c>
      <c r="C6" s="20" t="s">
        <v>3</v>
      </c>
      <c r="D6" s="46">
        <v>28957722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28957722</v>
      </c>
      <c r="P6" s="47">
        <f>(O6/P$74)</f>
        <v>500.38399198216723</v>
      </c>
      <c r="Q6" s="9"/>
    </row>
    <row r="7" spans="1:17" ht="15">
      <c r="A7" s="12"/>
      <c r="B7" s="25">
        <v>312.41</v>
      </c>
      <c r="C7" s="20" t="s">
        <v>159</v>
      </c>
      <c r="D7" s="46">
        <v>0</v>
      </c>
      <c r="E7" s="46">
        <v>556978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556978</v>
      </c>
      <c r="P7" s="47">
        <f>(O7/P$74)</f>
        <v>9.624475125710632</v>
      </c>
      <c r="Q7" s="9"/>
    </row>
    <row r="8" spans="1:17" ht="15">
      <c r="A8" s="12"/>
      <c r="B8" s="25">
        <v>312.43</v>
      </c>
      <c r="C8" s="20" t="s">
        <v>160</v>
      </c>
      <c r="D8" s="46">
        <v>0</v>
      </c>
      <c r="E8" s="46">
        <v>390501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390501</v>
      </c>
      <c r="P8" s="47">
        <f>(O8/P$74)</f>
        <v>6.747783864111558</v>
      </c>
      <c r="Q8" s="9"/>
    </row>
    <row r="9" spans="1:17" ht="15">
      <c r="A9" s="12"/>
      <c r="B9" s="25">
        <v>314.1</v>
      </c>
      <c r="C9" s="20" t="s">
        <v>13</v>
      </c>
      <c r="D9" s="46">
        <v>3985010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3985010</v>
      </c>
      <c r="P9" s="47">
        <f>(O9/P$74)</f>
        <v>68.86022360076723</v>
      </c>
      <c r="Q9" s="9"/>
    </row>
    <row r="10" spans="1:17" ht="15">
      <c r="A10" s="12"/>
      <c r="B10" s="25">
        <v>314.3</v>
      </c>
      <c r="C10" s="20" t="s">
        <v>14</v>
      </c>
      <c r="D10" s="46">
        <v>930331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930331</v>
      </c>
      <c r="P10" s="47">
        <f>(O10/P$74)</f>
        <v>16.075944773720863</v>
      </c>
      <c r="Q10" s="9"/>
    </row>
    <row r="11" spans="1:17" ht="15">
      <c r="A11" s="12"/>
      <c r="B11" s="25">
        <v>314.4</v>
      </c>
      <c r="C11" s="20" t="s">
        <v>15</v>
      </c>
      <c r="D11" s="46">
        <v>35580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35580</v>
      </c>
      <c r="P11" s="47">
        <f>(O11/P$74)</f>
        <v>0.6148157108050665</v>
      </c>
      <c r="Q11" s="9"/>
    </row>
    <row r="12" spans="1:17" ht="15">
      <c r="A12" s="12"/>
      <c r="B12" s="25">
        <v>315.1</v>
      </c>
      <c r="C12" s="20" t="s">
        <v>161</v>
      </c>
      <c r="D12" s="46">
        <v>1546371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1546371</v>
      </c>
      <c r="P12" s="47">
        <f>(O12/P$74)</f>
        <v>26.721000155518308</v>
      </c>
      <c r="Q12" s="9"/>
    </row>
    <row r="13" spans="1:17" ht="15">
      <c r="A13" s="12"/>
      <c r="B13" s="25">
        <v>316</v>
      </c>
      <c r="C13" s="20" t="s">
        <v>105</v>
      </c>
      <c r="D13" s="46">
        <v>305146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305146</v>
      </c>
      <c r="P13" s="47">
        <f>(O13/P$74)</f>
        <v>5.272865511223238</v>
      </c>
      <c r="Q13" s="9"/>
    </row>
    <row r="14" spans="1:17" ht="15.75">
      <c r="A14" s="29" t="s">
        <v>18</v>
      </c>
      <c r="B14" s="30"/>
      <c r="C14" s="31"/>
      <c r="D14" s="32">
        <f>SUM(D15:D25)</f>
        <v>14691400</v>
      </c>
      <c r="E14" s="32">
        <f>SUM(E15:E25)</f>
        <v>24368</v>
      </c>
      <c r="F14" s="32">
        <f>SUM(F15:F25)</f>
        <v>0</v>
      </c>
      <c r="G14" s="32">
        <f>SUM(G15:G25)</f>
        <v>81998</v>
      </c>
      <c r="H14" s="32">
        <f>SUM(H15:H25)</f>
        <v>0</v>
      </c>
      <c r="I14" s="32">
        <f>SUM(I15:I25)</f>
        <v>67391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14865157</v>
      </c>
      <c r="P14" s="45">
        <f>(O14/P$74)</f>
        <v>256.8671182457535</v>
      </c>
      <c r="Q14" s="10"/>
    </row>
    <row r="15" spans="1:17" ht="15">
      <c r="A15" s="12"/>
      <c r="B15" s="25">
        <v>322</v>
      </c>
      <c r="C15" s="20" t="s">
        <v>162</v>
      </c>
      <c r="D15" s="46">
        <v>1234421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1234421</v>
      </c>
      <c r="P15" s="47">
        <f>(O15/P$74)</f>
        <v>21.3305628034767</v>
      </c>
      <c r="Q15" s="9"/>
    </row>
    <row r="16" spans="1:17" ht="15">
      <c r="A16" s="12"/>
      <c r="B16" s="25">
        <v>322.9</v>
      </c>
      <c r="C16" s="20" t="s">
        <v>163</v>
      </c>
      <c r="D16" s="46">
        <v>1925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5">SUM(D16:N16)</f>
        <v>1925</v>
      </c>
      <c r="P16" s="47">
        <f>(O16/P$74)</f>
        <v>0.033263638091617566</v>
      </c>
      <c r="Q16" s="9"/>
    </row>
    <row r="17" spans="1:17" ht="15">
      <c r="A17" s="12"/>
      <c r="B17" s="25">
        <v>323.1</v>
      </c>
      <c r="C17" s="20" t="s">
        <v>19</v>
      </c>
      <c r="D17" s="46">
        <v>2968840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2968840</v>
      </c>
      <c r="P17" s="47">
        <f>(O17/P$74)</f>
        <v>51.30099704515215</v>
      </c>
      <c r="Q17" s="9"/>
    </row>
    <row r="18" spans="1:17" ht="15">
      <c r="A18" s="12"/>
      <c r="B18" s="25">
        <v>323.4</v>
      </c>
      <c r="C18" s="20" t="s">
        <v>20</v>
      </c>
      <c r="D18" s="46">
        <v>13193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13193</v>
      </c>
      <c r="P18" s="47">
        <f>(O18/P$74)</f>
        <v>0.22797255965855093</v>
      </c>
      <c r="Q18" s="9"/>
    </row>
    <row r="19" spans="1:17" ht="15">
      <c r="A19" s="12"/>
      <c r="B19" s="25">
        <v>323.7</v>
      </c>
      <c r="C19" s="20" t="s">
        <v>21</v>
      </c>
      <c r="D19" s="46">
        <v>1519562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1519562</v>
      </c>
      <c r="P19" s="47">
        <f>(O19/P$74)</f>
        <v>26.257745675727048</v>
      </c>
      <c r="Q19" s="9"/>
    </row>
    <row r="20" spans="1:17" ht="15">
      <c r="A20" s="12"/>
      <c r="B20" s="25">
        <v>323.9</v>
      </c>
      <c r="C20" s="20" t="s">
        <v>22</v>
      </c>
      <c r="D20" s="46">
        <v>35167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35167</v>
      </c>
      <c r="P20" s="47">
        <f>(O20/P$74)</f>
        <v>0.6076791484508649</v>
      </c>
      <c r="Q20" s="9"/>
    </row>
    <row r="21" spans="1:17" ht="15">
      <c r="A21" s="12"/>
      <c r="B21" s="25">
        <v>324.11</v>
      </c>
      <c r="C21" s="20" t="s">
        <v>23</v>
      </c>
      <c r="D21" s="46">
        <v>0</v>
      </c>
      <c r="E21" s="46">
        <v>19608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19608</v>
      </c>
      <c r="P21" s="47">
        <f>(O21/P$74)</f>
        <v>0.3388225536106167</v>
      </c>
      <c r="Q21" s="9"/>
    </row>
    <row r="22" spans="1:17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81998</v>
      </c>
      <c r="H22" s="46">
        <v>0</v>
      </c>
      <c r="I22" s="46">
        <v>8595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90593</v>
      </c>
      <c r="P22" s="47">
        <f>(O22/P$74)</f>
        <v>1.5654300081215116</v>
      </c>
      <c r="Q22" s="9"/>
    </row>
    <row r="23" spans="1:17" ht="15">
      <c r="A23" s="12"/>
      <c r="B23" s="25">
        <v>324.22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58796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58796</v>
      </c>
      <c r="P23" s="47">
        <f>(O23/P$74)</f>
        <v>1.0159838260959722</v>
      </c>
      <c r="Q23" s="9"/>
    </row>
    <row r="24" spans="1:17" ht="15">
      <c r="A24" s="12"/>
      <c r="B24" s="25">
        <v>324.42</v>
      </c>
      <c r="C24" s="20" t="s">
        <v>86</v>
      </c>
      <c r="D24" s="46">
        <v>0</v>
      </c>
      <c r="E24" s="46">
        <v>4760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4760</v>
      </c>
      <c r="P24" s="47">
        <f>(O24/P$74)</f>
        <v>0.08225190509927252</v>
      </c>
      <c r="Q24" s="9"/>
    </row>
    <row r="25" spans="1:17" ht="15">
      <c r="A25" s="12"/>
      <c r="B25" s="25">
        <v>325.2</v>
      </c>
      <c r="C25" s="20" t="s">
        <v>27</v>
      </c>
      <c r="D25" s="46">
        <v>8918292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8918292</v>
      </c>
      <c r="P25" s="47">
        <f>(O25/P$74)</f>
        <v>154.10640908226918</v>
      </c>
      <c r="Q25" s="9"/>
    </row>
    <row r="26" spans="1:17" ht="15.75">
      <c r="A26" s="29" t="s">
        <v>164</v>
      </c>
      <c r="B26" s="30"/>
      <c r="C26" s="31"/>
      <c r="D26" s="32">
        <f>SUM(D27:D41)</f>
        <v>9768028</v>
      </c>
      <c r="E26" s="32">
        <f>SUM(E27:E41)</f>
        <v>1936122</v>
      </c>
      <c r="F26" s="32">
        <f>SUM(F27:F41)</f>
        <v>0</v>
      </c>
      <c r="G26" s="32">
        <f>SUM(G27:G41)</f>
        <v>81069</v>
      </c>
      <c r="H26" s="32">
        <f>SUM(H27:H41)</f>
        <v>0</v>
      </c>
      <c r="I26" s="32">
        <f>SUM(I27:I41)</f>
        <v>0</v>
      </c>
      <c r="J26" s="32">
        <f>SUM(J27:J41)</f>
        <v>0</v>
      </c>
      <c r="K26" s="32">
        <f>SUM(K27:K41)</f>
        <v>0</v>
      </c>
      <c r="L26" s="32">
        <f>SUM(L27:L41)</f>
        <v>0</v>
      </c>
      <c r="M26" s="32">
        <f>SUM(M27:M41)</f>
        <v>0</v>
      </c>
      <c r="N26" s="32">
        <f>SUM(N27:N41)</f>
        <v>0</v>
      </c>
      <c r="O26" s="44">
        <f>SUM(D26:N26)</f>
        <v>11785219</v>
      </c>
      <c r="P26" s="45">
        <f>(O26/P$74)</f>
        <v>203.64636864750912</v>
      </c>
      <c r="Q26" s="10"/>
    </row>
    <row r="27" spans="1:17" ht="15">
      <c r="A27" s="12"/>
      <c r="B27" s="25">
        <v>331.2</v>
      </c>
      <c r="C27" s="20" t="s">
        <v>29</v>
      </c>
      <c r="D27" s="46">
        <v>0</v>
      </c>
      <c r="E27" s="46">
        <v>117568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117568</v>
      </c>
      <c r="P27" s="47">
        <f>(O27/P$74)</f>
        <v>2.0315529367040486</v>
      </c>
      <c r="Q27" s="9"/>
    </row>
    <row r="28" spans="1:17" ht="15">
      <c r="A28" s="12"/>
      <c r="B28" s="25">
        <v>331.42</v>
      </c>
      <c r="C28" s="20" t="s">
        <v>118</v>
      </c>
      <c r="D28" s="46">
        <v>0</v>
      </c>
      <c r="E28" s="46">
        <v>100000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2" ref="O28:O37">SUM(D28:N28)</f>
        <v>100000</v>
      </c>
      <c r="P28" s="47">
        <f>(O28/P$74)</f>
        <v>1.7279811995645487</v>
      </c>
      <c r="Q28" s="9"/>
    </row>
    <row r="29" spans="1:17" ht="15">
      <c r="A29" s="12"/>
      <c r="B29" s="25">
        <v>331.5</v>
      </c>
      <c r="C29" s="20" t="s">
        <v>31</v>
      </c>
      <c r="D29" s="46">
        <v>2673851</v>
      </c>
      <c r="E29" s="46">
        <v>4721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2678572</v>
      </c>
      <c r="P29" s="47">
        <f>(O29/P$74)</f>
        <v>46.28522057680012</v>
      </c>
      <c r="Q29" s="9"/>
    </row>
    <row r="30" spans="1:17" ht="15">
      <c r="A30" s="12"/>
      <c r="B30" s="25">
        <v>331.69</v>
      </c>
      <c r="C30" s="20" t="s">
        <v>165</v>
      </c>
      <c r="D30" s="46">
        <v>0</v>
      </c>
      <c r="E30" s="46">
        <v>96346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96346</v>
      </c>
      <c r="P30" s="47">
        <f>(O30/P$74)</f>
        <v>1.66484076653246</v>
      </c>
      <c r="Q30" s="9"/>
    </row>
    <row r="31" spans="1:17" ht="15">
      <c r="A31" s="12"/>
      <c r="B31" s="25">
        <v>334.2</v>
      </c>
      <c r="C31" s="20" t="s">
        <v>166</v>
      </c>
      <c r="D31" s="46">
        <v>0</v>
      </c>
      <c r="E31" s="46">
        <v>5120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5120</v>
      </c>
      <c r="P31" s="47">
        <f>(O31/P$74)</f>
        <v>0.08847263741770489</v>
      </c>
      <c r="Q31" s="9"/>
    </row>
    <row r="32" spans="1:17" ht="15">
      <c r="A32" s="12"/>
      <c r="B32" s="25">
        <v>334.7</v>
      </c>
      <c r="C32" s="20" t="s">
        <v>121</v>
      </c>
      <c r="D32" s="46">
        <v>0</v>
      </c>
      <c r="E32" s="46">
        <v>318932</v>
      </c>
      <c r="F32" s="46">
        <v>0</v>
      </c>
      <c r="G32" s="46">
        <v>81069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400001</v>
      </c>
      <c r="P32" s="47">
        <f>(O32/P$74)</f>
        <v>6.911942078070191</v>
      </c>
      <c r="Q32" s="9"/>
    </row>
    <row r="33" spans="1:17" ht="15">
      <c r="A33" s="12"/>
      <c r="B33" s="25">
        <v>335.125</v>
      </c>
      <c r="C33" s="20" t="s">
        <v>167</v>
      </c>
      <c r="D33" s="46">
        <v>1800433</v>
      </c>
      <c r="E33" s="46">
        <v>497343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2297776</v>
      </c>
      <c r="P33" s="47">
        <f>(O33/P$74)</f>
        <v>39.70513728810631</v>
      </c>
      <c r="Q33" s="9"/>
    </row>
    <row r="34" spans="1:17" ht="15">
      <c r="A34" s="12"/>
      <c r="B34" s="25">
        <v>335.14</v>
      </c>
      <c r="C34" s="20" t="s">
        <v>107</v>
      </c>
      <c r="D34" s="46">
        <v>29419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29419</v>
      </c>
      <c r="P34" s="47">
        <f>(O34/P$74)</f>
        <v>0.5083547890998946</v>
      </c>
      <c r="Q34" s="9"/>
    </row>
    <row r="35" spans="1:17" ht="15">
      <c r="A35" s="12"/>
      <c r="B35" s="25">
        <v>335.15</v>
      </c>
      <c r="C35" s="20" t="s">
        <v>108</v>
      </c>
      <c r="D35" s="46">
        <v>15945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15945</v>
      </c>
      <c r="P35" s="47">
        <f>(O35/P$74)</f>
        <v>0.2755266022705673</v>
      </c>
      <c r="Q35" s="9"/>
    </row>
    <row r="36" spans="1:17" ht="15">
      <c r="A36" s="12"/>
      <c r="B36" s="25">
        <v>335.18</v>
      </c>
      <c r="C36" s="20" t="s">
        <v>168</v>
      </c>
      <c r="D36" s="46">
        <v>4187306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4187306</v>
      </c>
      <c r="P36" s="47">
        <f>(O36/P$74)</f>
        <v>72.35586044823832</v>
      </c>
      <c r="Q36" s="9"/>
    </row>
    <row r="37" spans="1:17" ht="15">
      <c r="A37" s="12"/>
      <c r="B37" s="25">
        <v>335.21</v>
      </c>
      <c r="C37" s="20" t="s">
        <v>39</v>
      </c>
      <c r="D37" s="46">
        <v>2877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2877</v>
      </c>
      <c r="P37" s="47">
        <f>(O37/P$74)</f>
        <v>0.049714019111472066</v>
      </c>
      <c r="Q37" s="9"/>
    </row>
    <row r="38" spans="1:17" ht="15">
      <c r="A38" s="12"/>
      <c r="B38" s="25">
        <v>335.45</v>
      </c>
      <c r="C38" s="20" t="s">
        <v>169</v>
      </c>
      <c r="D38" s="46">
        <v>29005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29005</v>
      </c>
      <c r="P38" s="47">
        <f>(O38/P$74)</f>
        <v>0.5012009469336973</v>
      </c>
      <c r="Q38" s="9"/>
    </row>
    <row r="39" spans="1:17" ht="15">
      <c r="A39" s="12"/>
      <c r="B39" s="25">
        <v>335.5</v>
      </c>
      <c r="C39" s="20" t="s">
        <v>41</v>
      </c>
      <c r="D39" s="46">
        <v>0</v>
      </c>
      <c r="E39" s="46">
        <v>27444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27444</v>
      </c>
      <c r="P39" s="47">
        <f>(O39/P$74)</f>
        <v>0.4742271604084948</v>
      </c>
      <c r="Q39" s="9"/>
    </row>
    <row r="40" spans="1:17" ht="15">
      <c r="A40" s="12"/>
      <c r="B40" s="25">
        <v>338</v>
      </c>
      <c r="C40" s="20" t="s">
        <v>43</v>
      </c>
      <c r="D40" s="46">
        <v>68508</v>
      </c>
      <c r="E40" s="46">
        <v>768648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837156</v>
      </c>
      <c r="P40" s="47">
        <f>(O40/P$74)</f>
        <v>14.465898291026594</v>
      </c>
      <c r="Q40" s="9"/>
    </row>
    <row r="41" spans="1:17" ht="15">
      <c r="A41" s="12"/>
      <c r="B41" s="25">
        <v>339</v>
      </c>
      <c r="C41" s="20" t="s">
        <v>96</v>
      </c>
      <c r="D41" s="46">
        <v>960684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960684</v>
      </c>
      <c r="P41" s="47">
        <f>(O41/P$74)</f>
        <v>16.60043890722469</v>
      </c>
      <c r="Q41" s="9"/>
    </row>
    <row r="42" spans="1:17" ht="15.75">
      <c r="A42" s="29" t="s">
        <v>48</v>
      </c>
      <c r="B42" s="30"/>
      <c r="C42" s="31"/>
      <c r="D42" s="32">
        <f>SUM(D43:D54)</f>
        <v>7406204</v>
      </c>
      <c r="E42" s="32">
        <f>SUM(E43:E54)</f>
        <v>5875409</v>
      </c>
      <c r="F42" s="32">
        <f>SUM(F43:F54)</f>
        <v>0</v>
      </c>
      <c r="G42" s="32">
        <f>SUM(G43:G54)</f>
        <v>0</v>
      </c>
      <c r="H42" s="32">
        <f>SUM(H43:H54)</f>
        <v>0</v>
      </c>
      <c r="I42" s="32">
        <f>SUM(I43:I54)</f>
        <v>24422117</v>
      </c>
      <c r="J42" s="32">
        <f>SUM(J43:J54)</f>
        <v>0</v>
      </c>
      <c r="K42" s="32">
        <f>SUM(K43:K54)</f>
        <v>0</v>
      </c>
      <c r="L42" s="32">
        <f>SUM(L43:L54)</f>
        <v>0</v>
      </c>
      <c r="M42" s="32">
        <f>SUM(M43:M54)</f>
        <v>0</v>
      </c>
      <c r="N42" s="32">
        <f>SUM(N43:N54)</f>
        <v>0</v>
      </c>
      <c r="O42" s="32">
        <f>SUM(D42:N42)</f>
        <v>37703730</v>
      </c>
      <c r="P42" s="45">
        <f>(O42/P$74)</f>
        <v>651.5133659345786</v>
      </c>
      <c r="Q42" s="10"/>
    </row>
    <row r="43" spans="1:17" ht="15">
      <c r="A43" s="12"/>
      <c r="B43" s="25">
        <v>342.1</v>
      </c>
      <c r="C43" s="20" t="s">
        <v>52</v>
      </c>
      <c r="D43" s="46">
        <v>1733710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3" ref="O43:O54">SUM(D43:N43)</f>
        <v>1733710</v>
      </c>
      <c r="P43" s="47">
        <f>(O43/P$74)</f>
        <v>29.958182854970538</v>
      </c>
      <c r="Q43" s="9"/>
    </row>
    <row r="44" spans="1:17" ht="15">
      <c r="A44" s="12"/>
      <c r="B44" s="25">
        <v>342.5</v>
      </c>
      <c r="C44" s="20" t="s">
        <v>54</v>
      </c>
      <c r="D44" s="46">
        <v>255317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255317</v>
      </c>
      <c r="P44" s="47">
        <f>(O44/P$74)</f>
        <v>4.411829759292219</v>
      </c>
      <c r="Q44" s="9"/>
    </row>
    <row r="45" spans="1:17" ht="15">
      <c r="A45" s="12"/>
      <c r="B45" s="25">
        <v>342.6</v>
      </c>
      <c r="C45" s="20" t="s">
        <v>55</v>
      </c>
      <c r="D45" s="46">
        <v>954278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954278</v>
      </c>
      <c r="P45" s="47">
        <f>(O45/P$74)</f>
        <v>16.489744431580583</v>
      </c>
      <c r="Q45" s="9"/>
    </row>
    <row r="46" spans="1:17" ht="15">
      <c r="A46" s="12"/>
      <c r="B46" s="25">
        <v>342.9</v>
      </c>
      <c r="C46" s="20" t="s">
        <v>144</v>
      </c>
      <c r="D46" s="46">
        <v>55600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55600</v>
      </c>
      <c r="P46" s="47">
        <f>(O46/P$74)</f>
        <v>0.9607575469578891</v>
      </c>
      <c r="Q46" s="9"/>
    </row>
    <row r="47" spans="1:17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13411024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13411024</v>
      </c>
      <c r="P47" s="47">
        <f>(O47/P$74)</f>
        <v>231.73997338908953</v>
      </c>
      <c r="Q47" s="9"/>
    </row>
    <row r="48" spans="1:17" ht="15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9018365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9018365</v>
      </c>
      <c r="P48" s="47">
        <f>(O48/P$74)</f>
        <v>155.83565170810942</v>
      </c>
      <c r="Q48" s="9"/>
    </row>
    <row r="49" spans="1:17" ht="15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183794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183794</v>
      </c>
      <c r="P49" s="47">
        <f>(O49/P$74)</f>
        <v>3.1759257659276665</v>
      </c>
      <c r="Q49" s="9"/>
    </row>
    <row r="50" spans="1:17" ht="15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1808934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1808934</v>
      </c>
      <c r="P50" s="47">
        <f>(O50/P$74)</f>
        <v>31.258039432530975</v>
      </c>
      <c r="Q50" s="9"/>
    </row>
    <row r="51" spans="1:17" ht="15">
      <c r="A51" s="12"/>
      <c r="B51" s="25">
        <v>347.2</v>
      </c>
      <c r="C51" s="20" t="s">
        <v>61</v>
      </c>
      <c r="D51" s="46">
        <v>354914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354914</v>
      </c>
      <c r="P51" s="47">
        <f>(O51/P$74)</f>
        <v>6.1328471946225225</v>
      </c>
      <c r="Q51" s="9"/>
    </row>
    <row r="52" spans="1:17" ht="15">
      <c r="A52" s="12"/>
      <c r="B52" s="25">
        <v>347.5</v>
      </c>
      <c r="C52" s="20" t="s">
        <v>97</v>
      </c>
      <c r="D52" s="46">
        <v>154687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154687</v>
      </c>
      <c r="P52" s="47">
        <f>(O52/P$74)</f>
        <v>2.6729622781704134</v>
      </c>
      <c r="Q52" s="9"/>
    </row>
    <row r="53" spans="1:17" ht="15">
      <c r="A53" s="12"/>
      <c r="B53" s="25">
        <v>347.9</v>
      </c>
      <c r="C53" s="20" t="s">
        <v>145</v>
      </c>
      <c r="D53" s="46">
        <v>19420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19420</v>
      </c>
      <c r="P53" s="47">
        <f>(O53/P$74)</f>
        <v>0.33557394895543535</v>
      </c>
      <c r="Q53" s="9"/>
    </row>
    <row r="54" spans="1:17" ht="15">
      <c r="A54" s="12"/>
      <c r="B54" s="25">
        <v>349</v>
      </c>
      <c r="C54" s="20" t="s">
        <v>170</v>
      </c>
      <c r="D54" s="46">
        <v>3878278</v>
      </c>
      <c r="E54" s="46">
        <v>5875409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9753687</v>
      </c>
      <c r="P54" s="47">
        <f>(O54/P$74)</f>
        <v>168.54187762437144</v>
      </c>
      <c r="Q54" s="9"/>
    </row>
    <row r="55" spans="1:17" ht="15.75">
      <c r="A55" s="29" t="s">
        <v>49</v>
      </c>
      <c r="B55" s="30"/>
      <c r="C55" s="31"/>
      <c r="D55" s="32">
        <f>SUM(D56:D60)</f>
        <v>181087</v>
      </c>
      <c r="E55" s="32">
        <f>SUM(E56:E60)</f>
        <v>156275</v>
      </c>
      <c r="F55" s="32">
        <f>SUM(F56:F60)</f>
        <v>0</v>
      </c>
      <c r="G55" s="32">
        <f>SUM(G56:G60)</f>
        <v>0</v>
      </c>
      <c r="H55" s="32">
        <f>SUM(H56:H60)</f>
        <v>0</v>
      </c>
      <c r="I55" s="32">
        <f>SUM(I56:I60)</f>
        <v>0</v>
      </c>
      <c r="J55" s="32">
        <f>SUM(J56:J60)</f>
        <v>0</v>
      </c>
      <c r="K55" s="32">
        <f>SUM(K56:K60)</f>
        <v>0</v>
      </c>
      <c r="L55" s="32">
        <f>SUM(L56:L60)</f>
        <v>0</v>
      </c>
      <c r="M55" s="32">
        <f>SUM(M56:M60)</f>
        <v>0</v>
      </c>
      <c r="N55" s="32">
        <f>SUM(N56:N60)</f>
        <v>0</v>
      </c>
      <c r="O55" s="32">
        <f>SUM(D55:N55)</f>
        <v>337362</v>
      </c>
      <c r="P55" s="45">
        <f>(O55/P$74)</f>
        <v>5.829551934474953</v>
      </c>
      <c r="Q55" s="10"/>
    </row>
    <row r="56" spans="1:17" ht="15">
      <c r="A56" s="13"/>
      <c r="B56" s="39">
        <v>351.1</v>
      </c>
      <c r="C56" s="21" t="s">
        <v>64</v>
      </c>
      <c r="D56" s="46">
        <v>124767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124767</v>
      </c>
      <c r="P56" s="47">
        <f>(O56/P$74)</f>
        <v>2.1559503032607004</v>
      </c>
      <c r="Q56" s="9"/>
    </row>
    <row r="57" spans="1:17" ht="15">
      <c r="A57" s="13"/>
      <c r="B57" s="39">
        <v>351.2</v>
      </c>
      <c r="C57" s="21" t="s">
        <v>65</v>
      </c>
      <c r="D57" s="46">
        <v>0</v>
      </c>
      <c r="E57" s="46">
        <v>156275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156275</v>
      </c>
      <c r="P57" s="47">
        <f>(O57/P$74)</f>
        <v>2.7004026196194983</v>
      </c>
      <c r="Q57" s="9"/>
    </row>
    <row r="58" spans="1:17" ht="15">
      <c r="A58" s="13"/>
      <c r="B58" s="39">
        <v>351.3</v>
      </c>
      <c r="C58" s="21" t="s">
        <v>66</v>
      </c>
      <c r="D58" s="46">
        <v>7871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7871</v>
      </c>
      <c r="P58" s="47">
        <f>(O58/P$74)</f>
        <v>0.13600940021772562</v>
      </c>
      <c r="Q58" s="9"/>
    </row>
    <row r="59" spans="1:17" ht="15">
      <c r="A59" s="13"/>
      <c r="B59" s="39">
        <v>354</v>
      </c>
      <c r="C59" s="21" t="s">
        <v>67</v>
      </c>
      <c r="D59" s="46">
        <v>48215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48215</v>
      </c>
      <c r="P59" s="47">
        <f>(O59/P$74)</f>
        <v>0.8331461353700472</v>
      </c>
      <c r="Q59" s="9"/>
    </row>
    <row r="60" spans="1:17" ht="15">
      <c r="A60" s="13"/>
      <c r="B60" s="39">
        <v>359</v>
      </c>
      <c r="C60" s="21" t="s">
        <v>68</v>
      </c>
      <c r="D60" s="46">
        <v>234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234</v>
      </c>
      <c r="P60" s="47">
        <f>(O60/P$74)</f>
        <v>0.004043476006981044</v>
      </c>
      <c r="Q60" s="9"/>
    </row>
    <row r="61" spans="1:17" ht="15.75">
      <c r="A61" s="29" t="s">
        <v>4</v>
      </c>
      <c r="B61" s="30"/>
      <c r="C61" s="31"/>
      <c r="D61" s="32">
        <f>SUM(D62:D67)</f>
        <v>1204588</v>
      </c>
      <c r="E61" s="32">
        <f>SUM(E62:E67)</f>
        <v>1661</v>
      </c>
      <c r="F61" s="32">
        <f>SUM(F62:F67)</f>
        <v>8737</v>
      </c>
      <c r="G61" s="32">
        <f>SUM(G62:G67)</f>
        <v>-10780</v>
      </c>
      <c r="H61" s="32">
        <f>SUM(H62:H67)</f>
        <v>0</v>
      </c>
      <c r="I61" s="32">
        <f>SUM(I62:I67)</f>
        <v>45158</v>
      </c>
      <c r="J61" s="32">
        <f>SUM(J62:J67)</f>
        <v>0</v>
      </c>
      <c r="K61" s="32">
        <f>SUM(K62:K67)</f>
        <v>0</v>
      </c>
      <c r="L61" s="32">
        <f>SUM(L62:L67)</f>
        <v>0</v>
      </c>
      <c r="M61" s="32">
        <f>SUM(M62:M67)</f>
        <v>0</v>
      </c>
      <c r="N61" s="32">
        <f>SUM(N62:N67)</f>
        <v>0</v>
      </c>
      <c r="O61" s="32">
        <f>SUM(D61:N61)</f>
        <v>1249364</v>
      </c>
      <c r="P61" s="45">
        <f>(O61/P$74)</f>
        <v>21.58877503412763</v>
      </c>
      <c r="Q61" s="10"/>
    </row>
    <row r="62" spans="1:17" ht="15">
      <c r="A62" s="12"/>
      <c r="B62" s="25">
        <v>361.1</v>
      </c>
      <c r="C62" s="20" t="s">
        <v>69</v>
      </c>
      <c r="D62" s="46">
        <v>254867</v>
      </c>
      <c r="E62" s="46">
        <v>47212</v>
      </c>
      <c r="F62" s="46">
        <v>7401</v>
      </c>
      <c r="G62" s="46">
        <v>72336</v>
      </c>
      <c r="H62" s="46">
        <v>0</v>
      </c>
      <c r="I62" s="46">
        <v>192126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573942</v>
      </c>
      <c r="P62" s="47">
        <f>(O62/P$74)</f>
        <v>9.917609856404763</v>
      </c>
      <c r="Q62" s="9"/>
    </row>
    <row r="63" spans="1:17" ht="15">
      <c r="A63" s="12"/>
      <c r="B63" s="25">
        <v>361.3</v>
      </c>
      <c r="C63" s="20" t="s">
        <v>70</v>
      </c>
      <c r="D63" s="46">
        <v>-144353</v>
      </c>
      <c r="E63" s="46">
        <v>-45551</v>
      </c>
      <c r="F63" s="46">
        <v>1336</v>
      </c>
      <c r="G63" s="46">
        <v>-83116</v>
      </c>
      <c r="H63" s="46">
        <v>0</v>
      </c>
      <c r="I63" s="46">
        <v>-176128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-447812</v>
      </c>
      <c r="P63" s="47">
        <f>(O63/P$74)</f>
        <v>-7.738107169393997</v>
      </c>
      <c r="Q63" s="9"/>
    </row>
    <row r="64" spans="1:17" ht="15">
      <c r="A64" s="12"/>
      <c r="B64" s="25">
        <v>362</v>
      </c>
      <c r="C64" s="20" t="s">
        <v>71</v>
      </c>
      <c r="D64" s="46">
        <v>131422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131422</v>
      </c>
      <c r="P64" s="47">
        <f>(O64/P$74)</f>
        <v>2.2709474520917214</v>
      </c>
      <c r="Q64" s="9"/>
    </row>
    <row r="65" spans="1:17" ht="15">
      <c r="A65" s="12"/>
      <c r="B65" s="25">
        <v>365</v>
      </c>
      <c r="C65" s="20" t="s">
        <v>111</v>
      </c>
      <c r="D65" s="46">
        <v>198490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198490</v>
      </c>
      <c r="P65" s="47">
        <f>(O65/P$74)</f>
        <v>3.4298698830156726</v>
      </c>
      <c r="Q65" s="9"/>
    </row>
    <row r="66" spans="1:17" ht="15">
      <c r="A66" s="12"/>
      <c r="B66" s="25">
        <v>366</v>
      </c>
      <c r="C66" s="20" t="s">
        <v>73</v>
      </c>
      <c r="D66" s="46">
        <v>86572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86572</v>
      </c>
      <c r="P66" s="47">
        <f>(O66/P$74)</f>
        <v>1.495947884087021</v>
      </c>
      <c r="Q66" s="9"/>
    </row>
    <row r="67" spans="1:17" ht="15">
      <c r="A67" s="12"/>
      <c r="B67" s="25">
        <v>369.9</v>
      </c>
      <c r="C67" s="20" t="s">
        <v>74</v>
      </c>
      <c r="D67" s="46">
        <v>677590</v>
      </c>
      <c r="E67" s="46">
        <v>0</v>
      </c>
      <c r="F67" s="46">
        <v>0</v>
      </c>
      <c r="G67" s="46">
        <v>0</v>
      </c>
      <c r="H67" s="46">
        <v>0</v>
      </c>
      <c r="I67" s="46">
        <v>29160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706750</v>
      </c>
      <c r="P67" s="47">
        <f>(O67/P$74)</f>
        <v>12.212507127922448</v>
      </c>
      <c r="Q67" s="9"/>
    </row>
    <row r="68" spans="1:17" ht="15.75">
      <c r="A68" s="29" t="s">
        <v>50</v>
      </c>
      <c r="B68" s="30"/>
      <c r="C68" s="31"/>
      <c r="D68" s="32">
        <f>SUM(D69:D71)</f>
        <v>824600</v>
      </c>
      <c r="E68" s="32">
        <f>SUM(E69:E71)</f>
        <v>0</v>
      </c>
      <c r="F68" s="32">
        <f>SUM(F69:F71)</f>
        <v>10768267</v>
      </c>
      <c r="G68" s="32">
        <f>SUM(G69:G71)</f>
        <v>1000000</v>
      </c>
      <c r="H68" s="32">
        <f>SUM(H69:H71)</f>
        <v>0</v>
      </c>
      <c r="I68" s="32">
        <f>SUM(I69:I71)</f>
        <v>1430727</v>
      </c>
      <c r="J68" s="32">
        <f>SUM(J69:J71)</f>
        <v>0</v>
      </c>
      <c r="K68" s="32">
        <f>SUM(K69:K71)</f>
        <v>0</v>
      </c>
      <c r="L68" s="32">
        <f>SUM(L69:L71)</f>
        <v>0</v>
      </c>
      <c r="M68" s="32">
        <f>SUM(M69:M71)</f>
        <v>0</v>
      </c>
      <c r="N68" s="32">
        <f>SUM(N69:N71)</f>
        <v>0</v>
      </c>
      <c r="O68" s="32">
        <f>SUM(D68:N68)</f>
        <v>14023594</v>
      </c>
      <c r="P68" s="45">
        <f>(O68/P$74)</f>
        <v>242.3250678232621</v>
      </c>
      <c r="Q68" s="9"/>
    </row>
    <row r="69" spans="1:17" ht="15">
      <c r="A69" s="12"/>
      <c r="B69" s="25">
        <v>381</v>
      </c>
      <c r="C69" s="20" t="s">
        <v>75</v>
      </c>
      <c r="D69" s="46">
        <v>824600</v>
      </c>
      <c r="E69" s="46">
        <v>0</v>
      </c>
      <c r="F69" s="46">
        <v>2408267</v>
      </c>
      <c r="G69" s="46">
        <v>1000000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4232867</v>
      </c>
      <c r="P69" s="47">
        <f>(O69/P$74)</f>
        <v>73.14314596257192</v>
      </c>
      <c r="Q69" s="9"/>
    </row>
    <row r="70" spans="1:17" ht="15">
      <c r="A70" s="12"/>
      <c r="B70" s="25">
        <v>384</v>
      </c>
      <c r="C70" s="20" t="s">
        <v>91</v>
      </c>
      <c r="D70" s="46">
        <v>0</v>
      </c>
      <c r="E70" s="46">
        <v>0</v>
      </c>
      <c r="F70" s="46">
        <v>8360000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8360000</v>
      </c>
      <c r="P70" s="47">
        <f>(O70/P$74)</f>
        <v>144.45922828359627</v>
      </c>
      <c r="Q70" s="9"/>
    </row>
    <row r="71" spans="1:17" ht="15.75" thickBot="1">
      <c r="A71" s="12"/>
      <c r="B71" s="25">
        <v>389.4</v>
      </c>
      <c r="C71" s="20" t="s">
        <v>126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1430727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1430727</v>
      </c>
      <c r="P71" s="47">
        <f>(O71/P$74)</f>
        <v>24.72269357709388</v>
      </c>
      <c r="Q71" s="9"/>
    </row>
    <row r="72" spans="1:120" ht="16.5" thickBot="1">
      <c r="A72" s="14" t="s">
        <v>62</v>
      </c>
      <c r="B72" s="23"/>
      <c r="C72" s="22"/>
      <c r="D72" s="15">
        <f>SUM(D5,D14,D26,D42,D55,D61,D68)</f>
        <v>69836067</v>
      </c>
      <c r="E72" s="15">
        <f>SUM(E5,E14,E26,E42,E55,E61,E68)</f>
        <v>8941314</v>
      </c>
      <c r="F72" s="15">
        <f>SUM(F5,F14,F26,F42,F55,F61,F68)</f>
        <v>10777004</v>
      </c>
      <c r="G72" s="15">
        <f>SUM(G5,G14,G26,G42,G55,G61,G68)</f>
        <v>1152287</v>
      </c>
      <c r="H72" s="15">
        <f>SUM(H5,H14,H26,H42,H55,H61,H68)</f>
        <v>0</v>
      </c>
      <c r="I72" s="15">
        <f>SUM(I5,I14,I26,I42,I55,I61,I68)</f>
        <v>25965393</v>
      </c>
      <c r="J72" s="15">
        <f>SUM(J5,J14,J26,J42,J55,J61,J68)</f>
        <v>0</v>
      </c>
      <c r="K72" s="15">
        <f>SUM(K5,K14,K26,K42,K55,K61,K68)</f>
        <v>0</v>
      </c>
      <c r="L72" s="15">
        <f>SUM(L5,L14,L26,L42,L55,L61,L68)</f>
        <v>0</v>
      </c>
      <c r="M72" s="15">
        <f>SUM(M5,M14,M26,M42,M55,M61,M68)</f>
        <v>0</v>
      </c>
      <c r="N72" s="15">
        <f>SUM(N5,N14,N26,N42,N55,N61,N68)</f>
        <v>0</v>
      </c>
      <c r="O72" s="15">
        <f>SUM(D72:N72)</f>
        <v>116672065</v>
      </c>
      <c r="P72" s="38">
        <f>(O72/P$74)</f>
        <v>2016.07134834373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6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6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8" t="s">
        <v>171</v>
      </c>
      <c r="N74" s="48"/>
      <c r="O74" s="48"/>
      <c r="P74" s="43">
        <v>57871</v>
      </c>
    </row>
    <row r="75" spans="1:16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6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sheetProtection/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22510861</v>
      </c>
      <c r="E5" s="27">
        <f t="shared" si="0"/>
        <v>909307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23420168</v>
      </c>
      <c r="O5" s="33">
        <f aca="true" t="shared" si="1" ref="O5:O36">(N5/O$73)</f>
        <v>439.2956314594939</v>
      </c>
      <c r="P5" s="6"/>
    </row>
    <row r="6" spans="1:16" ht="15">
      <c r="A6" s="12"/>
      <c r="B6" s="25">
        <v>311</v>
      </c>
      <c r="C6" s="20" t="s">
        <v>3</v>
      </c>
      <c r="D6" s="46">
        <v>16128597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16128597</v>
      </c>
      <c r="O6" s="47">
        <f t="shared" si="1"/>
        <v>302.5265319903213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527528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527528</v>
      </c>
      <c r="O7" s="47">
        <f t="shared" si="1"/>
        <v>9.894922439179938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381779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381779</v>
      </c>
      <c r="O8" s="47">
        <f t="shared" si="1"/>
        <v>7.161086414195412</v>
      </c>
      <c r="P8" s="9"/>
    </row>
    <row r="9" spans="1:16" ht="15">
      <c r="A9" s="12"/>
      <c r="B9" s="25">
        <v>314.1</v>
      </c>
      <c r="C9" s="20" t="s">
        <v>13</v>
      </c>
      <c r="D9" s="46">
        <v>2990654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2990654</v>
      </c>
      <c r="O9" s="47">
        <f t="shared" si="1"/>
        <v>56.096149156866055</v>
      </c>
      <c r="P9" s="9"/>
    </row>
    <row r="10" spans="1:16" ht="15">
      <c r="A10" s="12"/>
      <c r="B10" s="25">
        <v>314.3</v>
      </c>
      <c r="C10" s="20" t="s">
        <v>14</v>
      </c>
      <c r="D10" s="46">
        <v>735341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735341</v>
      </c>
      <c r="O10" s="47">
        <f t="shared" si="1"/>
        <v>13.792902293999587</v>
      </c>
      <c r="P10" s="9"/>
    </row>
    <row r="11" spans="1:16" ht="15">
      <c r="A11" s="12"/>
      <c r="B11" s="25">
        <v>314.4</v>
      </c>
      <c r="C11" s="20" t="s">
        <v>15</v>
      </c>
      <c r="D11" s="46">
        <v>51481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51481</v>
      </c>
      <c r="O11" s="47">
        <f t="shared" si="1"/>
        <v>0.9656368990677696</v>
      </c>
      <c r="P11" s="9"/>
    </row>
    <row r="12" spans="1:16" ht="15">
      <c r="A12" s="12"/>
      <c r="B12" s="25">
        <v>315</v>
      </c>
      <c r="C12" s="20" t="s">
        <v>16</v>
      </c>
      <c r="D12" s="46">
        <v>2314902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2314902</v>
      </c>
      <c r="O12" s="47">
        <f t="shared" si="1"/>
        <v>43.420966743570986</v>
      </c>
      <c r="P12" s="9"/>
    </row>
    <row r="13" spans="1:16" ht="15">
      <c r="A13" s="12"/>
      <c r="B13" s="25">
        <v>316</v>
      </c>
      <c r="C13" s="20" t="s">
        <v>17</v>
      </c>
      <c r="D13" s="46">
        <v>289886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289886</v>
      </c>
      <c r="O13" s="47">
        <f t="shared" si="1"/>
        <v>5.4374355222928745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11844919</v>
      </c>
      <c r="E14" s="32">
        <f t="shared" si="3"/>
        <v>4896</v>
      </c>
      <c r="F14" s="32">
        <f t="shared" si="3"/>
        <v>0</v>
      </c>
      <c r="G14" s="32">
        <f t="shared" si="3"/>
        <v>871127</v>
      </c>
      <c r="H14" s="32">
        <f t="shared" si="3"/>
        <v>0</v>
      </c>
      <c r="I14" s="32">
        <f t="shared" si="3"/>
        <v>698112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13419054</v>
      </c>
      <c r="O14" s="45">
        <f t="shared" si="1"/>
        <v>251.70322435428508</v>
      </c>
      <c r="P14" s="10"/>
    </row>
    <row r="15" spans="1:16" ht="15">
      <c r="A15" s="12"/>
      <c r="B15" s="25">
        <v>322</v>
      </c>
      <c r="C15" s="20" t="s">
        <v>0</v>
      </c>
      <c r="D15" s="46">
        <v>2691824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2691824</v>
      </c>
      <c r="O15" s="47">
        <f t="shared" si="1"/>
        <v>50.490949674563424</v>
      </c>
      <c r="P15" s="9"/>
    </row>
    <row r="16" spans="1:16" ht="15">
      <c r="A16" s="12"/>
      <c r="B16" s="25">
        <v>323.1</v>
      </c>
      <c r="C16" s="20" t="s">
        <v>19</v>
      </c>
      <c r="D16" s="46">
        <v>2707920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2707920</v>
      </c>
      <c r="O16" s="47">
        <f t="shared" si="1"/>
        <v>50.79286477969726</v>
      </c>
      <c r="P16" s="9"/>
    </row>
    <row r="17" spans="1:16" ht="15">
      <c r="A17" s="12"/>
      <c r="B17" s="25">
        <v>323.4</v>
      </c>
      <c r="C17" s="20" t="s">
        <v>20</v>
      </c>
      <c r="D17" s="46">
        <v>9616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9616</v>
      </c>
      <c r="O17" s="47">
        <f t="shared" si="1"/>
        <v>0.18036876559188192</v>
      </c>
      <c r="P17" s="9"/>
    </row>
    <row r="18" spans="1:16" ht="15">
      <c r="A18" s="12"/>
      <c r="B18" s="25">
        <v>323.7</v>
      </c>
      <c r="C18" s="20" t="s">
        <v>21</v>
      </c>
      <c r="D18" s="46">
        <v>1224802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1224802</v>
      </c>
      <c r="O18" s="47">
        <f t="shared" si="1"/>
        <v>22.97379625982406</v>
      </c>
      <c r="P18" s="9"/>
    </row>
    <row r="19" spans="1:16" ht="15">
      <c r="A19" s="12"/>
      <c r="B19" s="25">
        <v>323.9</v>
      </c>
      <c r="C19" s="20" t="s">
        <v>22</v>
      </c>
      <c r="D19" s="46">
        <v>28941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28941</v>
      </c>
      <c r="O19" s="47">
        <f t="shared" si="1"/>
        <v>0.5428507118338867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310460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310460</v>
      </c>
      <c r="O20" s="47">
        <f t="shared" si="1"/>
        <v>5.823345150338566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698112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698112</v>
      </c>
      <c r="O21" s="47">
        <f t="shared" si="1"/>
        <v>13.094592313319453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4896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4896</v>
      </c>
      <c r="O22" s="47">
        <f t="shared" si="1"/>
        <v>0.0918350120983625</v>
      </c>
      <c r="P22" s="9"/>
    </row>
    <row r="23" spans="1:16" ht="15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560667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560667</v>
      </c>
      <c r="O23" s="47">
        <f t="shared" si="1"/>
        <v>10.516515671599798</v>
      </c>
      <c r="P23" s="9"/>
    </row>
    <row r="24" spans="1:16" ht="15">
      <c r="A24" s="12"/>
      <c r="B24" s="25">
        <v>325.2</v>
      </c>
      <c r="C24" s="20" t="s">
        <v>27</v>
      </c>
      <c r="D24" s="46">
        <v>5175817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5175817</v>
      </c>
      <c r="O24" s="47">
        <f t="shared" si="1"/>
        <v>97.08358186558625</v>
      </c>
      <c r="P24" s="9"/>
    </row>
    <row r="25" spans="1:16" ht="15">
      <c r="A25" s="12"/>
      <c r="B25" s="25">
        <v>329</v>
      </c>
      <c r="C25" s="20" t="s">
        <v>28</v>
      </c>
      <c r="D25" s="46">
        <v>5999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5999</v>
      </c>
      <c r="O25" s="47">
        <f t="shared" si="1"/>
        <v>0.1125241498321235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SUM(D27:D39)</f>
        <v>4376959</v>
      </c>
      <c r="E26" s="32">
        <f t="shared" si="6"/>
        <v>2183138</v>
      </c>
      <c r="F26" s="32">
        <f t="shared" si="6"/>
        <v>0</v>
      </c>
      <c r="G26" s="32">
        <f t="shared" si="6"/>
        <v>138750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6698847</v>
      </c>
      <c r="O26" s="45">
        <f t="shared" si="1"/>
        <v>125.65128580271228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60038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60038</v>
      </c>
      <c r="O27" s="47">
        <f t="shared" si="1"/>
        <v>1.1261418415771012</v>
      </c>
      <c r="P27" s="9"/>
    </row>
    <row r="28" spans="1:16" ht="15">
      <c r="A28" s="12"/>
      <c r="B28" s="25">
        <v>331.39</v>
      </c>
      <c r="C28" s="20" t="s">
        <v>32</v>
      </c>
      <c r="D28" s="46">
        <v>0</v>
      </c>
      <c r="E28" s="46">
        <v>1124467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1124467</v>
      </c>
      <c r="O28" s="47">
        <f t="shared" si="1"/>
        <v>21.091797497796033</v>
      </c>
      <c r="P28" s="9"/>
    </row>
    <row r="29" spans="1:16" ht="15">
      <c r="A29" s="12"/>
      <c r="B29" s="25">
        <v>331.5</v>
      </c>
      <c r="C29" s="20" t="s">
        <v>31</v>
      </c>
      <c r="D29" s="46">
        <v>0</v>
      </c>
      <c r="E29" s="46">
        <v>385187</v>
      </c>
      <c r="F29" s="46">
        <v>0</v>
      </c>
      <c r="G29" s="46">
        <v>138750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523937</v>
      </c>
      <c r="O29" s="47">
        <f t="shared" si="1"/>
        <v>9.827565509350439</v>
      </c>
      <c r="P29" s="9"/>
    </row>
    <row r="30" spans="1:16" ht="15">
      <c r="A30" s="12"/>
      <c r="B30" s="25">
        <v>331.7</v>
      </c>
      <c r="C30" s="20" t="s">
        <v>88</v>
      </c>
      <c r="D30" s="46">
        <v>0</v>
      </c>
      <c r="E30" s="46">
        <v>25593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25593</v>
      </c>
      <c r="O30" s="47">
        <f t="shared" si="1"/>
        <v>0.4800517697372123</v>
      </c>
      <c r="P30" s="9"/>
    </row>
    <row r="31" spans="1:16" ht="15">
      <c r="A31" s="12"/>
      <c r="B31" s="25">
        <v>335.12</v>
      </c>
      <c r="C31" s="20" t="s">
        <v>35</v>
      </c>
      <c r="D31" s="46">
        <v>900065</v>
      </c>
      <c r="E31" s="46">
        <v>344798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1244863</v>
      </c>
      <c r="O31" s="47">
        <f t="shared" si="1"/>
        <v>23.35008346932268</v>
      </c>
      <c r="P31" s="9"/>
    </row>
    <row r="32" spans="1:16" ht="15">
      <c r="A32" s="12"/>
      <c r="B32" s="25">
        <v>335.14</v>
      </c>
      <c r="C32" s="20" t="s">
        <v>36</v>
      </c>
      <c r="D32" s="46">
        <v>27864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27864</v>
      </c>
      <c r="O32" s="47">
        <f t="shared" si="1"/>
        <v>0.5226492600303866</v>
      </c>
      <c r="P32" s="9"/>
    </row>
    <row r="33" spans="1:16" ht="15">
      <c r="A33" s="12"/>
      <c r="B33" s="25">
        <v>335.15</v>
      </c>
      <c r="C33" s="20" t="s">
        <v>37</v>
      </c>
      <c r="D33" s="46">
        <v>9733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9733</v>
      </c>
      <c r="O33" s="47">
        <f t="shared" si="1"/>
        <v>0.182563352278056</v>
      </c>
      <c r="P33" s="9"/>
    </row>
    <row r="34" spans="1:16" ht="15">
      <c r="A34" s="12"/>
      <c r="B34" s="25">
        <v>335.18</v>
      </c>
      <c r="C34" s="20" t="s">
        <v>38</v>
      </c>
      <c r="D34" s="46">
        <v>2909289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2909289</v>
      </c>
      <c r="O34" s="47">
        <f t="shared" si="1"/>
        <v>54.56997355241686</v>
      </c>
      <c r="P34" s="9"/>
    </row>
    <row r="35" spans="1:16" ht="15">
      <c r="A35" s="12"/>
      <c r="B35" s="25">
        <v>335.21</v>
      </c>
      <c r="C35" s="20" t="s">
        <v>39</v>
      </c>
      <c r="D35" s="46">
        <v>4120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4120</v>
      </c>
      <c r="O35" s="47">
        <f t="shared" si="1"/>
        <v>0.07727946279519067</v>
      </c>
      <c r="P35" s="9"/>
    </row>
    <row r="36" spans="1:16" ht="15">
      <c r="A36" s="12"/>
      <c r="B36" s="25">
        <v>335.49</v>
      </c>
      <c r="C36" s="20" t="s">
        <v>40</v>
      </c>
      <c r="D36" s="46">
        <v>22783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22783</v>
      </c>
      <c r="O36" s="47">
        <f t="shared" si="1"/>
        <v>0.42734417496670607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58045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58045</v>
      </c>
      <c r="O37" s="47">
        <f aca="true" t="shared" si="8" ref="O37:O68">(N37/O$73)</f>
        <v>1.088758839307486</v>
      </c>
      <c r="P37" s="9"/>
    </row>
    <row r="38" spans="1:16" ht="15">
      <c r="A38" s="12"/>
      <c r="B38" s="25">
        <v>338</v>
      </c>
      <c r="C38" s="20" t="s">
        <v>43</v>
      </c>
      <c r="D38" s="46">
        <v>418105</v>
      </c>
      <c r="E38" s="46">
        <v>185010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603115</v>
      </c>
      <c r="O38" s="47">
        <f t="shared" si="8"/>
        <v>11.312719224204228</v>
      </c>
      <c r="P38" s="9"/>
    </row>
    <row r="39" spans="1:16" ht="15">
      <c r="A39" s="12"/>
      <c r="B39" s="25">
        <v>339</v>
      </c>
      <c r="C39" s="20" t="s">
        <v>96</v>
      </c>
      <c r="D39" s="46">
        <v>85000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85000</v>
      </c>
      <c r="O39" s="47">
        <f t="shared" si="8"/>
        <v>1.5943578489299046</v>
      </c>
      <c r="P39" s="9"/>
    </row>
    <row r="40" spans="1:16" ht="15.75">
      <c r="A40" s="29" t="s">
        <v>48</v>
      </c>
      <c r="B40" s="30"/>
      <c r="C40" s="31"/>
      <c r="D40" s="32">
        <f aca="true" t="shared" si="9" ref="D40:M40">SUM(D41:D53)</f>
        <v>5370551</v>
      </c>
      <c r="E40" s="32">
        <f t="shared" si="9"/>
        <v>2540327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19448419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27359297</v>
      </c>
      <c r="O40" s="45">
        <f t="shared" si="8"/>
        <v>513.1824695665223</v>
      </c>
      <c r="P40" s="10"/>
    </row>
    <row r="41" spans="1:16" ht="15">
      <c r="A41" s="12"/>
      <c r="B41" s="25">
        <v>341.9</v>
      </c>
      <c r="C41" s="20" t="s">
        <v>51</v>
      </c>
      <c r="D41" s="46">
        <v>20700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3">SUM(D41:M41)</f>
        <v>20700</v>
      </c>
      <c r="O41" s="47">
        <f t="shared" si="8"/>
        <v>0.38827302909234146</v>
      </c>
      <c r="P41" s="9"/>
    </row>
    <row r="42" spans="1:16" ht="15">
      <c r="A42" s="12"/>
      <c r="B42" s="25">
        <v>342.1</v>
      </c>
      <c r="C42" s="20" t="s">
        <v>52</v>
      </c>
      <c r="D42" s="46">
        <v>806585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806585</v>
      </c>
      <c r="O42" s="47">
        <f t="shared" si="8"/>
        <v>15.129236771519142</v>
      </c>
      <c r="P42" s="9"/>
    </row>
    <row r="43" spans="1:16" ht="15">
      <c r="A43" s="12"/>
      <c r="B43" s="25">
        <v>342.2</v>
      </c>
      <c r="C43" s="20" t="s">
        <v>53</v>
      </c>
      <c r="D43" s="46">
        <v>1195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1195</v>
      </c>
      <c r="O43" s="47">
        <f t="shared" si="8"/>
        <v>0.022414795640838068</v>
      </c>
      <c r="P43" s="9"/>
    </row>
    <row r="44" spans="1:16" ht="15">
      <c r="A44" s="12"/>
      <c r="B44" s="25">
        <v>342.5</v>
      </c>
      <c r="C44" s="20" t="s">
        <v>54</v>
      </c>
      <c r="D44" s="46">
        <v>269017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269017</v>
      </c>
      <c r="O44" s="47">
        <f t="shared" si="8"/>
        <v>5.045992534653837</v>
      </c>
      <c r="P44" s="9"/>
    </row>
    <row r="45" spans="1:16" ht="15">
      <c r="A45" s="12"/>
      <c r="B45" s="25">
        <v>342.6</v>
      </c>
      <c r="C45" s="20" t="s">
        <v>55</v>
      </c>
      <c r="D45" s="46">
        <v>791711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791711</v>
      </c>
      <c r="O45" s="47">
        <f t="shared" si="8"/>
        <v>14.850242905107573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10625056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10625056</v>
      </c>
      <c r="O46" s="47">
        <f t="shared" si="8"/>
        <v>199.29578151670324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7145253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7145253</v>
      </c>
      <c r="O47" s="47">
        <f t="shared" si="8"/>
        <v>134.02459062517585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179060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179060</v>
      </c>
      <c r="O48" s="47">
        <f t="shared" si="8"/>
        <v>3.358655487404573</v>
      </c>
      <c r="P48" s="9"/>
    </row>
    <row r="49" spans="1:16" ht="15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1498313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1498313</v>
      </c>
      <c r="O49" s="47">
        <f t="shared" si="8"/>
        <v>28.104083431808377</v>
      </c>
      <c r="P49" s="9"/>
    </row>
    <row r="50" spans="1:16" ht="15">
      <c r="A50" s="12"/>
      <c r="B50" s="25">
        <v>343.9</v>
      </c>
      <c r="C50" s="20" t="s">
        <v>60</v>
      </c>
      <c r="D50" s="46">
        <v>0</v>
      </c>
      <c r="E50" s="46">
        <v>65413</v>
      </c>
      <c r="F50" s="46">
        <v>0</v>
      </c>
      <c r="G50" s="46">
        <v>0</v>
      </c>
      <c r="H50" s="46">
        <v>0</v>
      </c>
      <c r="I50" s="46">
        <v>737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66150</v>
      </c>
      <c r="O50" s="47">
        <f t="shared" si="8"/>
        <v>1.2407855494907434</v>
      </c>
      <c r="P50" s="9"/>
    </row>
    <row r="51" spans="1:16" ht="15">
      <c r="A51" s="12"/>
      <c r="B51" s="25">
        <v>347.2</v>
      </c>
      <c r="C51" s="20" t="s">
        <v>61</v>
      </c>
      <c r="D51" s="46">
        <v>702100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702100</v>
      </c>
      <c r="O51" s="47">
        <f t="shared" si="8"/>
        <v>13.169395832161012</v>
      </c>
      <c r="P51" s="9"/>
    </row>
    <row r="52" spans="1:16" ht="15">
      <c r="A52" s="12"/>
      <c r="B52" s="25">
        <v>347.5</v>
      </c>
      <c r="C52" s="20" t="s">
        <v>97</v>
      </c>
      <c r="D52" s="46">
        <v>49723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49723</v>
      </c>
      <c r="O52" s="47">
        <f t="shared" si="8"/>
        <v>0.9326618273216664</v>
      </c>
      <c r="P52" s="9"/>
    </row>
    <row r="53" spans="1:16" ht="15">
      <c r="A53" s="12"/>
      <c r="B53" s="25">
        <v>349</v>
      </c>
      <c r="C53" s="20" t="s">
        <v>1</v>
      </c>
      <c r="D53" s="46">
        <v>2729520</v>
      </c>
      <c r="E53" s="46">
        <v>2474914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5204434</v>
      </c>
      <c r="O53" s="47">
        <f t="shared" si="8"/>
        <v>97.62035526044305</v>
      </c>
      <c r="P53" s="9"/>
    </row>
    <row r="54" spans="1:16" ht="15.75">
      <c r="A54" s="29" t="s">
        <v>49</v>
      </c>
      <c r="B54" s="30"/>
      <c r="C54" s="31"/>
      <c r="D54" s="32">
        <f aca="true" t="shared" si="11" ref="D54:M54">SUM(D55:D59)</f>
        <v>290064</v>
      </c>
      <c r="E54" s="32">
        <f t="shared" si="11"/>
        <v>930082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71">SUM(D54:M54)</f>
        <v>1220146</v>
      </c>
      <c r="O54" s="45">
        <f t="shared" si="8"/>
        <v>22.886462964005027</v>
      </c>
      <c r="P54" s="10"/>
    </row>
    <row r="55" spans="1:16" ht="15">
      <c r="A55" s="13"/>
      <c r="B55" s="39">
        <v>351.1</v>
      </c>
      <c r="C55" s="21" t="s">
        <v>64</v>
      </c>
      <c r="D55" s="46">
        <v>213684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213684</v>
      </c>
      <c r="O55" s="47">
        <f t="shared" si="8"/>
        <v>4.0081030893027965</v>
      </c>
      <c r="P55" s="9"/>
    </row>
    <row r="56" spans="1:16" ht="15">
      <c r="A56" s="13"/>
      <c r="B56" s="39">
        <v>351.2</v>
      </c>
      <c r="C56" s="21" t="s">
        <v>65</v>
      </c>
      <c r="D56" s="46">
        <v>0</v>
      </c>
      <c r="E56" s="46">
        <v>930082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930082</v>
      </c>
      <c r="O56" s="47">
        <f t="shared" si="8"/>
        <v>17.445688668804983</v>
      </c>
      <c r="P56" s="9"/>
    </row>
    <row r="57" spans="1:16" ht="15">
      <c r="A57" s="13"/>
      <c r="B57" s="39">
        <v>351.3</v>
      </c>
      <c r="C57" s="21" t="s">
        <v>66</v>
      </c>
      <c r="D57" s="46">
        <v>8184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8184</v>
      </c>
      <c r="O57" s="47">
        <f t="shared" si="8"/>
        <v>0.153508525125204</v>
      </c>
      <c r="P57" s="9"/>
    </row>
    <row r="58" spans="1:16" ht="15">
      <c r="A58" s="13"/>
      <c r="B58" s="39">
        <v>354</v>
      </c>
      <c r="C58" s="21" t="s">
        <v>67</v>
      </c>
      <c r="D58" s="46">
        <v>61725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61725</v>
      </c>
      <c r="O58" s="47">
        <f t="shared" si="8"/>
        <v>1.157785155590569</v>
      </c>
      <c r="P58" s="9"/>
    </row>
    <row r="59" spans="1:16" ht="15">
      <c r="A59" s="13"/>
      <c r="B59" s="39">
        <v>359</v>
      </c>
      <c r="C59" s="21" t="s">
        <v>68</v>
      </c>
      <c r="D59" s="46">
        <v>6471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6471</v>
      </c>
      <c r="O59" s="47">
        <f t="shared" si="8"/>
        <v>0.12137752518147543</v>
      </c>
      <c r="P59" s="9"/>
    </row>
    <row r="60" spans="1:16" ht="15.75">
      <c r="A60" s="29" t="s">
        <v>4</v>
      </c>
      <c r="B60" s="30"/>
      <c r="C60" s="31"/>
      <c r="D60" s="32">
        <f aca="true" t="shared" si="13" ref="D60:M60">SUM(D61:D66)</f>
        <v>984416</v>
      </c>
      <c r="E60" s="32">
        <f t="shared" si="13"/>
        <v>111973</v>
      </c>
      <c r="F60" s="32">
        <f t="shared" si="13"/>
        <v>13580</v>
      </c>
      <c r="G60" s="32">
        <f t="shared" si="13"/>
        <v>794409</v>
      </c>
      <c r="H60" s="32">
        <f t="shared" si="13"/>
        <v>0</v>
      </c>
      <c r="I60" s="32">
        <f t="shared" si="13"/>
        <v>142653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2047031</v>
      </c>
      <c r="O60" s="45">
        <f t="shared" si="8"/>
        <v>38.396469904150955</v>
      </c>
      <c r="P60" s="10"/>
    </row>
    <row r="61" spans="1:16" ht="15">
      <c r="A61" s="12"/>
      <c r="B61" s="25">
        <v>361.1</v>
      </c>
      <c r="C61" s="20" t="s">
        <v>69</v>
      </c>
      <c r="D61" s="46">
        <v>265336</v>
      </c>
      <c r="E61" s="46">
        <v>53748</v>
      </c>
      <c r="F61" s="46">
        <v>13518</v>
      </c>
      <c r="G61" s="46">
        <v>102290</v>
      </c>
      <c r="H61" s="46">
        <v>0</v>
      </c>
      <c r="I61" s="46">
        <v>192266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627158</v>
      </c>
      <c r="O61" s="47">
        <f t="shared" si="8"/>
        <v>11.763697409637425</v>
      </c>
      <c r="P61" s="9"/>
    </row>
    <row r="62" spans="1:16" ht="15">
      <c r="A62" s="12"/>
      <c r="B62" s="25">
        <v>361.3</v>
      </c>
      <c r="C62" s="20" t="s">
        <v>70</v>
      </c>
      <c r="D62" s="46">
        <v>-50217</v>
      </c>
      <c r="E62" s="46">
        <v>-11775</v>
      </c>
      <c r="F62" s="46">
        <v>62</v>
      </c>
      <c r="G62" s="46">
        <v>-20576</v>
      </c>
      <c r="H62" s="46">
        <v>0</v>
      </c>
      <c r="I62" s="46">
        <v>-52323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-134829</v>
      </c>
      <c r="O62" s="47">
        <f t="shared" si="8"/>
        <v>-2.5290079342749423</v>
      </c>
      <c r="P62" s="9"/>
    </row>
    <row r="63" spans="1:16" ht="15">
      <c r="A63" s="12"/>
      <c r="B63" s="25">
        <v>362</v>
      </c>
      <c r="C63" s="20" t="s">
        <v>71</v>
      </c>
      <c r="D63" s="46">
        <v>329671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329671</v>
      </c>
      <c r="O63" s="47">
        <f t="shared" si="8"/>
        <v>6.183688781347889</v>
      </c>
      <c r="P63" s="9"/>
    </row>
    <row r="64" spans="1:16" ht="15">
      <c r="A64" s="12"/>
      <c r="B64" s="25">
        <v>365</v>
      </c>
      <c r="C64" s="20" t="s">
        <v>98</v>
      </c>
      <c r="D64" s="46">
        <v>9792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9792</v>
      </c>
      <c r="O64" s="47">
        <f t="shared" si="8"/>
        <v>0.183670024196725</v>
      </c>
      <c r="P64" s="9"/>
    </row>
    <row r="65" spans="1:16" ht="15">
      <c r="A65" s="12"/>
      <c r="B65" s="25">
        <v>366</v>
      </c>
      <c r="C65" s="20" t="s">
        <v>73</v>
      </c>
      <c r="D65" s="46">
        <v>84491</v>
      </c>
      <c r="E65" s="46">
        <v>70000</v>
      </c>
      <c r="F65" s="46">
        <v>0</v>
      </c>
      <c r="G65" s="46">
        <v>169400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323891</v>
      </c>
      <c r="O65" s="47">
        <f t="shared" si="8"/>
        <v>6.075272447620655</v>
      </c>
      <c r="P65" s="9"/>
    </row>
    <row r="66" spans="1:16" ht="15">
      <c r="A66" s="12"/>
      <c r="B66" s="25">
        <v>369.9</v>
      </c>
      <c r="C66" s="20" t="s">
        <v>74</v>
      </c>
      <c r="D66" s="46">
        <v>345343</v>
      </c>
      <c r="E66" s="46">
        <v>0</v>
      </c>
      <c r="F66" s="46">
        <v>0</v>
      </c>
      <c r="G66" s="46">
        <v>543295</v>
      </c>
      <c r="H66" s="46">
        <v>0</v>
      </c>
      <c r="I66" s="46">
        <v>2710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891348</v>
      </c>
      <c r="O66" s="47">
        <f t="shared" si="8"/>
        <v>16.719149175623205</v>
      </c>
      <c r="P66" s="9"/>
    </row>
    <row r="67" spans="1:16" ht="15.75">
      <c r="A67" s="29" t="s">
        <v>50</v>
      </c>
      <c r="B67" s="30"/>
      <c r="C67" s="31"/>
      <c r="D67" s="32">
        <f aca="true" t="shared" si="14" ref="D67:M67">SUM(D68:D70)</f>
        <v>15356</v>
      </c>
      <c r="E67" s="32">
        <f t="shared" si="14"/>
        <v>0</v>
      </c>
      <c r="F67" s="32">
        <f t="shared" si="14"/>
        <v>8784550</v>
      </c>
      <c r="G67" s="32">
        <f t="shared" si="14"/>
        <v>9534154</v>
      </c>
      <c r="H67" s="32">
        <f t="shared" si="14"/>
        <v>0</v>
      </c>
      <c r="I67" s="32">
        <f t="shared" si="14"/>
        <v>1463689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19797749</v>
      </c>
      <c r="O67" s="45">
        <f t="shared" si="8"/>
        <v>371.3493706975785</v>
      </c>
      <c r="P67" s="9"/>
    </row>
    <row r="68" spans="1:16" ht="15">
      <c r="A68" s="12"/>
      <c r="B68" s="25">
        <v>381</v>
      </c>
      <c r="C68" s="20" t="s">
        <v>75</v>
      </c>
      <c r="D68" s="46">
        <v>15356</v>
      </c>
      <c r="E68" s="46">
        <v>0</v>
      </c>
      <c r="F68" s="46">
        <v>3514700</v>
      </c>
      <c r="G68" s="46">
        <v>9534154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13064210</v>
      </c>
      <c r="O68" s="47">
        <f t="shared" si="8"/>
        <v>245.0473618066888</v>
      </c>
      <c r="P68" s="9"/>
    </row>
    <row r="69" spans="1:16" ht="15">
      <c r="A69" s="12"/>
      <c r="B69" s="25">
        <v>384</v>
      </c>
      <c r="C69" s="20" t="s">
        <v>91</v>
      </c>
      <c r="D69" s="46">
        <v>0</v>
      </c>
      <c r="E69" s="46">
        <v>0</v>
      </c>
      <c r="F69" s="46">
        <v>5269850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5269850</v>
      </c>
      <c r="O69" s="47">
        <f>(N69/O$73)</f>
        <v>98.84737306097949</v>
      </c>
      <c r="P69" s="9"/>
    </row>
    <row r="70" spans="1:16" ht="15.75" thickBot="1">
      <c r="A70" s="12"/>
      <c r="B70" s="25">
        <v>389.8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1463689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1463689</v>
      </c>
      <c r="O70" s="47">
        <f>(N70/O$73)</f>
        <v>27.454635829910153</v>
      </c>
      <c r="P70" s="9"/>
    </row>
    <row r="71" spans="1:119" ht="16.5" thickBot="1">
      <c r="A71" s="14" t="s">
        <v>62</v>
      </c>
      <c r="B71" s="23"/>
      <c r="C71" s="22"/>
      <c r="D71" s="15">
        <f aca="true" t="shared" si="15" ref="D71:M71">SUM(D5,D14,D26,D40,D54,D60,D67)</f>
        <v>45393126</v>
      </c>
      <c r="E71" s="15">
        <f t="shared" si="15"/>
        <v>6679723</v>
      </c>
      <c r="F71" s="15">
        <f t="shared" si="15"/>
        <v>8798130</v>
      </c>
      <c r="G71" s="15">
        <f t="shared" si="15"/>
        <v>11338440</v>
      </c>
      <c r="H71" s="15">
        <f t="shared" si="15"/>
        <v>0</v>
      </c>
      <c r="I71" s="15">
        <f t="shared" si="15"/>
        <v>21752873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2"/>
        <v>93962292</v>
      </c>
      <c r="O71" s="38">
        <f>(N71/O$73)</f>
        <v>1762.464914748748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102</v>
      </c>
      <c r="M73" s="48"/>
      <c r="N73" s="48"/>
      <c r="O73" s="43">
        <v>53313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22233655</v>
      </c>
      <c r="E5" s="27">
        <f t="shared" si="0"/>
        <v>838060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23071715</v>
      </c>
      <c r="O5" s="33">
        <f aca="true" t="shared" si="1" ref="O5:O36">(N5/O$74)</f>
        <v>434.04599755432224</v>
      </c>
      <c r="P5" s="6"/>
    </row>
    <row r="6" spans="1:16" ht="15">
      <c r="A6" s="12"/>
      <c r="B6" s="25">
        <v>311</v>
      </c>
      <c r="C6" s="20" t="s">
        <v>3</v>
      </c>
      <c r="D6" s="46">
        <v>15905529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15905529</v>
      </c>
      <c r="O6" s="47">
        <f t="shared" si="1"/>
        <v>299.2292164424795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486523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486523</v>
      </c>
      <c r="O7" s="47">
        <f t="shared" si="1"/>
        <v>9.152911297149846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351537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351537</v>
      </c>
      <c r="O8" s="47">
        <f t="shared" si="1"/>
        <v>6.61343241463644</v>
      </c>
      <c r="P8" s="9"/>
    </row>
    <row r="9" spans="1:16" ht="15">
      <c r="A9" s="12"/>
      <c r="B9" s="25">
        <v>314.1</v>
      </c>
      <c r="C9" s="20" t="s">
        <v>13</v>
      </c>
      <c r="D9" s="46">
        <v>2915427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2915427</v>
      </c>
      <c r="O9" s="47">
        <f t="shared" si="1"/>
        <v>54.847653090019755</v>
      </c>
      <c r="P9" s="9"/>
    </row>
    <row r="10" spans="1:16" ht="15">
      <c r="A10" s="12"/>
      <c r="B10" s="25">
        <v>314.3</v>
      </c>
      <c r="C10" s="20" t="s">
        <v>14</v>
      </c>
      <c r="D10" s="46">
        <v>715381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715381</v>
      </c>
      <c r="O10" s="47">
        <f t="shared" si="1"/>
        <v>13.458395259147775</v>
      </c>
      <c r="P10" s="9"/>
    </row>
    <row r="11" spans="1:16" ht="15">
      <c r="A11" s="12"/>
      <c r="B11" s="25">
        <v>314.4</v>
      </c>
      <c r="C11" s="20" t="s">
        <v>15</v>
      </c>
      <c r="D11" s="46">
        <v>47323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47323</v>
      </c>
      <c r="O11" s="47">
        <f t="shared" si="1"/>
        <v>0.8902831342300819</v>
      </c>
      <c r="P11" s="9"/>
    </row>
    <row r="12" spans="1:16" ht="15">
      <c r="A12" s="12"/>
      <c r="B12" s="25">
        <v>315</v>
      </c>
      <c r="C12" s="20" t="s">
        <v>16</v>
      </c>
      <c r="D12" s="46">
        <v>2372144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2372144</v>
      </c>
      <c r="O12" s="47">
        <f t="shared" si="1"/>
        <v>44.62692126798984</v>
      </c>
      <c r="P12" s="9"/>
    </row>
    <row r="13" spans="1:16" ht="15">
      <c r="A13" s="12"/>
      <c r="B13" s="25">
        <v>316</v>
      </c>
      <c r="C13" s="20" t="s">
        <v>17</v>
      </c>
      <c r="D13" s="46">
        <v>277851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277851</v>
      </c>
      <c r="O13" s="47">
        <f t="shared" si="1"/>
        <v>5.227184648668987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11821376</v>
      </c>
      <c r="E14" s="32">
        <f t="shared" si="3"/>
        <v>112674</v>
      </c>
      <c r="F14" s="32">
        <f t="shared" si="3"/>
        <v>0</v>
      </c>
      <c r="G14" s="32">
        <f t="shared" si="3"/>
        <v>1074549</v>
      </c>
      <c r="H14" s="32">
        <f t="shared" si="3"/>
        <v>0</v>
      </c>
      <c r="I14" s="32">
        <f t="shared" si="3"/>
        <v>1022747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14031346</v>
      </c>
      <c r="O14" s="45">
        <f t="shared" si="1"/>
        <v>263.97038848650175</v>
      </c>
      <c r="P14" s="10"/>
    </row>
    <row r="15" spans="1:16" ht="15">
      <c r="A15" s="12"/>
      <c r="B15" s="25">
        <v>322</v>
      </c>
      <c r="C15" s="20" t="s">
        <v>0</v>
      </c>
      <c r="D15" s="46">
        <v>2476704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2476704</v>
      </c>
      <c r="O15" s="47">
        <f t="shared" si="1"/>
        <v>46.59399868309661</v>
      </c>
      <c r="P15" s="9"/>
    </row>
    <row r="16" spans="1:16" ht="15">
      <c r="A16" s="12"/>
      <c r="B16" s="25">
        <v>323.1</v>
      </c>
      <c r="C16" s="20" t="s">
        <v>19</v>
      </c>
      <c r="D16" s="46">
        <v>2773296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2773296</v>
      </c>
      <c r="O16" s="47">
        <f t="shared" si="1"/>
        <v>52.17375599661368</v>
      </c>
      <c r="P16" s="9"/>
    </row>
    <row r="17" spans="1:16" ht="15">
      <c r="A17" s="12"/>
      <c r="B17" s="25">
        <v>323.4</v>
      </c>
      <c r="C17" s="20" t="s">
        <v>20</v>
      </c>
      <c r="D17" s="46">
        <v>8744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8744</v>
      </c>
      <c r="O17" s="47">
        <f t="shared" si="1"/>
        <v>0.16450004703226415</v>
      </c>
      <c r="P17" s="9"/>
    </row>
    <row r="18" spans="1:16" ht="15">
      <c r="A18" s="12"/>
      <c r="B18" s="25">
        <v>323.7</v>
      </c>
      <c r="C18" s="20" t="s">
        <v>21</v>
      </c>
      <c r="D18" s="46">
        <v>1260653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1260653</v>
      </c>
      <c r="O18" s="47">
        <f t="shared" si="1"/>
        <v>23.716545950522057</v>
      </c>
      <c r="P18" s="9"/>
    </row>
    <row r="19" spans="1:16" ht="15">
      <c r="A19" s="12"/>
      <c r="B19" s="25">
        <v>323.9</v>
      </c>
      <c r="C19" s="20" t="s">
        <v>22</v>
      </c>
      <c r="D19" s="46">
        <v>27562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27562</v>
      </c>
      <c r="O19" s="47">
        <f t="shared" si="1"/>
        <v>0.5185213056156524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1074549</v>
      </c>
      <c r="H20" s="46">
        <v>0</v>
      </c>
      <c r="I20" s="46">
        <v>1022747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2097296</v>
      </c>
      <c r="O20" s="47">
        <f t="shared" si="1"/>
        <v>39.45623177499765</v>
      </c>
      <c r="P20" s="9"/>
    </row>
    <row r="21" spans="1:16" ht="15">
      <c r="A21" s="12"/>
      <c r="B21" s="25">
        <v>324.42</v>
      </c>
      <c r="C21" s="20" t="s">
        <v>86</v>
      </c>
      <c r="D21" s="46">
        <v>0</v>
      </c>
      <c r="E21" s="46">
        <v>112674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112674</v>
      </c>
      <c r="O21" s="47">
        <f t="shared" si="1"/>
        <v>2.1197253315774622</v>
      </c>
      <c r="P21" s="9"/>
    </row>
    <row r="22" spans="1:16" ht="15">
      <c r="A22" s="12"/>
      <c r="B22" s="25">
        <v>325.2</v>
      </c>
      <c r="C22" s="20" t="s">
        <v>27</v>
      </c>
      <c r="D22" s="46">
        <v>5268904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5268904</v>
      </c>
      <c r="O22" s="47">
        <f t="shared" si="1"/>
        <v>99.12339384817984</v>
      </c>
      <c r="P22" s="9"/>
    </row>
    <row r="23" spans="1:16" ht="15">
      <c r="A23" s="12"/>
      <c r="B23" s="25">
        <v>329</v>
      </c>
      <c r="C23" s="20" t="s">
        <v>28</v>
      </c>
      <c r="D23" s="46">
        <v>5513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5513</v>
      </c>
      <c r="O23" s="47">
        <f t="shared" si="1"/>
        <v>0.10371554886652243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SUM(D25:D40)</f>
        <v>3801228</v>
      </c>
      <c r="E24" s="32">
        <f t="shared" si="6"/>
        <v>1347799</v>
      </c>
      <c r="F24" s="32">
        <f t="shared" si="6"/>
        <v>0</v>
      </c>
      <c r="G24" s="32">
        <f t="shared" si="6"/>
        <v>67360</v>
      </c>
      <c r="H24" s="32">
        <f t="shared" si="6"/>
        <v>0</v>
      </c>
      <c r="I24" s="32">
        <f t="shared" si="6"/>
        <v>76050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5292437</v>
      </c>
      <c r="O24" s="45">
        <f t="shared" si="1"/>
        <v>99.56611795691845</v>
      </c>
      <c r="P24" s="10"/>
    </row>
    <row r="25" spans="1:16" ht="15">
      <c r="A25" s="12"/>
      <c r="B25" s="25">
        <v>331.2</v>
      </c>
      <c r="C25" s="20" t="s">
        <v>29</v>
      </c>
      <c r="D25" s="46">
        <v>5972</v>
      </c>
      <c r="E25" s="46">
        <v>90755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96727</v>
      </c>
      <c r="O25" s="47">
        <f t="shared" si="1"/>
        <v>1.8197159251246355</v>
      </c>
      <c r="P25" s="9"/>
    </row>
    <row r="26" spans="1:16" ht="15">
      <c r="A26" s="12"/>
      <c r="B26" s="25">
        <v>331.32</v>
      </c>
      <c r="C26" s="20" t="s">
        <v>94</v>
      </c>
      <c r="D26" s="46">
        <v>0</v>
      </c>
      <c r="E26" s="46">
        <v>55435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55435</v>
      </c>
      <c r="O26" s="47">
        <f t="shared" si="1"/>
        <v>1.0428934248894741</v>
      </c>
      <c r="P26" s="9"/>
    </row>
    <row r="27" spans="1:16" ht="15">
      <c r="A27" s="12"/>
      <c r="B27" s="25">
        <v>331.5</v>
      </c>
      <c r="C27" s="20" t="s">
        <v>31</v>
      </c>
      <c r="D27" s="46">
        <v>0</v>
      </c>
      <c r="E27" s="46">
        <v>287014</v>
      </c>
      <c r="F27" s="46">
        <v>0</v>
      </c>
      <c r="G27" s="46">
        <v>67360</v>
      </c>
      <c r="H27" s="46">
        <v>0</v>
      </c>
      <c r="I27" s="46">
        <v>1050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355424</v>
      </c>
      <c r="O27" s="47">
        <f t="shared" si="1"/>
        <v>6.686558178910733</v>
      </c>
      <c r="P27" s="9"/>
    </row>
    <row r="28" spans="1:16" ht="15">
      <c r="A28" s="12"/>
      <c r="B28" s="25">
        <v>331.7</v>
      </c>
      <c r="C28" s="20" t="s">
        <v>88</v>
      </c>
      <c r="D28" s="46">
        <v>0</v>
      </c>
      <c r="E28" s="46">
        <v>42090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42090</v>
      </c>
      <c r="O28" s="47">
        <f t="shared" si="1"/>
        <v>0.7918351989464772</v>
      </c>
      <c r="P28" s="9"/>
    </row>
    <row r="29" spans="1:16" ht="15">
      <c r="A29" s="12"/>
      <c r="B29" s="25">
        <v>334.5</v>
      </c>
      <c r="C29" s="20" t="s">
        <v>89</v>
      </c>
      <c r="D29" s="46">
        <v>0</v>
      </c>
      <c r="E29" s="46">
        <v>268401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268401</v>
      </c>
      <c r="O29" s="47">
        <f t="shared" si="1"/>
        <v>5.0494026902455085</v>
      </c>
      <c r="P29" s="9"/>
    </row>
    <row r="30" spans="1:16" ht="15">
      <c r="A30" s="12"/>
      <c r="B30" s="25">
        <v>335.12</v>
      </c>
      <c r="C30" s="20" t="s">
        <v>35</v>
      </c>
      <c r="D30" s="46">
        <v>824987</v>
      </c>
      <c r="E30" s="46">
        <v>332586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1157573</v>
      </c>
      <c r="O30" s="47">
        <f t="shared" si="1"/>
        <v>21.777311635782148</v>
      </c>
      <c r="P30" s="9"/>
    </row>
    <row r="31" spans="1:16" ht="15">
      <c r="A31" s="12"/>
      <c r="B31" s="25">
        <v>335.14</v>
      </c>
      <c r="C31" s="20" t="s">
        <v>36</v>
      </c>
      <c r="D31" s="46">
        <v>27623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27623</v>
      </c>
      <c r="O31" s="47">
        <f t="shared" si="1"/>
        <v>0.5196688928605023</v>
      </c>
      <c r="P31" s="9"/>
    </row>
    <row r="32" spans="1:16" ht="15">
      <c r="A32" s="12"/>
      <c r="B32" s="25">
        <v>335.15</v>
      </c>
      <c r="C32" s="20" t="s">
        <v>37</v>
      </c>
      <c r="D32" s="46">
        <v>9736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9736</v>
      </c>
      <c r="O32" s="47">
        <f t="shared" si="1"/>
        <v>0.18316244944031607</v>
      </c>
      <c r="P32" s="9"/>
    </row>
    <row r="33" spans="1:16" ht="15">
      <c r="A33" s="12"/>
      <c r="B33" s="25">
        <v>335.18</v>
      </c>
      <c r="C33" s="20" t="s">
        <v>38</v>
      </c>
      <c r="D33" s="46">
        <v>2556493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2556493</v>
      </c>
      <c r="O33" s="47">
        <f t="shared" si="1"/>
        <v>48.095061612266015</v>
      </c>
      <c r="P33" s="9"/>
    </row>
    <row r="34" spans="1:16" ht="15">
      <c r="A34" s="12"/>
      <c r="B34" s="25">
        <v>335.21</v>
      </c>
      <c r="C34" s="20" t="s">
        <v>39</v>
      </c>
      <c r="D34" s="46">
        <v>2890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2890</v>
      </c>
      <c r="O34" s="47">
        <f t="shared" si="1"/>
        <v>0.05436929733797385</v>
      </c>
      <c r="P34" s="9"/>
    </row>
    <row r="35" spans="1:16" ht="15">
      <c r="A35" s="12"/>
      <c r="B35" s="25">
        <v>335.49</v>
      </c>
      <c r="C35" s="20" t="s">
        <v>40</v>
      </c>
      <c r="D35" s="46">
        <v>23033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23033</v>
      </c>
      <c r="O35" s="47">
        <f t="shared" si="1"/>
        <v>0.4333176559119556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37414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37414</v>
      </c>
      <c r="O36" s="47">
        <f t="shared" si="1"/>
        <v>0.7038660521117487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75000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75000</v>
      </c>
      <c r="O37" s="47">
        <f aca="true" t="shared" si="8" ref="O37:O68">(N37/O$74)</f>
        <v>1.4109679239958612</v>
      </c>
      <c r="P37" s="9"/>
    </row>
    <row r="38" spans="1:16" ht="15">
      <c r="A38" s="12"/>
      <c r="B38" s="25">
        <v>337.9</v>
      </c>
      <c r="C38" s="20" t="s">
        <v>42</v>
      </c>
      <c r="D38" s="46">
        <v>0</v>
      </c>
      <c r="E38" s="46">
        <v>48989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48989</v>
      </c>
      <c r="O38" s="47">
        <f t="shared" si="8"/>
        <v>0.9216254350484432</v>
      </c>
      <c r="P38" s="9"/>
    </row>
    <row r="39" spans="1:16" ht="15">
      <c r="A39" s="12"/>
      <c r="B39" s="25">
        <v>338</v>
      </c>
      <c r="C39" s="20" t="s">
        <v>43</v>
      </c>
      <c r="D39" s="46">
        <v>265494</v>
      </c>
      <c r="E39" s="46">
        <v>185115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450609</v>
      </c>
      <c r="O39" s="47">
        <f t="shared" si="8"/>
        <v>8.477264603518014</v>
      </c>
      <c r="P39" s="9"/>
    </row>
    <row r="40" spans="1:16" ht="15">
      <c r="A40" s="12"/>
      <c r="B40" s="25">
        <v>339</v>
      </c>
      <c r="C40" s="20" t="s">
        <v>96</v>
      </c>
      <c r="D40" s="46">
        <v>85000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85000</v>
      </c>
      <c r="O40" s="47">
        <f t="shared" si="8"/>
        <v>1.5990969805286426</v>
      </c>
      <c r="P40" s="9"/>
    </row>
    <row r="41" spans="1:16" ht="15.75">
      <c r="A41" s="29" t="s">
        <v>48</v>
      </c>
      <c r="B41" s="30"/>
      <c r="C41" s="31"/>
      <c r="D41" s="32">
        <f aca="true" t="shared" si="9" ref="D41:M41">SUM(D42:D54)</f>
        <v>4980758</v>
      </c>
      <c r="E41" s="32">
        <f t="shared" si="9"/>
        <v>2184887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18716145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25881790</v>
      </c>
      <c r="O41" s="45">
        <f t="shared" si="8"/>
        <v>486.91167340795784</v>
      </c>
      <c r="P41" s="10"/>
    </row>
    <row r="42" spans="1:16" ht="15">
      <c r="A42" s="12"/>
      <c r="B42" s="25">
        <v>341.9</v>
      </c>
      <c r="C42" s="20" t="s">
        <v>51</v>
      </c>
      <c r="D42" s="46">
        <v>19925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4">SUM(D42:M42)</f>
        <v>19925</v>
      </c>
      <c r="O42" s="47">
        <f t="shared" si="8"/>
        <v>0.37484714514156714</v>
      </c>
      <c r="P42" s="9"/>
    </row>
    <row r="43" spans="1:16" ht="15">
      <c r="A43" s="12"/>
      <c r="B43" s="25">
        <v>342.1</v>
      </c>
      <c r="C43" s="20" t="s">
        <v>52</v>
      </c>
      <c r="D43" s="46">
        <v>724406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724406</v>
      </c>
      <c r="O43" s="47">
        <f t="shared" si="8"/>
        <v>13.62818173266861</v>
      </c>
      <c r="P43" s="9"/>
    </row>
    <row r="44" spans="1:16" ht="15">
      <c r="A44" s="12"/>
      <c r="B44" s="25">
        <v>342.2</v>
      </c>
      <c r="C44" s="20" t="s">
        <v>53</v>
      </c>
      <c r="D44" s="46">
        <v>570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570</v>
      </c>
      <c r="O44" s="47">
        <f t="shared" si="8"/>
        <v>0.010723356222368545</v>
      </c>
      <c r="P44" s="9"/>
    </row>
    <row r="45" spans="1:16" ht="15">
      <c r="A45" s="12"/>
      <c r="B45" s="25">
        <v>342.5</v>
      </c>
      <c r="C45" s="20" t="s">
        <v>54</v>
      </c>
      <c r="D45" s="46">
        <v>260309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260309</v>
      </c>
      <c r="O45" s="47">
        <f t="shared" si="8"/>
        <v>4.897168657699182</v>
      </c>
      <c r="P45" s="9"/>
    </row>
    <row r="46" spans="1:16" ht="15">
      <c r="A46" s="12"/>
      <c r="B46" s="25">
        <v>342.6</v>
      </c>
      <c r="C46" s="20" t="s">
        <v>55</v>
      </c>
      <c r="D46" s="46">
        <v>707633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707633</v>
      </c>
      <c r="O46" s="47">
        <f t="shared" si="8"/>
        <v>13.312632866146176</v>
      </c>
      <c r="P46" s="9"/>
    </row>
    <row r="47" spans="1:16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10394897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10394897</v>
      </c>
      <c r="O47" s="47">
        <f t="shared" si="8"/>
        <v>195.55821653654408</v>
      </c>
      <c r="P47" s="9"/>
    </row>
    <row r="48" spans="1:16" ht="15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6649644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6649644</v>
      </c>
      <c r="O48" s="47">
        <f t="shared" si="8"/>
        <v>125.09912519988713</v>
      </c>
      <c r="P48" s="9"/>
    </row>
    <row r="49" spans="1:16" ht="15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218868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218868</v>
      </c>
      <c r="O49" s="47">
        <f t="shared" si="8"/>
        <v>4.117543034521682</v>
      </c>
      <c r="P49" s="9"/>
    </row>
    <row r="50" spans="1:16" ht="15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1452736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1452736</v>
      </c>
      <c r="O50" s="47">
        <f t="shared" si="8"/>
        <v>27.330185307120686</v>
      </c>
      <c r="P50" s="9"/>
    </row>
    <row r="51" spans="1:16" ht="15">
      <c r="A51" s="12"/>
      <c r="B51" s="25">
        <v>343.9</v>
      </c>
      <c r="C51" s="20" t="s">
        <v>60</v>
      </c>
      <c r="D51" s="46">
        <v>0</v>
      </c>
      <c r="E51" s="46">
        <v>63103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63103</v>
      </c>
      <c r="O51" s="47">
        <f t="shared" si="8"/>
        <v>1.187150785438811</v>
      </c>
      <c r="P51" s="9"/>
    </row>
    <row r="52" spans="1:16" ht="15">
      <c r="A52" s="12"/>
      <c r="B52" s="25">
        <v>347.2</v>
      </c>
      <c r="C52" s="20" t="s">
        <v>61</v>
      </c>
      <c r="D52" s="46">
        <v>681675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681675</v>
      </c>
      <c r="O52" s="47">
        <f t="shared" si="8"/>
        <v>12.824287461198383</v>
      </c>
      <c r="P52" s="9"/>
    </row>
    <row r="53" spans="1:16" ht="15">
      <c r="A53" s="12"/>
      <c r="B53" s="25">
        <v>347.5</v>
      </c>
      <c r="C53" s="20" t="s">
        <v>97</v>
      </c>
      <c r="D53" s="46">
        <v>47540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47540</v>
      </c>
      <c r="O53" s="47">
        <f t="shared" si="8"/>
        <v>0.8943655347568432</v>
      </c>
      <c r="P53" s="9"/>
    </row>
    <row r="54" spans="1:16" ht="15">
      <c r="A54" s="12"/>
      <c r="B54" s="25">
        <v>349</v>
      </c>
      <c r="C54" s="20" t="s">
        <v>1</v>
      </c>
      <c r="D54" s="46">
        <v>2538700</v>
      </c>
      <c r="E54" s="46">
        <v>2121784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4660484</v>
      </c>
      <c r="O54" s="47">
        <f t="shared" si="8"/>
        <v>87.67724579061236</v>
      </c>
      <c r="P54" s="9"/>
    </row>
    <row r="55" spans="1:16" ht="15.75">
      <c r="A55" s="29" t="s">
        <v>49</v>
      </c>
      <c r="B55" s="30"/>
      <c r="C55" s="31"/>
      <c r="D55" s="32">
        <f aca="true" t="shared" si="11" ref="D55:M55">SUM(D56:D60)</f>
        <v>351699</v>
      </c>
      <c r="E55" s="32">
        <f t="shared" si="11"/>
        <v>586148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2">SUM(D55:M55)</f>
        <v>937847</v>
      </c>
      <c r="O55" s="45">
        <f t="shared" si="8"/>
        <v>17.643627128209953</v>
      </c>
      <c r="P55" s="10"/>
    </row>
    <row r="56" spans="1:16" ht="15">
      <c r="A56" s="13"/>
      <c r="B56" s="39">
        <v>351.1</v>
      </c>
      <c r="C56" s="21" t="s">
        <v>64</v>
      </c>
      <c r="D56" s="46">
        <v>244720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244720</v>
      </c>
      <c r="O56" s="47">
        <f t="shared" si="8"/>
        <v>4.603894271470229</v>
      </c>
      <c r="P56" s="9"/>
    </row>
    <row r="57" spans="1:16" ht="15">
      <c r="A57" s="13"/>
      <c r="B57" s="39">
        <v>351.2</v>
      </c>
      <c r="C57" s="21" t="s">
        <v>65</v>
      </c>
      <c r="D57" s="46">
        <v>0</v>
      </c>
      <c r="E57" s="46">
        <v>586148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586148</v>
      </c>
      <c r="O57" s="47">
        <f t="shared" si="8"/>
        <v>11.02714702285768</v>
      </c>
      <c r="P57" s="9"/>
    </row>
    <row r="58" spans="1:16" ht="15">
      <c r="A58" s="13"/>
      <c r="B58" s="39">
        <v>351.3</v>
      </c>
      <c r="C58" s="21" t="s">
        <v>66</v>
      </c>
      <c r="D58" s="46">
        <v>9945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9945</v>
      </c>
      <c r="O58" s="47">
        <f t="shared" si="8"/>
        <v>0.18709434672185118</v>
      </c>
      <c r="P58" s="9"/>
    </row>
    <row r="59" spans="1:16" ht="15">
      <c r="A59" s="13"/>
      <c r="B59" s="39">
        <v>354</v>
      </c>
      <c r="C59" s="21" t="s">
        <v>67</v>
      </c>
      <c r="D59" s="46">
        <v>90825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90825</v>
      </c>
      <c r="O59" s="47">
        <f t="shared" si="8"/>
        <v>1.7086821559589878</v>
      </c>
      <c r="P59" s="9"/>
    </row>
    <row r="60" spans="1:16" ht="15">
      <c r="A60" s="13"/>
      <c r="B60" s="39">
        <v>359</v>
      </c>
      <c r="C60" s="21" t="s">
        <v>68</v>
      </c>
      <c r="D60" s="46">
        <v>6209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6209</v>
      </c>
      <c r="O60" s="47">
        <f t="shared" si="8"/>
        <v>0.11680933120120403</v>
      </c>
      <c r="P60" s="9"/>
    </row>
    <row r="61" spans="1:16" ht="15.75">
      <c r="A61" s="29" t="s">
        <v>4</v>
      </c>
      <c r="B61" s="30"/>
      <c r="C61" s="31"/>
      <c r="D61" s="32">
        <f aca="true" t="shared" si="13" ref="D61:M61">SUM(D62:D68)</f>
        <v>1037763</v>
      </c>
      <c r="E61" s="32">
        <f t="shared" si="13"/>
        <v>134516</v>
      </c>
      <c r="F61" s="32">
        <f t="shared" si="13"/>
        <v>20066</v>
      </c>
      <c r="G61" s="32">
        <f t="shared" si="13"/>
        <v>375134</v>
      </c>
      <c r="H61" s="32">
        <f t="shared" si="13"/>
        <v>0</v>
      </c>
      <c r="I61" s="32">
        <f t="shared" si="13"/>
        <v>206124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2"/>
        <v>1773603</v>
      </c>
      <c r="O61" s="45">
        <f t="shared" si="8"/>
        <v>33.36662590537109</v>
      </c>
      <c r="P61" s="10"/>
    </row>
    <row r="62" spans="1:16" ht="15">
      <c r="A62" s="12"/>
      <c r="B62" s="25">
        <v>361.1</v>
      </c>
      <c r="C62" s="20" t="s">
        <v>69</v>
      </c>
      <c r="D62" s="46">
        <v>345574</v>
      </c>
      <c r="E62" s="46">
        <v>97413</v>
      </c>
      <c r="F62" s="46">
        <v>20515</v>
      </c>
      <c r="G62" s="46">
        <v>179461</v>
      </c>
      <c r="H62" s="46">
        <v>0</v>
      </c>
      <c r="I62" s="46">
        <v>243639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886602</v>
      </c>
      <c r="O62" s="47">
        <f t="shared" si="8"/>
        <v>16.679559778007714</v>
      </c>
      <c r="P62" s="9"/>
    </row>
    <row r="63" spans="1:16" ht="15">
      <c r="A63" s="12"/>
      <c r="B63" s="25">
        <v>361.3</v>
      </c>
      <c r="C63" s="20" t="s">
        <v>70</v>
      </c>
      <c r="D63" s="46">
        <v>-35684</v>
      </c>
      <c r="E63" s="46">
        <v>-11776</v>
      </c>
      <c r="F63" s="46">
        <v>-449</v>
      </c>
      <c r="G63" s="46">
        <v>-20647</v>
      </c>
      <c r="H63" s="46">
        <v>0</v>
      </c>
      <c r="I63" s="46">
        <v>-28593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4" ref="N63:N68">SUM(D63:M63)</f>
        <v>-97149</v>
      </c>
      <c r="O63" s="47">
        <f t="shared" si="8"/>
        <v>-1.827654971310319</v>
      </c>
      <c r="P63" s="9"/>
    </row>
    <row r="64" spans="1:16" ht="15">
      <c r="A64" s="12"/>
      <c r="B64" s="25">
        <v>362</v>
      </c>
      <c r="C64" s="20" t="s">
        <v>71</v>
      </c>
      <c r="D64" s="46">
        <v>319940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319940</v>
      </c>
      <c r="O64" s="47">
        <f t="shared" si="8"/>
        <v>6.019001034709811</v>
      </c>
      <c r="P64" s="9"/>
    </row>
    <row r="65" spans="1:16" ht="15">
      <c r="A65" s="12"/>
      <c r="B65" s="25">
        <v>364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-9120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-9120</v>
      </c>
      <c r="O65" s="47">
        <f t="shared" si="8"/>
        <v>-0.17157369955789672</v>
      </c>
      <c r="P65" s="9"/>
    </row>
    <row r="66" spans="1:16" ht="15">
      <c r="A66" s="12"/>
      <c r="B66" s="25">
        <v>365</v>
      </c>
      <c r="C66" s="20" t="s">
        <v>98</v>
      </c>
      <c r="D66" s="46">
        <v>82401</v>
      </c>
      <c r="E66" s="46">
        <v>10635</v>
      </c>
      <c r="F66" s="46">
        <v>0</v>
      </c>
      <c r="G66" s="46">
        <v>0</v>
      </c>
      <c r="H66" s="46">
        <v>0</v>
      </c>
      <c r="I66" s="46">
        <v>95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93131</v>
      </c>
      <c r="O66" s="47">
        <f t="shared" si="8"/>
        <v>1.7520647163954473</v>
      </c>
      <c r="P66" s="9"/>
    </row>
    <row r="67" spans="1:16" ht="15">
      <c r="A67" s="12"/>
      <c r="B67" s="25">
        <v>366</v>
      </c>
      <c r="C67" s="20" t="s">
        <v>73</v>
      </c>
      <c r="D67" s="46">
        <v>55659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55659</v>
      </c>
      <c r="O67" s="47">
        <f t="shared" si="8"/>
        <v>1.0471075157558085</v>
      </c>
      <c r="P67" s="9"/>
    </row>
    <row r="68" spans="1:16" ht="15">
      <c r="A68" s="12"/>
      <c r="B68" s="25">
        <v>369.9</v>
      </c>
      <c r="C68" s="20" t="s">
        <v>74</v>
      </c>
      <c r="D68" s="46">
        <v>269873</v>
      </c>
      <c r="E68" s="46">
        <v>38244</v>
      </c>
      <c r="F68" s="46">
        <v>0</v>
      </c>
      <c r="G68" s="46">
        <v>216320</v>
      </c>
      <c r="H68" s="46">
        <v>0</v>
      </c>
      <c r="I68" s="46">
        <v>103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524540</v>
      </c>
      <c r="O68" s="47">
        <f t="shared" si="8"/>
        <v>9.86812153137052</v>
      </c>
      <c r="P68" s="9"/>
    </row>
    <row r="69" spans="1:16" ht="15.75">
      <c r="A69" s="29" t="s">
        <v>50</v>
      </c>
      <c r="B69" s="30"/>
      <c r="C69" s="31"/>
      <c r="D69" s="32">
        <f aca="true" t="shared" si="15" ref="D69:M69">SUM(D70:D71)</f>
        <v>745310</v>
      </c>
      <c r="E69" s="32">
        <f t="shared" si="15"/>
        <v>39116</v>
      </c>
      <c r="F69" s="32">
        <f t="shared" si="15"/>
        <v>3545510</v>
      </c>
      <c r="G69" s="32">
        <f t="shared" si="15"/>
        <v>0</v>
      </c>
      <c r="H69" s="32">
        <f t="shared" si="15"/>
        <v>0</v>
      </c>
      <c r="I69" s="32">
        <f t="shared" si="15"/>
        <v>2848365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7178301</v>
      </c>
      <c r="O69" s="45">
        <f>(N69/O$74)</f>
        <v>135.0446994638322</v>
      </c>
      <c r="P69" s="9"/>
    </row>
    <row r="70" spans="1:16" ht="15">
      <c r="A70" s="12"/>
      <c r="B70" s="25">
        <v>381</v>
      </c>
      <c r="C70" s="20" t="s">
        <v>75</v>
      </c>
      <c r="D70" s="46">
        <v>745310</v>
      </c>
      <c r="E70" s="46">
        <v>0</v>
      </c>
      <c r="F70" s="46">
        <v>3545510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4290820</v>
      </c>
      <c r="O70" s="47">
        <f>(N70/O$74)</f>
        <v>80.72279183519895</v>
      </c>
      <c r="P70" s="9"/>
    </row>
    <row r="71" spans="1:16" ht="15.75" thickBot="1">
      <c r="A71" s="12"/>
      <c r="B71" s="25">
        <v>389.8</v>
      </c>
      <c r="C71" s="20" t="s">
        <v>76</v>
      </c>
      <c r="D71" s="46">
        <v>0</v>
      </c>
      <c r="E71" s="46">
        <v>39116</v>
      </c>
      <c r="F71" s="46">
        <v>0</v>
      </c>
      <c r="G71" s="46">
        <v>0</v>
      </c>
      <c r="H71" s="46">
        <v>0</v>
      </c>
      <c r="I71" s="46">
        <v>2848365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2887481</v>
      </c>
      <c r="O71" s="47">
        <f>(N71/O$74)</f>
        <v>54.32190762863324</v>
      </c>
      <c r="P71" s="9"/>
    </row>
    <row r="72" spans="1:119" ht="16.5" thickBot="1">
      <c r="A72" s="14" t="s">
        <v>62</v>
      </c>
      <c r="B72" s="23"/>
      <c r="C72" s="22"/>
      <c r="D72" s="15">
        <f aca="true" t="shared" si="16" ref="D72:M72">SUM(D5,D14,D24,D41,D55,D61,D69)</f>
        <v>44971789</v>
      </c>
      <c r="E72" s="15">
        <f t="shared" si="16"/>
        <v>5243200</v>
      </c>
      <c r="F72" s="15">
        <f t="shared" si="16"/>
        <v>3565576</v>
      </c>
      <c r="G72" s="15">
        <f t="shared" si="16"/>
        <v>1517043</v>
      </c>
      <c r="H72" s="15">
        <f t="shared" si="16"/>
        <v>0</v>
      </c>
      <c r="I72" s="15">
        <f t="shared" si="16"/>
        <v>22869431</v>
      </c>
      <c r="J72" s="15">
        <f t="shared" si="16"/>
        <v>0</v>
      </c>
      <c r="K72" s="15">
        <f t="shared" si="16"/>
        <v>0</v>
      </c>
      <c r="L72" s="15">
        <f t="shared" si="16"/>
        <v>0</v>
      </c>
      <c r="M72" s="15">
        <f t="shared" si="16"/>
        <v>0</v>
      </c>
      <c r="N72" s="15">
        <f>SUM(D72:M72)</f>
        <v>78167039</v>
      </c>
      <c r="O72" s="38">
        <f>(N72/O$74)</f>
        <v>1470.5491299031135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99</v>
      </c>
      <c r="M74" s="48"/>
      <c r="N74" s="48"/>
      <c r="O74" s="43">
        <v>53155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22601138</v>
      </c>
      <c r="E5" s="27">
        <f t="shared" si="0"/>
        <v>836592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23437730</v>
      </c>
      <c r="O5" s="33">
        <f aca="true" t="shared" si="1" ref="O5:O36">(N5/O$73)</f>
        <v>442.98191234005554</v>
      </c>
      <c r="P5" s="6"/>
    </row>
    <row r="6" spans="1:16" ht="15">
      <c r="A6" s="12"/>
      <c r="B6" s="25">
        <v>311</v>
      </c>
      <c r="C6" s="20" t="s">
        <v>3</v>
      </c>
      <c r="D6" s="46">
        <v>16213016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16213016</v>
      </c>
      <c r="O6" s="47">
        <f t="shared" si="1"/>
        <v>306.43210039879796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474211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474211</v>
      </c>
      <c r="O7" s="47">
        <f t="shared" si="1"/>
        <v>8.962766259048555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362381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362381</v>
      </c>
      <c r="O8" s="47">
        <f t="shared" si="1"/>
        <v>6.8491371978302364</v>
      </c>
      <c r="P8" s="9"/>
    </row>
    <row r="9" spans="1:16" ht="15">
      <c r="A9" s="12"/>
      <c r="B9" s="25">
        <v>314.1</v>
      </c>
      <c r="C9" s="20" t="s">
        <v>13</v>
      </c>
      <c r="D9" s="46">
        <v>2939420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2939420</v>
      </c>
      <c r="O9" s="47">
        <f t="shared" si="1"/>
        <v>55.55614356725699</v>
      </c>
      <c r="P9" s="9"/>
    </row>
    <row r="10" spans="1:16" ht="15">
      <c r="A10" s="12"/>
      <c r="B10" s="25">
        <v>314.3</v>
      </c>
      <c r="C10" s="20" t="s">
        <v>14</v>
      </c>
      <c r="D10" s="46">
        <v>629814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629814</v>
      </c>
      <c r="O10" s="47">
        <f t="shared" si="1"/>
        <v>11.903721484057533</v>
      </c>
      <c r="P10" s="9"/>
    </row>
    <row r="11" spans="1:16" ht="15">
      <c r="A11" s="12"/>
      <c r="B11" s="25">
        <v>314.4</v>
      </c>
      <c r="C11" s="20" t="s">
        <v>15</v>
      </c>
      <c r="D11" s="46">
        <v>36142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36142</v>
      </c>
      <c r="O11" s="47">
        <f t="shared" si="1"/>
        <v>0.6830973936381334</v>
      </c>
      <c r="P11" s="9"/>
    </row>
    <row r="12" spans="1:16" ht="15">
      <c r="A12" s="12"/>
      <c r="B12" s="25">
        <v>315</v>
      </c>
      <c r="C12" s="20" t="s">
        <v>16</v>
      </c>
      <c r="D12" s="46">
        <v>2487794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2487794</v>
      </c>
      <c r="O12" s="47">
        <f t="shared" si="1"/>
        <v>47.02024230282183</v>
      </c>
      <c r="P12" s="9"/>
    </row>
    <row r="13" spans="1:16" ht="15">
      <c r="A13" s="12"/>
      <c r="B13" s="25">
        <v>316</v>
      </c>
      <c r="C13" s="20" t="s">
        <v>17</v>
      </c>
      <c r="D13" s="46">
        <v>294952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294952</v>
      </c>
      <c r="O13" s="47">
        <f t="shared" si="1"/>
        <v>5.574703736604358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10881032</v>
      </c>
      <c r="E14" s="32">
        <f t="shared" si="3"/>
        <v>136000</v>
      </c>
      <c r="F14" s="32">
        <f t="shared" si="3"/>
        <v>0</v>
      </c>
      <c r="G14" s="32">
        <f t="shared" si="3"/>
        <v>195807</v>
      </c>
      <c r="H14" s="32">
        <f t="shared" si="3"/>
        <v>0</v>
      </c>
      <c r="I14" s="32">
        <f t="shared" si="3"/>
        <v>120575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11333414</v>
      </c>
      <c r="O14" s="45">
        <f t="shared" si="1"/>
        <v>214.20578729516717</v>
      </c>
      <c r="P14" s="10"/>
    </row>
    <row r="15" spans="1:16" ht="15">
      <c r="A15" s="12"/>
      <c r="B15" s="25">
        <v>322</v>
      </c>
      <c r="C15" s="20" t="s">
        <v>0</v>
      </c>
      <c r="D15" s="46">
        <v>1224599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1224599</v>
      </c>
      <c r="O15" s="47">
        <f t="shared" si="1"/>
        <v>23.145381693095693</v>
      </c>
      <c r="P15" s="9"/>
    </row>
    <row r="16" spans="1:16" ht="15">
      <c r="A16" s="12"/>
      <c r="B16" s="25">
        <v>323.1</v>
      </c>
      <c r="C16" s="20" t="s">
        <v>19</v>
      </c>
      <c r="D16" s="46">
        <v>2800613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2800613</v>
      </c>
      <c r="O16" s="47">
        <f t="shared" si="1"/>
        <v>52.932639059517285</v>
      </c>
      <c r="P16" s="9"/>
    </row>
    <row r="17" spans="1:16" ht="15">
      <c r="A17" s="12"/>
      <c r="B17" s="25">
        <v>323.4</v>
      </c>
      <c r="C17" s="20" t="s">
        <v>20</v>
      </c>
      <c r="D17" s="46">
        <v>7932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7932</v>
      </c>
      <c r="O17" s="47">
        <f t="shared" si="1"/>
        <v>0.14991778336388895</v>
      </c>
      <c r="P17" s="9"/>
    </row>
    <row r="18" spans="1:16" ht="15">
      <c r="A18" s="12"/>
      <c r="B18" s="25">
        <v>323.7</v>
      </c>
      <c r="C18" s="20" t="s">
        <v>21</v>
      </c>
      <c r="D18" s="46">
        <v>1260388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1260388</v>
      </c>
      <c r="O18" s="47">
        <f t="shared" si="1"/>
        <v>23.821807253964355</v>
      </c>
      <c r="P18" s="9"/>
    </row>
    <row r="19" spans="1:16" ht="15">
      <c r="A19" s="12"/>
      <c r="B19" s="25">
        <v>323.9</v>
      </c>
      <c r="C19" s="20" t="s">
        <v>22</v>
      </c>
      <c r="D19" s="46">
        <v>26250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26250</v>
      </c>
      <c r="O19" s="47">
        <f t="shared" si="1"/>
        <v>0.49613487308397436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39474</v>
      </c>
      <c r="H20" s="46">
        <v>0</v>
      </c>
      <c r="I20" s="46">
        <v>120575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160049</v>
      </c>
      <c r="O20" s="47">
        <f t="shared" si="1"/>
        <v>3.024986297227315</v>
      </c>
      <c r="P20" s="9"/>
    </row>
    <row r="21" spans="1:16" ht="15">
      <c r="A21" s="12"/>
      <c r="B21" s="25">
        <v>324.42</v>
      </c>
      <c r="C21" s="20" t="s">
        <v>86</v>
      </c>
      <c r="D21" s="46">
        <v>0</v>
      </c>
      <c r="E21" s="46">
        <v>136000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136000</v>
      </c>
      <c r="O21" s="47">
        <f t="shared" si="1"/>
        <v>2.5704511519779243</v>
      </c>
      <c r="P21" s="9"/>
    </row>
    <row r="22" spans="1:16" ht="15">
      <c r="A22" s="12"/>
      <c r="B22" s="25">
        <v>324.62</v>
      </c>
      <c r="C22" s="20" t="s">
        <v>87</v>
      </c>
      <c r="D22" s="46">
        <v>0</v>
      </c>
      <c r="E22" s="46">
        <v>0</v>
      </c>
      <c r="F22" s="46">
        <v>0</v>
      </c>
      <c r="G22" s="46">
        <v>156333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156333</v>
      </c>
      <c r="O22" s="47">
        <f t="shared" si="1"/>
        <v>2.9547524995747416</v>
      </c>
      <c r="P22" s="9"/>
    </row>
    <row r="23" spans="1:16" ht="15">
      <c r="A23" s="12"/>
      <c r="B23" s="25">
        <v>325.2</v>
      </c>
      <c r="C23" s="20" t="s">
        <v>27</v>
      </c>
      <c r="D23" s="46">
        <v>5555500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5555500</v>
      </c>
      <c r="O23" s="47">
        <f t="shared" si="1"/>
        <v>105.00103952068646</v>
      </c>
      <c r="P23" s="9"/>
    </row>
    <row r="24" spans="1:16" ht="15">
      <c r="A24" s="12"/>
      <c r="B24" s="25">
        <v>329</v>
      </c>
      <c r="C24" s="20" t="s">
        <v>28</v>
      </c>
      <c r="D24" s="46">
        <v>5750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5750</v>
      </c>
      <c r="O24" s="47">
        <f t="shared" si="1"/>
        <v>0.10867716267553724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SUM(D26:D39)</f>
        <v>3558771</v>
      </c>
      <c r="E25" s="32">
        <f t="shared" si="6"/>
        <v>1817818</v>
      </c>
      <c r="F25" s="32">
        <f t="shared" si="6"/>
        <v>0</v>
      </c>
      <c r="G25" s="32">
        <f t="shared" si="6"/>
        <v>510298</v>
      </c>
      <c r="H25" s="32">
        <f t="shared" si="6"/>
        <v>0</v>
      </c>
      <c r="I25" s="32">
        <f t="shared" si="6"/>
        <v>26250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5913137</v>
      </c>
      <c r="O25" s="45">
        <f t="shared" si="1"/>
        <v>111.76051333421535</v>
      </c>
      <c r="P25" s="10"/>
    </row>
    <row r="26" spans="1:16" ht="15">
      <c r="A26" s="12"/>
      <c r="B26" s="25">
        <v>331.2</v>
      </c>
      <c r="C26" s="20" t="s">
        <v>29</v>
      </c>
      <c r="D26" s="46">
        <v>53738</v>
      </c>
      <c r="E26" s="46">
        <v>157295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211033</v>
      </c>
      <c r="O26" s="47">
        <f t="shared" si="1"/>
        <v>3.9886030732011566</v>
      </c>
      <c r="P26" s="9"/>
    </row>
    <row r="27" spans="1:16" ht="15">
      <c r="A27" s="12"/>
      <c r="B27" s="25">
        <v>331.39</v>
      </c>
      <c r="C27" s="20" t="s">
        <v>32</v>
      </c>
      <c r="D27" s="46">
        <v>0</v>
      </c>
      <c r="E27" s="46">
        <v>567460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567460</v>
      </c>
      <c r="O27" s="47">
        <f t="shared" si="1"/>
        <v>10.72520743162789</v>
      </c>
      <c r="P27" s="9"/>
    </row>
    <row r="28" spans="1:16" ht="15">
      <c r="A28" s="12"/>
      <c r="B28" s="25">
        <v>331.5</v>
      </c>
      <c r="C28" s="20" t="s">
        <v>31</v>
      </c>
      <c r="D28" s="46">
        <v>623</v>
      </c>
      <c r="E28" s="46">
        <v>154012</v>
      </c>
      <c r="F28" s="46">
        <v>0</v>
      </c>
      <c r="G28" s="46">
        <v>176437</v>
      </c>
      <c r="H28" s="46">
        <v>0</v>
      </c>
      <c r="I28" s="46">
        <v>26250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357322</v>
      </c>
      <c r="O28" s="47">
        <f t="shared" si="1"/>
        <v>6.753520195051881</v>
      </c>
      <c r="P28" s="9"/>
    </row>
    <row r="29" spans="1:16" ht="15">
      <c r="A29" s="12"/>
      <c r="B29" s="25">
        <v>331.7</v>
      </c>
      <c r="C29" s="20" t="s">
        <v>88</v>
      </c>
      <c r="D29" s="46">
        <v>0</v>
      </c>
      <c r="E29" s="46">
        <v>0</v>
      </c>
      <c r="F29" s="46">
        <v>0</v>
      </c>
      <c r="G29" s="46">
        <v>333861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333861</v>
      </c>
      <c r="O29" s="47">
        <f t="shared" si="1"/>
        <v>6.310098470959572</v>
      </c>
      <c r="P29" s="9"/>
    </row>
    <row r="30" spans="1:16" ht="15">
      <c r="A30" s="12"/>
      <c r="B30" s="25">
        <v>334.5</v>
      </c>
      <c r="C30" s="20" t="s">
        <v>89</v>
      </c>
      <c r="D30" s="46">
        <v>0</v>
      </c>
      <c r="E30" s="46">
        <v>403535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403535</v>
      </c>
      <c r="O30" s="47">
        <f t="shared" si="1"/>
        <v>7.626963276569204</v>
      </c>
      <c r="P30" s="9"/>
    </row>
    <row r="31" spans="1:16" ht="15">
      <c r="A31" s="12"/>
      <c r="B31" s="25">
        <v>335.12</v>
      </c>
      <c r="C31" s="20" t="s">
        <v>35</v>
      </c>
      <c r="D31" s="46">
        <v>776482</v>
      </c>
      <c r="E31" s="46">
        <v>317920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1094402</v>
      </c>
      <c r="O31" s="47">
        <f t="shared" si="1"/>
        <v>20.684609423727533</v>
      </c>
      <c r="P31" s="9"/>
    </row>
    <row r="32" spans="1:16" ht="15">
      <c r="A32" s="12"/>
      <c r="B32" s="25">
        <v>335.14</v>
      </c>
      <c r="C32" s="20" t="s">
        <v>36</v>
      </c>
      <c r="D32" s="46">
        <v>26147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26147</v>
      </c>
      <c r="O32" s="47">
        <f t="shared" si="1"/>
        <v>0.49418813434387343</v>
      </c>
      <c r="P32" s="9"/>
    </row>
    <row r="33" spans="1:16" ht="15">
      <c r="A33" s="12"/>
      <c r="B33" s="25">
        <v>335.15</v>
      </c>
      <c r="C33" s="20" t="s">
        <v>37</v>
      </c>
      <c r="D33" s="46">
        <v>11171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11171</v>
      </c>
      <c r="O33" s="47">
        <f t="shared" si="1"/>
        <v>0.211136101608422</v>
      </c>
      <c r="P33" s="9"/>
    </row>
    <row r="34" spans="1:16" ht="15">
      <c r="A34" s="12"/>
      <c r="B34" s="25">
        <v>335.18</v>
      </c>
      <c r="C34" s="20" t="s">
        <v>38</v>
      </c>
      <c r="D34" s="46">
        <v>2429318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2429318</v>
      </c>
      <c r="O34" s="47">
        <f t="shared" si="1"/>
        <v>45.91502390897579</v>
      </c>
      <c r="P34" s="9"/>
    </row>
    <row r="35" spans="1:16" ht="15">
      <c r="A35" s="12"/>
      <c r="B35" s="25">
        <v>335.21</v>
      </c>
      <c r="C35" s="20" t="s">
        <v>39</v>
      </c>
      <c r="D35" s="46">
        <v>3527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3527</v>
      </c>
      <c r="O35" s="47">
        <f t="shared" si="1"/>
        <v>0.06666162656636868</v>
      </c>
      <c r="P35" s="9"/>
    </row>
    <row r="36" spans="1:16" ht="15">
      <c r="A36" s="12"/>
      <c r="B36" s="25">
        <v>335.49</v>
      </c>
      <c r="C36" s="20" t="s">
        <v>40</v>
      </c>
      <c r="D36" s="46">
        <v>22900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22900</v>
      </c>
      <c r="O36" s="47">
        <f t="shared" si="1"/>
        <v>0.4328186130904005</v>
      </c>
      <c r="P36" s="9"/>
    </row>
    <row r="37" spans="1:16" ht="15">
      <c r="A37" s="12"/>
      <c r="B37" s="25">
        <v>335.5</v>
      </c>
      <c r="C37" s="20" t="s">
        <v>41</v>
      </c>
      <c r="D37" s="46">
        <v>0</v>
      </c>
      <c r="E37" s="46">
        <v>15137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15137</v>
      </c>
      <c r="O37" s="47">
        <f aca="true" t="shared" si="8" ref="O37:O68">(N37/O$73)</f>
        <v>0.2860949932903665</v>
      </c>
      <c r="P37" s="9"/>
    </row>
    <row r="38" spans="1:16" ht="15">
      <c r="A38" s="12"/>
      <c r="B38" s="25">
        <v>337.9</v>
      </c>
      <c r="C38" s="20" t="s">
        <v>42</v>
      </c>
      <c r="D38" s="46">
        <v>0</v>
      </c>
      <c r="E38" s="46">
        <v>17343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17343</v>
      </c>
      <c r="O38" s="47">
        <f t="shared" si="8"/>
        <v>0.3277892230055378</v>
      </c>
      <c r="P38" s="9"/>
    </row>
    <row r="39" spans="1:16" ht="15">
      <c r="A39" s="12"/>
      <c r="B39" s="25">
        <v>338</v>
      </c>
      <c r="C39" s="20" t="s">
        <v>43</v>
      </c>
      <c r="D39" s="46">
        <v>234865</v>
      </c>
      <c r="E39" s="46">
        <v>185116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419981</v>
      </c>
      <c r="O39" s="47">
        <f t="shared" si="8"/>
        <v>7.937798862197358</v>
      </c>
      <c r="P39" s="9"/>
    </row>
    <row r="40" spans="1:16" ht="15.75">
      <c r="A40" s="29" t="s">
        <v>48</v>
      </c>
      <c r="B40" s="30"/>
      <c r="C40" s="31"/>
      <c r="D40" s="32">
        <f aca="true" t="shared" si="9" ref="D40:M40">SUM(D41:D53)</f>
        <v>5777126</v>
      </c>
      <c r="E40" s="32">
        <f t="shared" si="9"/>
        <v>2125256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16488932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24391314</v>
      </c>
      <c r="O40" s="45">
        <f t="shared" si="8"/>
        <v>461.00500859967116</v>
      </c>
      <c r="P40" s="10"/>
    </row>
    <row r="41" spans="1:16" ht="15">
      <c r="A41" s="12"/>
      <c r="B41" s="25">
        <v>341.9</v>
      </c>
      <c r="C41" s="20" t="s">
        <v>51</v>
      </c>
      <c r="D41" s="46">
        <v>21000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3">SUM(D41:M41)</f>
        <v>21000</v>
      </c>
      <c r="O41" s="47">
        <f t="shared" si="8"/>
        <v>0.3969078984671795</v>
      </c>
      <c r="P41" s="9"/>
    </row>
    <row r="42" spans="1:16" ht="15">
      <c r="A42" s="12"/>
      <c r="B42" s="25">
        <v>342.1</v>
      </c>
      <c r="C42" s="20" t="s">
        <v>52</v>
      </c>
      <c r="D42" s="46">
        <v>679613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679613</v>
      </c>
      <c r="O42" s="47">
        <f t="shared" si="8"/>
        <v>12.844941314332155</v>
      </c>
      <c r="P42" s="9"/>
    </row>
    <row r="43" spans="1:16" ht="15">
      <c r="A43" s="12"/>
      <c r="B43" s="25">
        <v>342.2</v>
      </c>
      <c r="C43" s="20" t="s">
        <v>53</v>
      </c>
      <c r="D43" s="46">
        <v>8305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8305</v>
      </c>
      <c r="O43" s="47">
        <f t="shared" si="8"/>
        <v>0.15696762365571074</v>
      </c>
      <c r="P43" s="9"/>
    </row>
    <row r="44" spans="1:16" ht="15">
      <c r="A44" s="12"/>
      <c r="B44" s="25">
        <v>342.5</v>
      </c>
      <c r="C44" s="20" t="s">
        <v>54</v>
      </c>
      <c r="D44" s="46">
        <v>161001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161001</v>
      </c>
      <c r="O44" s="47">
        <f t="shared" si="8"/>
        <v>3.04297945529116</v>
      </c>
      <c r="P44" s="9"/>
    </row>
    <row r="45" spans="1:16" ht="15">
      <c r="A45" s="12"/>
      <c r="B45" s="25">
        <v>342.6</v>
      </c>
      <c r="C45" s="20" t="s">
        <v>55</v>
      </c>
      <c r="D45" s="46">
        <v>718674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718674</v>
      </c>
      <c r="O45" s="47">
        <f t="shared" si="8"/>
        <v>13.583208905857227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8987885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8987885</v>
      </c>
      <c r="O46" s="47">
        <f t="shared" si="8"/>
        <v>169.8744070006993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5812658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5812658</v>
      </c>
      <c r="O47" s="47">
        <f t="shared" si="8"/>
        <v>109.8614224423066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231433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231433</v>
      </c>
      <c r="O48" s="47">
        <f t="shared" si="8"/>
        <v>4.374170745997845</v>
      </c>
      <c r="P48" s="9"/>
    </row>
    <row r="49" spans="1:16" ht="15">
      <c r="A49" s="12"/>
      <c r="B49" s="25">
        <v>343.7</v>
      </c>
      <c r="C49" s="20" t="s">
        <v>59</v>
      </c>
      <c r="D49" s="46">
        <v>0</v>
      </c>
      <c r="E49" s="46">
        <v>440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440</v>
      </c>
      <c r="O49" s="47">
        <f t="shared" si="8"/>
        <v>0.008316165491693285</v>
      </c>
      <c r="P49" s="9"/>
    </row>
    <row r="50" spans="1:16" ht="15">
      <c r="A50" s="12"/>
      <c r="B50" s="25">
        <v>343.9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1456956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1456956</v>
      </c>
      <c r="O50" s="47">
        <f t="shared" si="8"/>
        <v>27.537016386626092</v>
      </c>
      <c r="P50" s="9"/>
    </row>
    <row r="51" spans="1:16" ht="15">
      <c r="A51" s="12"/>
      <c r="B51" s="25">
        <v>347.2</v>
      </c>
      <c r="C51" s="20" t="s">
        <v>61</v>
      </c>
      <c r="D51" s="46">
        <v>700733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700733</v>
      </c>
      <c r="O51" s="47">
        <f t="shared" si="8"/>
        <v>13.244117257933432</v>
      </c>
      <c r="P51" s="9"/>
    </row>
    <row r="52" spans="1:16" ht="15">
      <c r="A52" s="12"/>
      <c r="B52" s="25">
        <v>347.3</v>
      </c>
      <c r="C52" s="20" t="s">
        <v>90</v>
      </c>
      <c r="D52" s="46">
        <v>0</v>
      </c>
      <c r="E52" s="46">
        <v>8816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8816</v>
      </c>
      <c r="O52" s="47">
        <f t="shared" si="8"/>
        <v>0.16662571585174546</v>
      </c>
      <c r="P52" s="9"/>
    </row>
    <row r="53" spans="1:16" ht="15">
      <c r="A53" s="12"/>
      <c r="B53" s="25">
        <v>349</v>
      </c>
      <c r="C53" s="20" t="s">
        <v>1</v>
      </c>
      <c r="D53" s="46">
        <v>3487800</v>
      </c>
      <c r="E53" s="46">
        <v>2116000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5603800</v>
      </c>
      <c r="O53" s="47">
        <f t="shared" si="8"/>
        <v>105.91392768716098</v>
      </c>
      <c r="P53" s="9"/>
    </row>
    <row r="54" spans="1:16" ht="15.75">
      <c r="A54" s="29" t="s">
        <v>49</v>
      </c>
      <c r="B54" s="30"/>
      <c r="C54" s="31"/>
      <c r="D54" s="32">
        <f aca="true" t="shared" si="11" ref="D54:M54">SUM(D55:D59)</f>
        <v>415839</v>
      </c>
      <c r="E54" s="32">
        <f t="shared" si="11"/>
        <v>71805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71">SUM(D54:M54)</f>
        <v>487644</v>
      </c>
      <c r="O54" s="45">
        <f t="shared" si="8"/>
        <v>9.216655011434728</v>
      </c>
      <c r="P54" s="10"/>
    </row>
    <row r="55" spans="1:16" ht="15">
      <c r="A55" s="13"/>
      <c r="B55" s="39">
        <v>351.1</v>
      </c>
      <c r="C55" s="21" t="s">
        <v>64</v>
      </c>
      <c r="D55" s="46">
        <v>267482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267482</v>
      </c>
      <c r="O55" s="47">
        <f t="shared" si="8"/>
        <v>5.055510404657053</v>
      </c>
      <c r="P55" s="9"/>
    </row>
    <row r="56" spans="1:16" ht="15">
      <c r="A56" s="13"/>
      <c r="B56" s="39">
        <v>351.2</v>
      </c>
      <c r="C56" s="21" t="s">
        <v>65</v>
      </c>
      <c r="D56" s="46">
        <v>0</v>
      </c>
      <c r="E56" s="46">
        <v>71805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71805</v>
      </c>
      <c r="O56" s="47">
        <f t="shared" si="8"/>
        <v>1.3571415071159916</v>
      </c>
      <c r="P56" s="9"/>
    </row>
    <row r="57" spans="1:16" ht="15">
      <c r="A57" s="13"/>
      <c r="B57" s="39">
        <v>351.3</v>
      </c>
      <c r="C57" s="21" t="s">
        <v>66</v>
      </c>
      <c r="D57" s="46">
        <v>11187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11187</v>
      </c>
      <c r="O57" s="47">
        <f t="shared" si="8"/>
        <v>0.21143850762630176</v>
      </c>
      <c r="P57" s="9"/>
    </row>
    <row r="58" spans="1:16" ht="15">
      <c r="A58" s="13"/>
      <c r="B58" s="39">
        <v>354</v>
      </c>
      <c r="C58" s="21" t="s">
        <v>67</v>
      </c>
      <c r="D58" s="46">
        <v>131150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131150</v>
      </c>
      <c r="O58" s="47">
        <f t="shared" si="8"/>
        <v>2.4787843278081234</v>
      </c>
      <c r="P58" s="9"/>
    </row>
    <row r="59" spans="1:16" ht="15">
      <c r="A59" s="13"/>
      <c r="B59" s="39">
        <v>359</v>
      </c>
      <c r="C59" s="21" t="s">
        <v>68</v>
      </c>
      <c r="D59" s="46">
        <v>6020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6020</v>
      </c>
      <c r="O59" s="47">
        <f t="shared" si="8"/>
        <v>0.11378026422725812</v>
      </c>
      <c r="P59" s="9"/>
    </row>
    <row r="60" spans="1:16" ht="15.75">
      <c r="A60" s="29" t="s">
        <v>4</v>
      </c>
      <c r="B60" s="30"/>
      <c r="C60" s="31"/>
      <c r="D60" s="32">
        <f aca="true" t="shared" si="13" ref="D60:M60">SUM(D61:D66)</f>
        <v>1139945</v>
      </c>
      <c r="E60" s="32">
        <f t="shared" si="13"/>
        <v>449878</v>
      </c>
      <c r="F60" s="32">
        <f t="shared" si="13"/>
        <v>12952</v>
      </c>
      <c r="G60" s="32">
        <f t="shared" si="13"/>
        <v>190082</v>
      </c>
      <c r="H60" s="32">
        <f t="shared" si="13"/>
        <v>0</v>
      </c>
      <c r="I60" s="32">
        <f t="shared" si="13"/>
        <v>156436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1949293</v>
      </c>
      <c r="O60" s="45">
        <f t="shared" si="8"/>
        <v>36.84237086318018</v>
      </c>
      <c r="P60" s="10"/>
    </row>
    <row r="61" spans="1:16" ht="15">
      <c r="A61" s="12"/>
      <c r="B61" s="25">
        <v>361.1</v>
      </c>
      <c r="C61" s="20" t="s">
        <v>69</v>
      </c>
      <c r="D61" s="46">
        <v>256415</v>
      </c>
      <c r="E61" s="46">
        <v>107355</v>
      </c>
      <c r="F61" s="46">
        <v>13110</v>
      </c>
      <c r="G61" s="46">
        <v>168939</v>
      </c>
      <c r="H61" s="46">
        <v>0</v>
      </c>
      <c r="I61" s="46">
        <v>161202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707021</v>
      </c>
      <c r="O61" s="47">
        <f t="shared" si="8"/>
        <v>13.362962822960178</v>
      </c>
      <c r="P61" s="9"/>
    </row>
    <row r="62" spans="1:16" ht="15">
      <c r="A62" s="12"/>
      <c r="B62" s="25">
        <v>361.3</v>
      </c>
      <c r="C62" s="20" t="s">
        <v>70</v>
      </c>
      <c r="D62" s="46">
        <v>-6762</v>
      </c>
      <c r="E62" s="46">
        <v>-3697</v>
      </c>
      <c r="F62" s="46">
        <v>-158</v>
      </c>
      <c r="G62" s="46">
        <v>-1061</v>
      </c>
      <c r="H62" s="46">
        <v>0</v>
      </c>
      <c r="I62" s="46">
        <v>-4547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-16225</v>
      </c>
      <c r="O62" s="47">
        <f t="shared" si="8"/>
        <v>-0.30665860250618987</v>
      </c>
      <c r="P62" s="9"/>
    </row>
    <row r="63" spans="1:16" ht="15">
      <c r="A63" s="12"/>
      <c r="B63" s="25">
        <v>362</v>
      </c>
      <c r="C63" s="20" t="s">
        <v>71</v>
      </c>
      <c r="D63" s="46">
        <v>259700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259700</v>
      </c>
      <c r="O63" s="47">
        <f t="shared" si="8"/>
        <v>4.908427677710787</v>
      </c>
      <c r="P63" s="9"/>
    </row>
    <row r="64" spans="1:16" ht="15">
      <c r="A64" s="12"/>
      <c r="B64" s="25">
        <v>364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-277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-277</v>
      </c>
      <c r="O64" s="47">
        <f t="shared" si="8"/>
        <v>-0.005235404184543272</v>
      </c>
      <c r="P64" s="9"/>
    </row>
    <row r="65" spans="1:16" ht="15">
      <c r="A65" s="12"/>
      <c r="B65" s="25">
        <v>366</v>
      </c>
      <c r="C65" s="20" t="s">
        <v>73</v>
      </c>
      <c r="D65" s="46">
        <v>0</v>
      </c>
      <c r="E65" s="46">
        <v>273617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273617</v>
      </c>
      <c r="O65" s="47">
        <f t="shared" si="8"/>
        <v>5.171464212137821</v>
      </c>
      <c r="P65" s="9"/>
    </row>
    <row r="66" spans="1:16" ht="15">
      <c r="A66" s="12"/>
      <c r="B66" s="25">
        <v>369.9</v>
      </c>
      <c r="C66" s="20" t="s">
        <v>74</v>
      </c>
      <c r="D66" s="46">
        <v>630592</v>
      </c>
      <c r="E66" s="46">
        <v>72603</v>
      </c>
      <c r="F66" s="46">
        <v>0</v>
      </c>
      <c r="G66" s="46">
        <v>22204</v>
      </c>
      <c r="H66" s="46">
        <v>0</v>
      </c>
      <c r="I66" s="46">
        <v>58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725457</v>
      </c>
      <c r="O66" s="47">
        <f t="shared" si="8"/>
        <v>13.711410157062126</v>
      </c>
      <c r="P66" s="9"/>
    </row>
    <row r="67" spans="1:16" ht="15.75">
      <c r="A67" s="29" t="s">
        <v>50</v>
      </c>
      <c r="B67" s="30"/>
      <c r="C67" s="31"/>
      <c r="D67" s="32">
        <f aca="true" t="shared" si="14" ref="D67:M67">SUM(D68:D70)</f>
        <v>540780</v>
      </c>
      <c r="E67" s="32">
        <f t="shared" si="14"/>
        <v>0</v>
      </c>
      <c r="F67" s="32">
        <f t="shared" si="14"/>
        <v>7157051</v>
      </c>
      <c r="G67" s="32">
        <f t="shared" si="14"/>
        <v>10000000</v>
      </c>
      <c r="H67" s="32">
        <f t="shared" si="14"/>
        <v>0</v>
      </c>
      <c r="I67" s="32">
        <f t="shared" si="14"/>
        <v>6104678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23802509</v>
      </c>
      <c r="O67" s="45">
        <f t="shared" si="8"/>
        <v>449.87637263981554</v>
      </c>
      <c r="P67" s="9"/>
    </row>
    <row r="68" spans="1:16" ht="15">
      <c r="A68" s="12"/>
      <c r="B68" s="25">
        <v>381</v>
      </c>
      <c r="C68" s="20" t="s">
        <v>75</v>
      </c>
      <c r="D68" s="46">
        <v>540780</v>
      </c>
      <c r="E68" s="46">
        <v>0</v>
      </c>
      <c r="F68" s="46">
        <v>7157051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7697831</v>
      </c>
      <c r="O68" s="47">
        <f t="shared" si="8"/>
        <v>145.49190118883365</v>
      </c>
      <c r="P68" s="9"/>
    </row>
    <row r="69" spans="1:16" ht="15">
      <c r="A69" s="12"/>
      <c r="B69" s="25">
        <v>384</v>
      </c>
      <c r="C69" s="20" t="s">
        <v>91</v>
      </c>
      <c r="D69" s="46">
        <v>0</v>
      </c>
      <c r="E69" s="46">
        <v>0</v>
      </c>
      <c r="F69" s="46">
        <v>0</v>
      </c>
      <c r="G69" s="46">
        <v>10000000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10000000</v>
      </c>
      <c r="O69" s="47">
        <f>(N69/O$73)</f>
        <v>189.00376117484737</v>
      </c>
      <c r="P69" s="9"/>
    </row>
    <row r="70" spans="1:16" ht="15.75" thickBot="1">
      <c r="A70" s="12"/>
      <c r="B70" s="25">
        <v>389.8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6104678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6104678</v>
      </c>
      <c r="O70" s="47">
        <f>(N70/O$73)</f>
        <v>115.3807102761345</v>
      </c>
      <c r="P70" s="9"/>
    </row>
    <row r="71" spans="1:119" ht="16.5" thickBot="1">
      <c r="A71" s="14" t="s">
        <v>62</v>
      </c>
      <c r="B71" s="23"/>
      <c r="C71" s="22"/>
      <c r="D71" s="15">
        <f aca="true" t="shared" si="15" ref="D71:M71">SUM(D5,D14,D25,D40,D54,D60,D67)</f>
        <v>44914631</v>
      </c>
      <c r="E71" s="15">
        <f t="shared" si="15"/>
        <v>5437349</v>
      </c>
      <c r="F71" s="15">
        <f t="shared" si="15"/>
        <v>7170003</v>
      </c>
      <c r="G71" s="15">
        <f t="shared" si="15"/>
        <v>10896187</v>
      </c>
      <c r="H71" s="15">
        <f t="shared" si="15"/>
        <v>0</v>
      </c>
      <c r="I71" s="15">
        <f t="shared" si="15"/>
        <v>22896871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2"/>
        <v>91315041</v>
      </c>
      <c r="O71" s="38">
        <f>(N71/O$73)</f>
        <v>1725.8886200835398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92</v>
      </c>
      <c r="M73" s="48"/>
      <c r="N73" s="48"/>
      <c r="O73" s="43">
        <v>52909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21940227</v>
      </c>
      <c r="E5" s="27">
        <f t="shared" si="0"/>
        <v>849990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22790217</v>
      </c>
      <c r="O5" s="33">
        <f aca="true" t="shared" si="1" ref="O5:O36">(N5/O$72)</f>
        <v>476.74288762446656</v>
      </c>
      <c r="P5" s="6"/>
    </row>
    <row r="6" spans="1:16" ht="15">
      <c r="A6" s="12"/>
      <c r="B6" s="25">
        <v>311</v>
      </c>
      <c r="C6" s="20" t="s">
        <v>3</v>
      </c>
      <c r="D6" s="46">
        <v>15885953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15885953</v>
      </c>
      <c r="O6" s="47">
        <f t="shared" si="1"/>
        <v>332.3143042423228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490561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490561</v>
      </c>
      <c r="O7" s="47">
        <f t="shared" si="1"/>
        <v>10.261923688394276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359429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359429</v>
      </c>
      <c r="O8" s="47">
        <f t="shared" si="1"/>
        <v>7.5188059576604465</v>
      </c>
      <c r="P8" s="9"/>
    </row>
    <row r="9" spans="1:16" ht="15">
      <c r="A9" s="12"/>
      <c r="B9" s="25">
        <v>314.1</v>
      </c>
      <c r="C9" s="20" t="s">
        <v>13</v>
      </c>
      <c r="D9" s="46">
        <v>2689329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2689329</v>
      </c>
      <c r="O9" s="47">
        <f t="shared" si="1"/>
        <v>56.25740523805539</v>
      </c>
      <c r="P9" s="9"/>
    </row>
    <row r="10" spans="1:16" ht="15">
      <c r="A10" s="12"/>
      <c r="B10" s="25">
        <v>314.3</v>
      </c>
      <c r="C10" s="20" t="s">
        <v>14</v>
      </c>
      <c r="D10" s="46">
        <v>515516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515516</v>
      </c>
      <c r="O10" s="47">
        <f t="shared" si="1"/>
        <v>10.783951133796336</v>
      </c>
      <c r="P10" s="9"/>
    </row>
    <row r="11" spans="1:16" ht="15">
      <c r="A11" s="12"/>
      <c r="B11" s="25">
        <v>314.4</v>
      </c>
      <c r="C11" s="20" t="s">
        <v>15</v>
      </c>
      <c r="D11" s="46">
        <v>32137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32137</v>
      </c>
      <c r="O11" s="47">
        <f t="shared" si="1"/>
        <v>0.6722659191699439</v>
      </c>
      <c r="P11" s="9"/>
    </row>
    <row r="12" spans="1:16" ht="15">
      <c r="A12" s="12"/>
      <c r="B12" s="25">
        <v>315</v>
      </c>
      <c r="C12" s="20" t="s">
        <v>16</v>
      </c>
      <c r="D12" s="46">
        <v>2699504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2699504</v>
      </c>
      <c r="O12" s="47">
        <f t="shared" si="1"/>
        <v>56.470253535269016</v>
      </c>
      <c r="P12" s="9"/>
    </row>
    <row r="13" spans="1:16" ht="15">
      <c r="A13" s="12"/>
      <c r="B13" s="25">
        <v>316</v>
      </c>
      <c r="C13" s="20" t="s">
        <v>17</v>
      </c>
      <c r="D13" s="46">
        <v>117788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117788</v>
      </c>
      <c r="O13" s="47">
        <f t="shared" si="1"/>
        <v>2.463977909798343</v>
      </c>
      <c r="P13" s="9"/>
    </row>
    <row r="14" spans="1:16" ht="15.75">
      <c r="A14" s="29" t="s">
        <v>18</v>
      </c>
      <c r="B14" s="30"/>
      <c r="C14" s="31"/>
      <c r="D14" s="32">
        <f>SUM(D15:D25)</f>
        <v>9752586</v>
      </c>
      <c r="E14" s="32">
        <f aca="true" t="shared" si="3" ref="E14:M14">SUM(E15:E25)</f>
        <v>73968</v>
      </c>
      <c r="F14" s="32">
        <f t="shared" si="3"/>
        <v>0</v>
      </c>
      <c r="G14" s="32">
        <f t="shared" si="3"/>
        <v>118036</v>
      </c>
      <c r="H14" s="32">
        <f t="shared" si="3"/>
        <v>0</v>
      </c>
      <c r="I14" s="32">
        <f t="shared" si="3"/>
        <v>-57994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9886596</v>
      </c>
      <c r="O14" s="45">
        <f t="shared" si="1"/>
        <v>206.81524558614342</v>
      </c>
      <c r="P14" s="10"/>
    </row>
    <row r="15" spans="1:16" ht="15">
      <c r="A15" s="12"/>
      <c r="B15" s="25">
        <v>322</v>
      </c>
      <c r="C15" s="20" t="s">
        <v>0</v>
      </c>
      <c r="D15" s="46">
        <v>970083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970083</v>
      </c>
      <c r="O15" s="47">
        <f t="shared" si="1"/>
        <v>20.292925278219396</v>
      </c>
      <c r="P15" s="9"/>
    </row>
    <row r="16" spans="1:16" ht="15">
      <c r="A16" s="12"/>
      <c r="B16" s="25">
        <v>323.1</v>
      </c>
      <c r="C16" s="20" t="s">
        <v>19</v>
      </c>
      <c r="D16" s="46">
        <v>3054942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5">SUM(D16:M16)</f>
        <v>3054942</v>
      </c>
      <c r="O16" s="47">
        <f t="shared" si="1"/>
        <v>63.90557275541796</v>
      </c>
      <c r="P16" s="9"/>
    </row>
    <row r="17" spans="1:16" ht="15">
      <c r="A17" s="12"/>
      <c r="B17" s="25">
        <v>323.4</v>
      </c>
      <c r="C17" s="20" t="s">
        <v>20</v>
      </c>
      <c r="D17" s="46">
        <v>9854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9854</v>
      </c>
      <c r="O17" s="47">
        <f t="shared" si="1"/>
        <v>0.20613337796000333</v>
      </c>
      <c r="P17" s="9"/>
    </row>
    <row r="18" spans="1:16" ht="15">
      <c r="A18" s="12"/>
      <c r="B18" s="25">
        <v>323.7</v>
      </c>
      <c r="C18" s="20" t="s">
        <v>21</v>
      </c>
      <c r="D18" s="46">
        <v>1132236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1132236</v>
      </c>
      <c r="O18" s="47">
        <f t="shared" si="1"/>
        <v>23.68496360137227</v>
      </c>
      <c r="P18" s="9"/>
    </row>
    <row r="19" spans="1:16" ht="15">
      <c r="A19" s="12"/>
      <c r="B19" s="25">
        <v>323.9</v>
      </c>
      <c r="C19" s="20" t="s">
        <v>22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25000</v>
      </c>
      <c r="O19" s="47">
        <f t="shared" si="1"/>
        <v>0.5229687892226592</v>
      </c>
      <c r="P19" s="9"/>
    </row>
    <row r="20" spans="1:16" ht="15">
      <c r="A20" s="12"/>
      <c r="B20" s="25">
        <v>324.02</v>
      </c>
      <c r="C20" s="20" t="s">
        <v>23</v>
      </c>
      <c r="D20" s="46">
        <v>0</v>
      </c>
      <c r="E20" s="46">
        <v>0</v>
      </c>
      <c r="F20" s="46">
        <v>0</v>
      </c>
      <c r="G20" s="46">
        <v>59046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59046</v>
      </c>
      <c r="O20" s="47">
        <f t="shared" si="1"/>
        <v>1.2351686051376454</v>
      </c>
      <c r="P20" s="9"/>
    </row>
    <row r="21" spans="1:16" ht="15">
      <c r="A21" s="12"/>
      <c r="B21" s="25">
        <v>324.021</v>
      </c>
      <c r="C21" s="20" t="s">
        <v>24</v>
      </c>
      <c r="D21" s="46">
        <v>0</v>
      </c>
      <c r="E21" s="46">
        <v>0</v>
      </c>
      <c r="F21" s="46">
        <v>0</v>
      </c>
      <c r="G21" s="46">
        <v>58990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58990</v>
      </c>
      <c r="O21" s="47">
        <f t="shared" si="1"/>
        <v>1.2339971550497866</v>
      </c>
      <c r="P21" s="9"/>
    </row>
    <row r="22" spans="1:16" ht="15">
      <c r="A22" s="12"/>
      <c r="B22" s="25">
        <v>324.05</v>
      </c>
      <c r="C22" s="20" t="s">
        <v>26</v>
      </c>
      <c r="D22" s="46">
        <v>0</v>
      </c>
      <c r="E22" s="46">
        <v>73968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73968</v>
      </c>
      <c r="O22" s="47">
        <f t="shared" si="1"/>
        <v>1.547318216048866</v>
      </c>
      <c r="P22" s="9"/>
    </row>
    <row r="23" spans="1:16" ht="15">
      <c r="A23" s="12"/>
      <c r="B23" s="25">
        <v>324.22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-57994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-57994</v>
      </c>
      <c r="O23" s="47">
        <f t="shared" si="1"/>
        <v>-1.213162078487156</v>
      </c>
      <c r="P23" s="9"/>
    </row>
    <row r="24" spans="1:16" ht="15">
      <c r="A24" s="12"/>
      <c r="B24" s="25">
        <v>325.2</v>
      </c>
      <c r="C24" s="20" t="s">
        <v>27</v>
      </c>
      <c r="D24" s="46">
        <v>4555401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4555401</v>
      </c>
      <c r="O24" s="47">
        <f t="shared" si="1"/>
        <v>95.29330181574764</v>
      </c>
      <c r="P24" s="9"/>
    </row>
    <row r="25" spans="1:16" ht="15">
      <c r="A25" s="12"/>
      <c r="B25" s="25">
        <v>329</v>
      </c>
      <c r="C25" s="20" t="s">
        <v>28</v>
      </c>
      <c r="D25" s="46">
        <v>5070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5070</v>
      </c>
      <c r="O25" s="47">
        <f t="shared" si="1"/>
        <v>0.10605807045435528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SUM(D27:D40)</f>
        <v>3775058</v>
      </c>
      <c r="E26" s="32">
        <f t="shared" si="5"/>
        <v>1044743</v>
      </c>
      <c r="F26" s="32">
        <f t="shared" si="5"/>
        <v>0</v>
      </c>
      <c r="G26" s="32">
        <f t="shared" si="5"/>
        <v>138257</v>
      </c>
      <c r="H26" s="32">
        <f t="shared" si="5"/>
        <v>0</v>
      </c>
      <c r="I26" s="32">
        <f t="shared" si="5"/>
        <v>19772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4977830</v>
      </c>
      <c r="O26" s="45">
        <f t="shared" si="1"/>
        <v>104.12998912224919</v>
      </c>
      <c r="P26" s="10"/>
    </row>
    <row r="27" spans="1:16" ht="15">
      <c r="A27" s="12"/>
      <c r="B27" s="25">
        <v>331.2</v>
      </c>
      <c r="C27" s="20" t="s">
        <v>29</v>
      </c>
      <c r="D27" s="46">
        <v>50600</v>
      </c>
      <c r="E27" s="46">
        <v>14056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8">SUM(D27:M27)</f>
        <v>64656</v>
      </c>
      <c r="O27" s="47">
        <f t="shared" si="1"/>
        <v>1.35252280143921</v>
      </c>
      <c r="P27" s="9"/>
    </row>
    <row r="28" spans="1:16" ht="15">
      <c r="A28" s="12"/>
      <c r="B28" s="25">
        <v>331.39</v>
      </c>
      <c r="C28" s="20" t="s">
        <v>32</v>
      </c>
      <c r="D28" s="46">
        <v>143251</v>
      </c>
      <c r="E28" s="46">
        <v>0</v>
      </c>
      <c r="F28" s="46">
        <v>0</v>
      </c>
      <c r="G28" s="46">
        <v>138257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281508</v>
      </c>
      <c r="O28" s="47">
        <f t="shared" si="1"/>
        <v>5.888795916659694</v>
      </c>
      <c r="P28" s="9"/>
    </row>
    <row r="29" spans="1:16" ht="15">
      <c r="A29" s="12"/>
      <c r="B29" s="25">
        <v>331.5</v>
      </c>
      <c r="C29" s="20" t="s">
        <v>31</v>
      </c>
      <c r="D29" s="46">
        <v>0</v>
      </c>
      <c r="E29" s="46">
        <v>79829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79829</v>
      </c>
      <c r="O29" s="47">
        <f t="shared" si="1"/>
        <v>1.6699230189942265</v>
      </c>
      <c r="P29" s="9"/>
    </row>
    <row r="30" spans="1:16" ht="15">
      <c r="A30" s="12"/>
      <c r="B30" s="25">
        <v>334.34</v>
      </c>
      <c r="C30" s="20" t="s">
        <v>33</v>
      </c>
      <c r="D30" s="46">
        <v>0</v>
      </c>
      <c r="E30" s="46">
        <v>5974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5974</v>
      </c>
      <c r="O30" s="47">
        <f t="shared" si="1"/>
        <v>0.12496862187264664</v>
      </c>
      <c r="P30" s="9"/>
    </row>
    <row r="31" spans="1:16" ht="15">
      <c r="A31" s="12"/>
      <c r="B31" s="25">
        <v>334.39</v>
      </c>
      <c r="C31" s="20" t="s">
        <v>34</v>
      </c>
      <c r="D31" s="46">
        <v>0</v>
      </c>
      <c r="E31" s="46">
        <v>2655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2655</v>
      </c>
      <c r="O31" s="47">
        <f t="shared" si="1"/>
        <v>0.05553928541544641</v>
      </c>
      <c r="P31" s="9"/>
    </row>
    <row r="32" spans="1:16" ht="15">
      <c r="A32" s="12"/>
      <c r="B32" s="25">
        <v>335.12</v>
      </c>
      <c r="C32" s="20" t="s">
        <v>35</v>
      </c>
      <c r="D32" s="46">
        <v>788606</v>
      </c>
      <c r="E32" s="46">
        <v>316268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1104874</v>
      </c>
      <c r="O32" s="47">
        <f t="shared" si="1"/>
        <v>23.112584720943854</v>
      </c>
      <c r="P32" s="9"/>
    </row>
    <row r="33" spans="1:16" ht="15">
      <c r="A33" s="12"/>
      <c r="B33" s="25">
        <v>335.14</v>
      </c>
      <c r="C33" s="20" t="s">
        <v>36</v>
      </c>
      <c r="D33" s="46">
        <v>33172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33172</v>
      </c>
      <c r="O33" s="47">
        <f t="shared" si="1"/>
        <v>0.693916827043762</v>
      </c>
      <c r="P33" s="9"/>
    </row>
    <row r="34" spans="1:16" ht="15">
      <c r="A34" s="12"/>
      <c r="B34" s="25">
        <v>335.15</v>
      </c>
      <c r="C34" s="20" t="s">
        <v>37</v>
      </c>
      <c r="D34" s="46">
        <v>9156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9156</v>
      </c>
      <c r="O34" s="47">
        <f t="shared" si="1"/>
        <v>0.1915320893649067</v>
      </c>
      <c r="P34" s="9"/>
    </row>
    <row r="35" spans="1:16" ht="15">
      <c r="A35" s="12"/>
      <c r="B35" s="25">
        <v>335.18</v>
      </c>
      <c r="C35" s="20" t="s">
        <v>38</v>
      </c>
      <c r="D35" s="46">
        <v>2442963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2442963</v>
      </c>
      <c r="O35" s="47">
        <f t="shared" si="1"/>
        <v>51.10373608903021</v>
      </c>
      <c r="P35" s="9"/>
    </row>
    <row r="36" spans="1:16" ht="15">
      <c r="A36" s="12"/>
      <c r="B36" s="25">
        <v>335.21</v>
      </c>
      <c r="C36" s="20" t="s">
        <v>39</v>
      </c>
      <c r="D36" s="46">
        <v>2640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2640</v>
      </c>
      <c r="O36" s="47">
        <f t="shared" si="1"/>
        <v>0.05522550414191281</v>
      </c>
      <c r="P36" s="9"/>
    </row>
    <row r="37" spans="1:16" ht="15">
      <c r="A37" s="12"/>
      <c r="B37" s="25">
        <v>335.49</v>
      </c>
      <c r="C37" s="20" t="s">
        <v>40</v>
      </c>
      <c r="D37" s="46">
        <v>23624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23624</v>
      </c>
      <c r="O37" s="47">
        <f aca="true" t="shared" si="7" ref="O37:O68">(N37/O$72)</f>
        <v>0.49418458706384405</v>
      </c>
      <c r="P37" s="9"/>
    </row>
    <row r="38" spans="1:16" ht="15">
      <c r="A38" s="12"/>
      <c r="B38" s="25">
        <v>335.5</v>
      </c>
      <c r="C38" s="20" t="s">
        <v>41</v>
      </c>
      <c r="D38" s="46">
        <v>0</v>
      </c>
      <c r="E38" s="46">
        <v>423801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423801</v>
      </c>
      <c r="O38" s="47">
        <f t="shared" si="7"/>
        <v>8.865387833654088</v>
      </c>
      <c r="P38" s="9"/>
    </row>
    <row r="39" spans="1:16" ht="15">
      <c r="A39" s="12"/>
      <c r="B39" s="25">
        <v>337.9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19772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19772</v>
      </c>
      <c r="O39" s="47">
        <f t="shared" si="7"/>
        <v>0.4136055560204167</v>
      </c>
      <c r="P39" s="9"/>
    </row>
    <row r="40" spans="1:16" ht="15">
      <c r="A40" s="12"/>
      <c r="B40" s="25">
        <v>338</v>
      </c>
      <c r="C40" s="20" t="s">
        <v>43</v>
      </c>
      <c r="D40" s="46">
        <v>281046</v>
      </c>
      <c r="E40" s="46">
        <v>202160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483206</v>
      </c>
      <c r="O40" s="47">
        <f t="shared" si="7"/>
        <v>10.10806627060497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SUM(D42:D53)</f>
        <v>5535039</v>
      </c>
      <c r="E41" s="32">
        <f t="shared" si="8"/>
        <v>2068697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14189050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21792786</v>
      </c>
      <c r="O41" s="45">
        <f t="shared" si="7"/>
        <v>455.87787632834073</v>
      </c>
      <c r="P41" s="10"/>
    </row>
    <row r="42" spans="1:16" ht="15">
      <c r="A42" s="12"/>
      <c r="B42" s="25">
        <v>341.9</v>
      </c>
      <c r="C42" s="20" t="s">
        <v>51</v>
      </c>
      <c r="D42" s="46">
        <v>19150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2">SUM(D42:M42)</f>
        <v>19150</v>
      </c>
      <c r="O42" s="47">
        <f t="shared" si="7"/>
        <v>0.40059409254455697</v>
      </c>
      <c r="P42" s="9"/>
    </row>
    <row r="43" spans="1:16" ht="15">
      <c r="A43" s="12"/>
      <c r="B43" s="25">
        <v>342.1</v>
      </c>
      <c r="C43" s="20" t="s">
        <v>52</v>
      </c>
      <c r="D43" s="46">
        <v>691860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691860</v>
      </c>
      <c r="O43" s="47">
        <f t="shared" si="7"/>
        <v>14.47284746046356</v>
      </c>
      <c r="P43" s="9"/>
    </row>
    <row r="44" spans="1:16" ht="15">
      <c r="A44" s="12"/>
      <c r="B44" s="25">
        <v>342.2</v>
      </c>
      <c r="C44" s="20" t="s">
        <v>53</v>
      </c>
      <c r="D44" s="46">
        <v>730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730</v>
      </c>
      <c r="O44" s="47">
        <f t="shared" si="7"/>
        <v>0.015270688645301648</v>
      </c>
      <c r="P44" s="9"/>
    </row>
    <row r="45" spans="1:16" ht="15">
      <c r="A45" s="12"/>
      <c r="B45" s="25">
        <v>342.5</v>
      </c>
      <c r="C45" s="20" t="s">
        <v>54</v>
      </c>
      <c r="D45" s="46">
        <v>201374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201374</v>
      </c>
      <c r="O45" s="47">
        <f t="shared" si="7"/>
        <v>4.212492678436951</v>
      </c>
      <c r="P45" s="9"/>
    </row>
    <row r="46" spans="1:16" ht="15">
      <c r="A46" s="12"/>
      <c r="B46" s="25">
        <v>342.6</v>
      </c>
      <c r="C46" s="20" t="s">
        <v>55</v>
      </c>
      <c r="D46" s="46">
        <v>598241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598241</v>
      </c>
      <c r="O46" s="47">
        <f t="shared" si="7"/>
        <v>12.514454857334114</v>
      </c>
      <c r="P46" s="9"/>
    </row>
    <row r="47" spans="1:16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7700192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7700192</v>
      </c>
      <c r="O47" s="47">
        <f t="shared" si="7"/>
        <v>161.07840348088027</v>
      </c>
      <c r="P47" s="9"/>
    </row>
    <row r="48" spans="1:16" ht="15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4881299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4881299</v>
      </c>
      <c r="O48" s="47">
        <f t="shared" si="7"/>
        <v>102.11068111455108</v>
      </c>
      <c r="P48" s="9"/>
    </row>
    <row r="49" spans="1:16" ht="15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219512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219512</v>
      </c>
      <c r="O49" s="47">
        <f t="shared" si="7"/>
        <v>4.591916994393775</v>
      </c>
      <c r="P49" s="9"/>
    </row>
    <row r="50" spans="1:16" ht="15">
      <c r="A50" s="12"/>
      <c r="B50" s="25">
        <v>343.7</v>
      </c>
      <c r="C50" s="20" t="s">
        <v>59</v>
      </c>
      <c r="D50" s="46">
        <v>0</v>
      </c>
      <c r="E50" s="46">
        <v>1030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1030</v>
      </c>
      <c r="O50" s="47">
        <f t="shared" si="7"/>
        <v>0.021546314115973558</v>
      </c>
      <c r="P50" s="9"/>
    </row>
    <row r="51" spans="1:16" ht="15">
      <c r="A51" s="12"/>
      <c r="B51" s="25">
        <v>343.9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1388047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1388047</v>
      </c>
      <c r="O51" s="47">
        <f t="shared" si="7"/>
        <v>29.03621035896578</v>
      </c>
      <c r="P51" s="9"/>
    </row>
    <row r="52" spans="1:16" ht="15">
      <c r="A52" s="12"/>
      <c r="B52" s="25">
        <v>347.2</v>
      </c>
      <c r="C52" s="20" t="s">
        <v>61</v>
      </c>
      <c r="D52" s="46">
        <v>637474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637474</v>
      </c>
      <c r="O52" s="47">
        <f t="shared" si="7"/>
        <v>13.335160237637018</v>
      </c>
      <c r="P52" s="9"/>
    </row>
    <row r="53" spans="1:16" ht="15">
      <c r="A53" s="12"/>
      <c r="B53" s="25">
        <v>349</v>
      </c>
      <c r="C53" s="20" t="s">
        <v>1</v>
      </c>
      <c r="D53" s="46">
        <v>3386210</v>
      </c>
      <c r="E53" s="46">
        <v>2067667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70">SUM(D53:M53)</f>
        <v>5453877</v>
      </c>
      <c r="O53" s="47">
        <f t="shared" si="7"/>
        <v>114.08829805037236</v>
      </c>
      <c r="P53" s="9"/>
    </row>
    <row r="54" spans="1:16" ht="15.75">
      <c r="A54" s="29" t="s">
        <v>49</v>
      </c>
      <c r="B54" s="30"/>
      <c r="C54" s="31"/>
      <c r="D54" s="32">
        <f aca="true" t="shared" si="11" ref="D54:M54">SUM(D55:D59)</f>
        <v>365672</v>
      </c>
      <c r="E54" s="32">
        <f t="shared" si="11"/>
        <v>96005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461677</v>
      </c>
      <c r="O54" s="45">
        <f t="shared" si="7"/>
        <v>9.657706468077984</v>
      </c>
      <c r="P54" s="10"/>
    </row>
    <row r="55" spans="1:16" ht="15">
      <c r="A55" s="13"/>
      <c r="B55" s="39">
        <v>351.1</v>
      </c>
      <c r="C55" s="21" t="s">
        <v>64</v>
      </c>
      <c r="D55" s="46">
        <v>288155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288155</v>
      </c>
      <c r="O55" s="47">
        <f t="shared" si="7"/>
        <v>6.027842858338214</v>
      </c>
      <c r="P55" s="9"/>
    </row>
    <row r="56" spans="1:16" ht="15">
      <c r="A56" s="13"/>
      <c r="B56" s="39">
        <v>351.2</v>
      </c>
      <c r="C56" s="21" t="s">
        <v>65</v>
      </c>
      <c r="D56" s="46">
        <v>0</v>
      </c>
      <c r="E56" s="46">
        <v>96005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96005</v>
      </c>
      <c r="O56" s="47">
        <f t="shared" si="7"/>
        <v>2.0083047443728557</v>
      </c>
      <c r="P56" s="9"/>
    </row>
    <row r="57" spans="1:16" ht="15">
      <c r="A57" s="13"/>
      <c r="B57" s="39">
        <v>351.3</v>
      </c>
      <c r="C57" s="21" t="s">
        <v>66</v>
      </c>
      <c r="D57" s="46">
        <v>11925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11925</v>
      </c>
      <c r="O57" s="47">
        <f t="shared" si="7"/>
        <v>0.24945611245920843</v>
      </c>
      <c r="P57" s="9"/>
    </row>
    <row r="58" spans="1:16" ht="15">
      <c r="A58" s="13"/>
      <c r="B58" s="39">
        <v>354</v>
      </c>
      <c r="C58" s="21" t="s">
        <v>67</v>
      </c>
      <c r="D58" s="46">
        <v>60070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60070</v>
      </c>
      <c r="O58" s="47">
        <f t="shared" si="7"/>
        <v>1.2565894067442056</v>
      </c>
      <c r="P58" s="9"/>
    </row>
    <row r="59" spans="1:16" ht="15">
      <c r="A59" s="13"/>
      <c r="B59" s="39">
        <v>359</v>
      </c>
      <c r="C59" s="21" t="s">
        <v>68</v>
      </c>
      <c r="D59" s="46">
        <v>5522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5522</v>
      </c>
      <c r="O59" s="47">
        <f t="shared" si="7"/>
        <v>0.11551334616350097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SUM(D61:D66)</f>
        <v>1103029</v>
      </c>
      <c r="E60" s="32">
        <f t="shared" si="12"/>
        <v>799466</v>
      </c>
      <c r="F60" s="32">
        <f t="shared" si="12"/>
        <v>28377</v>
      </c>
      <c r="G60" s="32">
        <f t="shared" si="12"/>
        <v>76766</v>
      </c>
      <c r="H60" s="32">
        <f t="shared" si="12"/>
        <v>0</v>
      </c>
      <c r="I60" s="32">
        <f t="shared" si="12"/>
        <v>307350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2314988</v>
      </c>
      <c r="O60" s="45">
        <f t="shared" si="7"/>
        <v>48.42665885699942</v>
      </c>
      <c r="P60" s="10"/>
    </row>
    <row r="61" spans="1:16" ht="15">
      <c r="A61" s="12"/>
      <c r="B61" s="25">
        <v>361.1</v>
      </c>
      <c r="C61" s="20" t="s">
        <v>69</v>
      </c>
      <c r="D61" s="46">
        <v>480492</v>
      </c>
      <c r="E61" s="46">
        <v>219946</v>
      </c>
      <c r="F61" s="46">
        <v>26664</v>
      </c>
      <c r="G61" s="46">
        <v>64761</v>
      </c>
      <c r="H61" s="46">
        <v>0</v>
      </c>
      <c r="I61" s="46">
        <v>258310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1050173</v>
      </c>
      <c r="O61" s="47">
        <f t="shared" si="7"/>
        <v>21.968308091373107</v>
      </c>
      <c r="P61" s="9"/>
    </row>
    <row r="62" spans="1:16" ht="15">
      <c r="A62" s="12"/>
      <c r="B62" s="25">
        <v>361.3</v>
      </c>
      <c r="C62" s="20" t="s">
        <v>70</v>
      </c>
      <c r="D62" s="46">
        <v>51624</v>
      </c>
      <c r="E62" s="46">
        <v>32715</v>
      </c>
      <c r="F62" s="46">
        <v>1713</v>
      </c>
      <c r="G62" s="46">
        <v>12005</v>
      </c>
      <c r="H62" s="46">
        <v>0</v>
      </c>
      <c r="I62" s="46">
        <v>44489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142546</v>
      </c>
      <c r="O62" s="47">
        <f t="shared" si="7"/>
        <v>2.981884361141327</v>
      </c>
      <c r="P62" s="9"/>
    </row>
    <row r="63" spans="1:16" ht="15">
      <c r="A63" s="12"/>
      <c r="B63" s="25">
        <v>362</v>
      </c>
      <c r="C63" s="20" t="s">
        <v>71</v>
      </c>
      <c r="D63" s="46">
        <v>247883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247883</v>
      </c>
      <c r="O63" s="47">
        <f t="shared" si="7"/>
        <v>5.185402895155217</v>
      </c>
      <c r="P63" s="9"/>
    </row>
    <row r="64" spans="1:16" ht="15">
      <c r="A64" s="12"/>
      <c r="B64" s="25">
        <v>364</v>
      </c>
      <c r="C64" s="20" t="s">
        <v>72</v>
      </c>
      <c r="D64" s="46">
        <v>20860</v>
      </c>
      <c r="E64" s="46">
        <v>0</v>
      </c>
      <c r="F64" s="46">
        <v>0</v>
      </c>
      <c r="G64" s="46">
        <v>0</v>
      </c>
      <c r="H64" s="46">
        <v>0</v>
      </c>
      <c r="I64" s="46">
        <v>595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21455</v>
      </c>
      <c r="O64" s="47">
        <f t="shared" si="7"/>
        <v>0.4488118149108861</v>
      </c>
      <c r="P64" s="9"/>
    </row>
    <row r="65" spans="1:16" ht="15">
      <c r="A65" s="12"/>
      <c r="B65" s="25">
        <v>366</v>
      </c>
      <c r="C65" s="20" t="s">
        <v>73</v>
      </c>
      <c r="D65" s="46">
        <v>0</v>
      </c>
      <c r="E65" s="46">
        <v>430850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430850</v>
      </c>
      <c r="O65" s="47">
        <f t="shared" si="7"/>
        <v>9.01284411346331</v>
      </c>
      <c r="P65" s="9"/>
    </row>
    <row r="66" spans="1:16" ht="15">
      <c r="A66" s="12"/>
      <c r="B66" s="25">
        <v>369.9</v>
      </c>
      <c r="C66" s="20" t="s">
        <v>74</v>
      </c>
      <c r="D66" s="46">
        <v>302170</v>
      </c>
      <c r="E66" s="46">
        <v>115955</v>
      </c>
      <c r="F66" s="46">
        <v>0</v>
      </c>
      <c r="G66" s="46">
        <v>0</v>
      </c>
      <c r="H66" s="46">
        <v>0</v>
      </c>
      <c r="I66" s="46">
        <v>3956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422081</v>
      </c>
      <c r="O66" s="47">
        <f t="shared" si="7"/>
        <v>8.829407580955568</v>
      </c>
      <c r="P66" s="9"/>
    </row>
    <row r="67" spans="1:16" ht="15.75">
      <c r="A67" s="29" t="s">
        <v>50</v>
      </c>
      <c r="B67" s="30"/>
      <c r="C67" s="31"/>
      <c r="D67" s="32">
        <f aca="true" t="shared" si="13" ref="D67:M67">SUM(D68:D69)</f>
        <v>66554</v>
      </c>
      <c r="E67" s="32">
        <f t="shared" si="13"/>
        <v>0</v>
      </c>
      <c r="F67" s="32">
        <f t="shared" si="13"/>
        <v>3342320</v>
      </c>
      <c r="G67" s="32">
        <f t="shared" si="13"/>
        <v>425000</v>
      </c>
      <c r="H67" s="32">
        <f t="shared" si="13"/>
        <v>0</v>
      </c>
      <c r="I67" s="32">
        <f t="shared" si="13"/>
        <v>2130871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0"/>
        <v>5964745</v>
      </c>
      <c r="O67" s="45">
        <f t="shared" si="7"/>
        <v>124.77501882687642</v>
      </c>
      <c r="P67" s="9"/>
    </row>
    <row r="68" spans="1:16" ht="15">
      <c r="A68" s="12"/>
      <c r="B68" s="25">
        <v>381</v>
      </c>
      <c r="C68" s="20" t="s">
        <v>75</v>
      </c>
      <c r="D68" s="46">
        <v>66554</v>
      </c>
      <c r="E68" s="46">
        <v>0</v>
      </c>
      <c r="F68" s="46">
        <v>3342320</v>
      </c>
      <c r="G68" s="46">
        <v>425000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3833874</v>
      </c>
      <c r="O68" s="47">
        <f t="shared" si="7"/>
        <v>80.19985775248934</v>
      </c>
      <c r="P68" s="9"/>
    </row>
    <row r="69" spans="1:16" ht="15.75" thickBot="1">
      <c r="A69" s="12"/>
      <c r="B69" s="25">
        <v>389.8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2130871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2130871</v>
      </c>
      <c r="O69" s="47">
        <f>(N69/O$72)</f>
        <v>44.57516107438708</v>
      </c>
      <c r="P69" s="9"/>
    </row>
    <row r="70" spans="1:119" ht="16.5" thickBot="1">
      <c r="A70" s="14" t="s">
        <v>62</v>
      </c>
      <c r="B70" s="23"/>
      <c r="C70" s="22"/>
      <c r="D70" s="15">
        <f aca="true" t="shared" si="14" ref="D70:M70">SUM(D5,D14,D26,D41,D54,D60,D67)</f>
        <v>42538165</v>
      </c>
      <c r="E70" s="15">
        <f t="shared" si="14"/>
        <v>4932869</v>
      </c>
      <c r="F70" s="15">
        <f t="shared" si="14"/>
        <v>3370697</v>
      </c>
      <c r="G70" s="15">
        <f t="shared" si="14"/>
        <v>758059</v>
      </c>
      <c r="H70" s="15">
        <f t="shared" si="14"/>
        <v>0</v>
      </c>
      <c r="I70" s="15">
        <f t="shared" si="14"/>
        <v>16589049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0"/>
        <v>68188839</v>
      </c>
      <c r="O70" s="38">
        <f>(N70/O$72)</f>
        <v>1426.4253828131536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83</v>
      </c>
      <c r="M72" s="48"/>
      <c r="N72" s="48"/>
      <c r="O72" s="43">
        <v>47804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21912872</v>
      </c>
      <c r="E5" s="27">
        <f t="shared" si="0"/>
        <v>875031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22787903</v>
      </c>
      <c r="O5" s="33">
        <f aca="true" t="shared" si="1" ref="O5:O36">(N5/O$70)</f>
        <v>472.8467412279792</v>
      </c>
      <c r="P5" s="6"/>
    </row>
    <row r="6" spans="1:16" ht="15">
      <c r="A6" s="12"/>
      <c r="B6" s="25">
        <v>311</v>
      </c>
      <c r="C6" s="20" t="s">
        <v>3</v>
      </c>
      <c r="D6" s="46">
        <v>16076522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16076522</v>
      </c>
      <c r="O6" s="47">
        <f t="shared" si="1"/>
        <v>333.5862469653269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505926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505926</v>
      </c>
      <c r="O7" s="47">
        <f t="shared" si="1"/>
        <v>10.497914634905484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369105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369105</v>
      </c>
      <c r="O8" s="47">
        <f t="shared" si="1"/>
        <v>7.658892370261241</v>
      </c>
      <c r="P8" s="9"/>
    </row>
    <row r="9" spans="1:16" ht="15">
      <c r="A9" s="12"/>
      <c r="B9" s="25">
        <v>314.1</v>
      </c>
      <c r="C9" s="20" t="s">
        <v>13</v>
      </c>
      <c r="D9" s="46">
        <v>2689312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2689312</v>
      </c>
      <c r="O9" s="47">
        <f t="shared" si="1"/>
        <v>55.80295893594506</v>
      </c>
      <c r="P9" s="9"/>
    </row>
    <row r="10" spans="1:16" ht="15">
      <c r="A10" s="12"/>
      <c r="B10" s="25">
        <v>314.3</v>
      </c>
      <c r="C10" s="20" t="s">
        <v>14</v>
      </c>
      <c r="D10" s="46">
        <v>459723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459723</v>
      </c>
      <c r="O10" s="47">
        <f t="shared" si="1"/>
        <v>9.539206938767041</v>
      </c>
      <c r="P10" s="9"/>
    </row>
    <row r="11" spans="1:16" ht="15">
      <c r="A11" s="12"/>
      <c r="B11" s="25">
        <v>314.4</v>
      </c>
      <c r="C11" s="20" t="s">
        <v>15</v>
      </c>
      <c r="D11" s="46">
        <v>45364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45364</v>
      </c>
      <c r="O11" s="47">
        <f t="shared" si="1"/>
        <v>0.9412985288319881</v>
      </c>
      <c r="P11" s="9"/>
    </row>
    <row r="12" spans="1:16" ht="15">
      <c r="A12" s="12"/>
      <c r="B12" s="25">
        <v>315</v>
      </c>
      <c r="C12" s="20" t="s">
        <v>16</v>
      </c>
      <c r="D12" s="46">
        <v>2349512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2349512</v>
      </c>
      <c r="O12" s="47">
        <f t="shared" si="1"/>
        <v>48.75214242732347</v>
      </c>
      <c r="P12" s="9"/>
    </row>
    <row r="13" spans="1:16" ht="15">
      <c r="A13" s="12"/>
      <c r="B13" s="25">
        <v>316</v>
      </c>
      <c r="C13" s="20" t="s">
        <v>17</v>
      </c>
      <c r="D13" s="46">
        <v>292439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292439</v>
      </c>
      <c r="O13" s="47">
        <f t="shared" si="1"/>
        <v>6.068080426617974</v>
      </c>
      <c r="P13" s="9"/>
    </row>
    <row r="14" spans="1:16" ht="15.75">
      <c r="A14" s="29" t="s">
        <v>115</v>
      </c>
      <c r="B14" s="30"/>
      <c r="C14" s="31"/>
      <c r="D14" s="32">
        <f aca="true" t="shared" si="3" ref="D14:M14">SUM(D15:D19)</f>
        <v>6943552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6943552</v>
      </c>
      <c r="O14" s="45">
        <f t="shared" si="1"/>
        <v>144.07801962940675</v>
      </c>
      <c r="P14" s="10"/>
    </row>
    <row r="15" spans="1:16" ht="15">
      <c r="A15" s="12"/>
      <c r="B15" s="25">
        <v>322</v>
      </c>
      <c r="C15" s="20" t="s">
        <v>0</v>
      </c>
      <c r="D15" s="46">
        <v>2225340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2225340</v>
      </c>
      <c r="O15" s="47">
        <f t="shared" si="1"/>
        <v>46.175585665968086</v>
      </c>
      <c r="P15" s="9"/>
    </row>
    <row r="16" spans="1:16" ht="15">
      <c r="A16" s="12"/>
      <c r="B16" s="25">
        <v>323.1</v>
      </c>
      <c r="C16" s="20" t="s">
        <v>19</v>
      </c>
      <c r="D16" s="46">
        <v>3063821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3063821</v>
      </c>
      <c r="O16" s="47">
        <f t="shared" si="1"/>
        <v>63.573983773577076</v>
      </c>
      <c r="P16" s="9"/>
    </row>
    <row r="17" spans="1:16" ht="15">
      <c r="A17" s="12"/>
      <c r="B17" s="25">
        <v>323.7</v>
      </c>
      <c r="C17" s="20" t="s">
        <v>21</v>
      </c>
      <c r="D17" s="46">
        <v>913089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913089</v>
      </c>
      <c r="O17" s="47">
        <f t="shared" si="1"/>
        <v>18.94650675409292</v>
      </c>
      <c r="P17" s="9"/>
    </row>
    <row r="18" spans="1:16" ht="15">
      <c r="A18" s="12"/>
      <c r="B18" s="25">
        <v>323.9</v>
      </c>
      <c r="C18" s="20" t="s">
        <v>22</v>
      </c>
      <c r="D18" s="46">
        <v>12550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12550</v>
      </c>
      <c r="O18" s="47">
        <f t="shared" si="1"/>
        <v>0.26041126304650053</v>
      </c>
      <c r="P18" s="9"/>
    </row>
    <row r="19" spans="1:16" ht="15">
      <c r="A19" s="12"/>
      <c r="B19" s="25">
        <v>329</v>
      </c>
      <c r="C19" s="20" t="s">
        <v>116</v>
      </c>
      <c r="D19" s="46">
        <v>728752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728752</v>
      </c>
      <c r="O19" s="47">
        <f t="shared" si="1"/>
        <v>15.12153217272218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SUM(D21:D36)</f>
        <v>4462918</v>
      </c>
      <c r="E20" s="32">
        <f t="shared" si="5"/>
        <v>1398681</v>
      </c>
      <c r="F20" s="32">
        <f t="shared" si="5"/>
        <v>0</v>
      </c>
      <c r="G20" s="32">
        <f t="shared" si="5"/>
        <v>201751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6063350</v>
      </c>
      <c r="O20" s="45">
        <f t="shared" si="1"/>
        <v>125.8139148839043</v>
      </c>
      <c r="P20" s="10"/>
    </row>
    <row r="21" spans="1:16" ht="15">
      <c r="A21" s="12"/>
      <c r="B21" s="25">
        <v>331.1</v>
      </c>
      <c r="C21" s="20" t="s">
        <v>117</v>
      </c>
      <c r="D21" s="46">
        <v>0</v>
      </c>
      <c r="E21" s="46">
        <v>120302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120302</v>
      </c>
      <c r="O21" s="47">
        <f t="shared" si="1"/>
        <v>2.4962546427904466</v>
      </c>
      <c r="P21" s="9"/>
    </row>
    <row r="22" spans="1:16" ht="15">
      <c r="A22" s="12"/>
      <c r="B22" s="25">
        <v>331.2</v>
      </c>
      <c r="C22" s="20" t="s">
        <v>29</v>
      </c>
      <c r="D22" s="46">
        <v>74377</v>
      </c>
      <c r="E22" s="46">
        <v>92993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4">SUM(D22:M22)</f>
        <v>167370</v>
      </c>
      <c r="O22" s="47">
        <f t="shared" si="1"/>
        <v>3.4729110036727326</v>
      </c>
      <c r="P22" s="9"/>
    </row>
    <row r="23" spans="1:16" ht="15">
      <c r="A23" s="12"/>
      <c r="B23" s="25">
        <v>331.39</v>
      </c>
      <c r="C23" s="20" t="s">
        <v>32</v>
      </c>
      <c r="D23" s="46">
        <v>5966</v>
      </c>
      <c r="E23" s="46">
        <v>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6966</v>
      </c>
      <c r="O23" s="47">
        <f t="shared" si="1"/>
        <v>0.14454381341688627</v>
      </c>
      <c r="P23" s="9"/>
    </row>
    <row r="24" spans="1:16" ht="15">
      <c r="A24" s="12"/>
      <c r="B24" s="25">
        <v>331.42</v>
      </c>
      <c r="C24" s="20" t="s">
        <v>118</v>
      </c>
      <c r="D24" s="46">
        <v>0</v>
      </c>
      <c r="E24" s="46">
        <v>100000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100000</v>
      </c>
      <c r="O24" s="47">
        <f t="shared" si="1"/>
        <v>2.074990143796817</v>
      </c>
      <c r="P24" s="9"/>
    </row>
    <row r="25" spans="1:16" ht="15">
      <c r="A25" s="12"/>
      <c r="B25" s="25">
        <v>334.42</v>
      </c>
      <c r="C25" s="20" t="s">
        <v>119</v>
      </c>
      <c r="D25" s="46">
        <v>0</v>
      </c>
      <c r="E25" s="46">
        <v>15757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15757</v>
      </c>
      <c r="O25" s="47">
        <f t="shared" si="1"/>
        <v>0.32695619695806444</v>
      </c>
      <c r="P25" s="9"/>
    </row>
    <row r="26" spans="1:16" ht="15">
      <c r="A26" s="12"/>
      <c r="B26" s="25">
        <v>334.49</v>
      </c>
      <c r="C26" s="20" t="s">
        <v>120</v>
      </c>
      <c r="D26" s="46">
        <v>231344</v>
      </c>
      <c r="E26" s="46">
        <v>0</v>
      </c>
      <c r="F26" s="46">
        <v>0</v>
      </c>
      <c r="G26" s="46">
        <v>201751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433095</v>
      </c>
      <c r="O26" s="47">
        <f t="shared" si="1"/>
        <v>8.986678563276824</v>
      </c>
      <c r="P26" s="9"/>
    </row>
    <row r="27" spans="1:16" ht="15">
      <c r="A27" s="12"/>
      <c r="B27" s="25">
        <v>334.7</v>
      </c>
      <c r="C27" s="20" t="s">
        <v>121</v>
      </c>
      <c r="D27" s="46">
        <v>0</v>
      </c>
      <c r="E27" s="46">
        <v>105560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105560</v>
      </c>
      <c r="O27" s="47">
        <f t="shared" si="1"/>
        <v>2.19035959579192</v>
      </c>
      <c r="P27" s="9"/>
    </row>
    <row r="28" spans="1:16" ht="15">
      <c r="A28" s="12"/>
      <c r="B28" s="25">
        <v>335.12</v>
      </c>
      <c r="C28" s="20" t="s">
        <v>35</v>
      </c>
      <c r="D28" s="46">
        <v>911610</v>
      </c>
      <c r="E28" s="46">
        <v>339767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1251377</v>
      </c>
      <c r="O28" s="47">
        <f t="shared" si="1"/>
        <v>25.965949411740294</v>
      </c>
      <c r="P28" s="9"/>
    </row>
    <row r="29" spans="1:16" ht="15">
      <c r="A29" s="12"/>
      <c r="B29" s="25">
        <v>335.14</v>
      </c>
      <c r="C29" s="20" t="s">
        <v>36</v>
      </c>
      <c r="D29" s="46">
        <v>26258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26258</v>
      </c>
      <c r="O29" s="47">
        <f t="shared" si="1"/>
        <v>0.5448509119581681</v>
      </c>
      <c r="P29" s="9"/>
    </row>
    <row r="30" spans="1:16" ht="15">
      <c r="A30" s="12"/>
      <c r="B30" s="25">
        <v>335.15</v>
      </c>
      <c r="C30" s="20" t="s">
        <v>37</v>
      </c>
      <c r="D30" s="46">
        <v>9883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9883</v>
      </c>
      <c r="O30" s="47">
        <f t="shared" si="1"/>
        <v>0.20507127591143942</v>
      </c>
      <c r="P30" s="9"/>
    </row>
    <row r="31" spans="1:16" ht="15">
      <c r="A31" s="12"/>
      <c r="B31" s="25">
        <v>335.18</v>
      </c>
      <c r="C31" s="20" t="s">
        <v>38</v>
      </c>
      <c r="D31" s="46">
        <v>2744770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2744770</v>
      </c>
      <c r="O31" s="47">
        <f t="shared" si="1"/>
        <v>56.95370696989189</v>
      </c>
      <c r="P31" s="9"/>
    </row>
    <row r="32" spans="1:16" ht="15">
      <c r="A32" s="12"/>
      <c r="B32" s="25">
        <v>335.21</v>
      </c>
      <c r="C32" s="20" t="s">
        <v>39</v>
      </c>
      <c r="D32" s="46">
        <v>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</v>
      </c>
      <c r="O32" s="47">
        <f t="shared" si="1"/>
        <v>0.002054240242358849</v>
      </c>
      <c r="P32" s="9"/>
    </row>
    <row r="33" spans="1:16" ht="15">
      <c r="A33" s="12"/>
      <c r="B33" s="25">
        <v>335.49</v>
      </c>
      <c r="C33" s="20" t="s">
        <v>40</v>
      </c>
      <c r="D33" s="46">
        <v>22588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22588</v>
      </c>
      <c r="O33" s="47">
        <f t="shared" si="1"/>
        <v>0.468698773680825</v>
      </c>
      <c r="P33" s="9"/>
    </row>
    <row r="34" spans="1:16" ht="15">
      <c r="A34" s="12"/>
      <c r="B34" s="25">
        <v>335.5</v>
      </c>
      <c r="C34" s="20" t="s">
        <v>41</v>
      </c>
      <c r="D34" s="46">
        <v>0</v>
      </c>
      <c r="E34" s="46">
        <v>63802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63802</v>
      </c>
      <c r="O34" s="47">
        <f t="shared" si="1"/>
        <v>1.323885211545245</v>
      </c>
      <c r="P34" s="9"/>
    </row>
    <row r="35" spans="1:16" ht="15">
      <c r="A35" s="12"/>
      <c r="B35" s="25">
        <v>337.9</v>
      </c>
      <c r="C35" s="20" t="s">
        <v>42</v>
      </c>
      <c r="D35" s="46">
        <v>0</v>
      </c>
      <c r="E35" s="46">
        <v>375000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375000</v>
      </c>
      <c r="O35" s="47">
        <f t="shared" si="1"/>
        <v>7.781213039238064</v>
      </c>
      <c r="P35" s="9"/>
    </row>
    <row r="36" spans="1:16" ht="15">
      <c r="A36" s="12"/>
      <c r="B36" s="25">
        <v>338</v>
      </c>
      <c r="C36" s="20" t="s">
        <v>43</v>
      </c>
      <c r="D36" s="46">
        <v>436023</v>
      </c>
      <c r="E36" s="46">
        <v>184500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620523</v>
      </c>
      <c r="O36" s="47">
        <f t="shared" si="1"/>
        <v>12.875791089992322</v>
      </c>
      <c r="P36" s="9"/>
    </row>
    <row r="37" spans="1:16" ht="15.75">
      <c r="A37" s="29" t="s">
        <v>48</v>
      </c>
      <c r="B37" s="30"/>
      <c r="C37" s="31"/>
      <c r="D37" s="32">
        <f aca="true" t="shared" si="7" ref="D37:M37">SUM(D38:D48)</f>
        <v>5316412</v>
      </c>
      <c r="E37" s="32">
        <f t="shared" si="7"/>
        <v>1861500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12483341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19661253</v>
      </c>
      <c r="O37" s="45">
        <f aca="true" t="shared" si="8" ref="O37:O68">(N37/O$70)</f>
        <v>407.96906189695596</v>
      </c>
      <c r="P37" s="10"/>
    </row>
    <row r="38" spans="1:16" ht="15">
      <c r="A38" s="12"/>
      <c r="B38" s="25">
        <v>341.9</v>
      </c>
      <c r="C38" s="20" t="s">
        <v>51</v>
      </c>
      <c r="D38" s="46">
        <v>25635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50">SUM(D38:M38)</f>
        <v>25635</v>
      </c>
      <c r="O38" s="47">
        <f t="shared" si="8"/>
        <v>0.5319237233623141</v>
      </c>
      <c r="P38" s="9"/>
    </row>
    <row r="39" spans="1:16" ht="15">
      <c r="A39" s="12"/>
      <c r="B39" s="25">
        <v>342.1</v>
      </c>
      <c r="C39" s="20" t="s">
        <v>52</v>
      </c>
      <c r="D39" s="46">
        <v>519967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519967</v>
      </c>
      <c r="O39" s="47">
        <f t="shared" si="8"/>
        <v>10.789264000995995</v>
      </c>
      <c r="P39" s="9"/>
    </row>
    <row r="40" spans="1:16" ht="15">
      <c r="A40" s="12"/>
      <c r="B40" s="25">
        <v>342.2</v>
      </c>
      <c r="C40" s="20" t="s">
        <v>53</v>
      </c>
      <c r="D40" s="46">
        <v>143297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143297</v>
      </c>
      <c r="O40" s="47">
        <f t="shared" si="8"/>
        <v>2.973398626356525</v>
      </c>
      <c r="P40" s="9"/>
    </row>
    <row r="41" spans="1:16" ht="15">
      <c r="A41" s="12"/>
      <c r="B41" s="25">
        <v>342.5</v>
      </c>
      <c r="C41" s="20" t="s">
        <v>54</v>
      </c>
      <c r="D41" s="46">
        <v>148035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148035</v>
      </c>
      <c r="O41" s="47">
        <f t="shared" si="8"/>
        <v>3.071711659369618</v>
      </c>
      <c r="P41" s="9"/>
    </row>
    <row r="42" spans="1:16" ht="15">
      <c r="A42" s="12"/>
      <c r="B42" s="25">
        <v>342.6</v>
      </c>
      <c r="C42" s="20" t="s">
        <v>55</v>
      </c>
      <c r="D42" s="46">
        <v>590202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590202</v>
      </c>
      <c r="O42" s="47">
        <f t="shared" si="8"/>
        <v>12.24663332849169</v>
      </c>
      <c r="P42" s="9"/>
    </row>
    <row r="43" spans="1:16" ht="15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6613410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6613410</v>
      </c>
      <c r="O43" s="47">
        <f t="shared" si="8"/>
        <v>137.22760566887308</v>
      </c>
      <c r="P43" s="9"/>
    </row>
    <row r="44" spans="1:16" ht="15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4346894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4346894</v>
      </c>
      <c r="O44" s="47">
        <f t="shared" si="8"/>
        <v>90.1976220612952</v>
      </c>
      <c r="P44" s="9"/>
    </row>
    <row r="45" spans="1:16" ht="15">
      <c r="A45" s="12"/>
      <c r="B45" s="25">
        <v>343.6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186541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186541</v>
      </c>
      <c r="O45" s="47">
        <f t="shared" si="8"/>
        <v>3.8707073641400203</v>
      </c>
      <c r="P45" s="9"/>
    </row>
    <row r="46" spans="1:16" ht="15">
      <c r="A46" s="12"/>
      <c r="B46" s="25">
        <v>343.9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1336496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1336496</v>
      </c>
      <c r="O46" s="47">
        <f t="shared" si="8"/>
        <v>27.73216027223871</v>
      </c>
      <c r="P46" s="9"/>
    </row>
    <row r="47" spans="1:16" ht="15">
      <c r="A47" s="12"/>
      <c r="B47" s="25">
        <v>347.2</v>
      </c>
      <c r="C47" s="20" t="s">
        <v>61</v>
      </c>
      <c r="D47" s="46">
        <v>617576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617576</v>
      </c>
      <c r="O47" s="47">
        <f t="shared" si="8"/>
        <v>12.81464113045463</v>
      </c>
      <c r="P47" s="9"/>
    </row>
    <row r="48" spans="1:16" ht="15">
      <c r="A48" s="12"/>
      <c r="B48" s="25">
        <v>349</v>
      </c>
      <c r="C48" s="20" t="s">
        <v>1</v>
      </c>
      <c r="D48" s="46">
        <v>3271700</v>
      </c>
      <c r="E48" s="46">
        <v>1861500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5133200</v>
      </c>
      <c r="O48" s="47">
        <f t="shared" si="8"/>
        <v>106.51339406137821</v>
      </c>
      <c r="P48" s="9"/>
    </row>
    <row r="49" spans="1:16" ht="15.75">
      <c r="A49" s="29" t="s">
        <v>49</v>
      </c>
      <c r="B49" s="30"/>
      <c r="C49" s="31"/>
      <c r="D49" s="32">
        <f aca="true" t="shared" si="10" ref="D49:M49">SUM(D50:D52)</f>
        <v>311871</v>
      </c>
      <c r="E49" s="32">
        <f t="shared" si="10"/>
        <v>3286305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3598176</v>
      </c>
      <c r="O49" s="45">
        <f t="shared" si="8"/>
        <v>74.66179735646256</v>
      </c>
      <c r="P49" s="10"/>
    </row>
    <row r="50" spans="1:16" ht="15">
      <c r="A50" s="13"/>
      <c r="B50" s="39">
        <v>351.2</v>
      </c>
      <c r="C50" s="21" t="s">
        <v>65</v>
      </c>
      <c r="D50" s="46">
        <v>252835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252835</v>
      </c>
      <c r="O50" s="47">
        <f t="shared" si="8"/>
        <v>5.2463013300686825</v>
      </c>
      <c r="P50" s="9"/>
    </row>
    <row r="51" spans="1:16" ht="15">
      <c r="A51" s="13"/>
      <c r="B51" s="39">
        <v>354</v>
      </c>
      <c r="C51" s="21" t="s">
        <v>67</v>
      </c>
      <c r="D51" s="46">
        <v>43500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43500</v>
      </c>
      <c r="O51" s="47">
        <f t="shared" si="8"/>
        <v>0.9026207125516154</v>
      </c>
      <c r="P51" s="9"/>
    </row>
    <row r="52" spans="1:16" ht="15">
      <c r="A52" s="13"/>
      <c r="B52" s="39">
        <v>359</v>
      </c>
      <c r="C52" s="21" t="s">
        <v>68</v>
      </c>
      <c r="D52" s="46">
        <v>15536</v>
      </c>
      <c r="E52" s="46">
        <v>3286305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3301841</v>
      </c>
      <c r="O52" s="47">
        <f t="shared" si="8"/>
        <v>68.51287531384226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SUM(D54:D64)</f>
        <v>5706607</v>
      </c>
      <c r="E53" s="32">
        <f t="shared" si="11"/>
        <v>1277572</v>
      </c>
      <c r="F53" s="32">
        <f t="shared" si="11"/>
        <v>43962</v>
      </c>
      <c r="G53" s="32">
        <f t="shared" si="11"/>
        <v>282119</v>
      </c>
      <c r="H53" s="32">
        <f t="shared" si="11"/>
        <v>0</v>
      </c>
      <c r="I53" s="32">
        <f t="shared" si="11"/>
        <v>1719845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9030105</v>
      </c>
      <c r="O53" s="45">
        <f t="shared" si="8"/>
        <v>187.37378872450356</v>
      </c>
      <c r="P53" s="10"/>
    </row>
    <row r="54" spans="1:16" ht="15">
      <c r="A54" s="12"/>
      <c r="B54" s="25">
        <v>361.1</v>
      </c>
      <c r="C54" s="20" t="s">
        <v>69</v>
      </c>
      <c r="D54" s="46">
        <v>771970</v>
      </c>
      <c r="E54" s="46">
        <v>312274</v>
      </c>
      <c r="F54" s="46">
        <v>45027</v>
      </c>
      <c r="G54" s="46">
        <v>162338</v>
      </c>
      <c r="H54" s="46">
        <v>0</v>
      </c>
      <c r="I54" s="46">
        <v>615340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1906949</v>
      </c>
      <c r="O54" s="47">
        <f t="shared" si="8"/>
        <v>39.569003797231964</v>
      </c>
      <c r="P54" s="9"/>
    </row>
    <row r="55" spans="1:16" ht="15">
      <c r="A55" s="12"/>
      <c r="B55" s="25">
        <v>361.3</v>
      </c>
      <c r="C55" s="20" t="s">
        <v>70</v>
      </c>
      <c r="D55" s="46">
        <v>-33139</v>
      </c>
      <c r="E55" s="46">
        <v>-23112</v>
      </c>
      <c r="F55" s="46">
        <v>-1065</v>
      </c>
      <c r="G55" s="46">
        <v>-6900</v>
      </c>
      <c r="H55" s="46">
        <v>0</v>
      </c>
      <c r="I55" s="46">
        <v>-24972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2" ref="N55:N64">SUM(D55:M55)</f>
        <v>-89188</v>
      </c>
      <c r="O55" s="47">
        <f t="shared" si="8"/>
        <v>-1.8506422094495052</v>
      </c>
      <c r="P55" s="9"/>
    </row>
    <row r="56" spans="1:16" ht="15">
      <c r="A56" s="12"/>
      <c r="B56" s="25">
        <v>362</v>
      </c>
      <c r="C56" s="20" t="s">
        <v>71</v>
      </c>
      <c r="D56" s="46">
        <v>267239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267239</v>
      </c>
      <c r="O56" s="47">
        <f t="shared" si="8"/>
        <v>5.545182910381175</v>
      </c>
      <c r="P56" s="9"/>
    </row>
    <row r="57" spans="1:16" ht="15">
      <c r="A57" s="12"/>
      <c r="B57" s="25">
        <v>363.12</v>
      </c>
      <c r="C57" s="20" t="s">
        <v>27</v>
      </c>
      <c r="D57" s="46">
        <v>4089446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4089446</v>
      </c>
      <c r="O57" s="47">
        <f t="shared" si="8"/>
        <v>84.85560143589318</v>
      </c>
      <c r="P57" s="9"/>
    </row>
    <row r="58" spans="1:16" ht="15">
      <c r="A58" s="12"/>
      <c r="B58" s="25">
        <v>363.22</v>
      </c>
      <c r="C58" s="20" t="s">
        <v>122</v>
      </c>
      <c r="D58" s="46">
        <v>0</v>
      </c>
      <c r="E58" s="46">
        <v>0</v>
      </c>
      <c r="F58" s="46">
        <v>0</v>
      </c>
      <c r="G58" s="46">
        <v>86315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86315</v>
      </c>
      <c r="O58" s="47">
        <f t="shared" si="8"/>
        <v>1.7910277426182226</v>
      </c>
      <c r="P58" s="9"/>
    </row>
    <row r="59" spans="1:16" ht="15">
      <c r="A59" s="12"/>
      <c r="B59" s="25">
        <v>363.23</v>
      </c>
      <c r="C59" s="20" t="s">
        <v>123</v>
      </c>
      <c r="D59" s="46">
        <v>0</v>
      </c>
      <c r="E59" s="46">
        <v>0</v>
      </c>
      <c r="F59" s="46">
        <v>0</v>
      </c>
      <c r="G59" s="46">
        <v>37166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37166</v>
      </c>
      <c r="O59" s="47">
        <f t="shared" si="8"/>
        <v>0.771190836843525</v>
      </c>
      <c r="P59" s="9"/>
    </row>
    <row r="60" spans="1:16" ht="15">
      <c r="A60" s="12"/>
      <c r="B60" s="25">
        <v>363.25</v>
      </c>
      <c r="C60" s="20" t="s">
        <v>124</v>
      </c>
      <c r="D60" s="46">
        <v>0</v>
      </c>
      <c r="E60" s="46">
        <v>627617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627617</v>
      </c>
      <c r="O60" s="47">
        <f t="shared" si="8"/>
        <v>13.022990890793269</v>
      </c>
      <c r="P60" s="9"/>
    </row>
    <row r="61" spans="1:16" ht="15">
      <c r="A61" s="12"/>
      <c r="B61" s="25">
        <v>363.29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1082652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1082652</v>
      </c>
      <c r="O61" s="47">
        <f t="shared" si="8"/>
        <v>22.464922291619114</v>
      </c>
      <c r="P61" s="9"/>
    </row>
    <row r="62" spans="1:16" ht="15">
      <c r="A62" s="12"/>
      <c r="B62" s="25">
        <v>364</v>
      </c>
      <c r="C62" s="20" t="s">
        <v>72</v>
      </c>
      <c r="D62" s="46">
        <v>52691</v>
      </c>
      <c r="E62" s="46">
        <v>0</v>
      </c>
      <c r="F62" s="46">
        <v>0</v>
      </c>
      <c r="G62" s="46">
        <v>0</v>
      </c>
      <c r="H62" s="46">
        <v>0</v>
      </c>
      <c r="I62" s="46">
        <v>30001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82692</v>
      </c>
      <c r="O62" s="47">
        <f t="shared" si="8"/>
        <v>1.715850849708464</v>
      </c>
      <c r="P62" s="9"/>
    </row>
    <row r="63" spans="1:16" ht="15">
      <c r="A63" s="12"/>
      <c r="B63" s="25">
        <v>366</v>
      </c>
      <c r="C63" s="20" t="s">
        <v>73</v>
      </c>
      <c r="D63" s="46">
        <v>0</v>
      </c>
      <c r="E63" s="46">
        <v>97690</v>
      </c>
      <c r="F63" s="46">
        <v>0</v>
      </c>
      <c r="G63" s="46">
        <v>3200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100890</v>
      </c>
      <c r="O63" s="47">
        <f t="shared" si="8"/>
        <v>2.0934575560766087</v>
      </c>
      <c r="P63" s="9"/>
    </row>
    <row r="64" spans="1:16" ht="15">
      <c r="A64" s="12"/>
      <c r="B64" s="25">
        <v>369.9</v>
      </c>
      <c r="C64" s="20" t="s">
        <v>74</v>
      </c>
      <c r="D64" s="46">
        <v>558400</v>
      </c>
      <c r="E64" s="46">
        <v>263103</v>
      </c>
      <c r="F64" s="46">
        <v>0</v>
      </c>
      <c r="G64" s="46">
        <v>0</v>
      </c>
      <c r="H64" s="46">
        <v>0</v>
      </c>
      <c r="I64" s="46">
        <v>16824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838327</v>
      </c>
      <c r="O64" s="47">
        <f t="shared" si="8"/>
        <v>17.39520262278754</v>
      </c>
      <c r="P64" s="9"/>
    </row>
    <row r="65" spans="1:16" ht="15.75">
      <c r="A65" s="29" t="s">
        <v>50</v>
      </c>
      <c r="B65" s="30"/>
      <c r="C65" s="31"/>
      <c r="D65" s="32">
        <f aca="true" t="shared" si="13" ref="D65:M65">SUM(D66:D67)</f>
        <v>115910</v>
      </c>
      <c r="E65" s="32">
        <f t="shared" si="13"/>
        <v>0</v>
      </c>
      <c r="F65" s="32">
        <f t="shared" si="13"/>
        <v>2659480</v>
      </c>
      <c r="G65" s="32">
        <f t="shared" si="13"/>
        <v>162100</v>
      </c>
      <c r="H65" s="32">
        <f t="shared" si="13"/>
        <v>0</v>
      </c>
      <c r="I65" s="32">
        <f t="shared" si="13"/>
        <v>2632052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5569542</v>
      </c>
      <c r="O65" s="45">
        <f t="shared" si="8"/>
        <v>115.56744755462411</v>
      </c>
      <c r="P65" s="9"/>
    </row>
    <row r="66" spans="1:16" ht="15">
      <c r="A66" s="12"/>
      <c r="B66" s="25">
        <v>381</v>
      </c>
      <c r="C66" s="20" t="s">
        <v>75</v>
      </c>
      <c r="D66" s="46">
        <v>115910</v>
      </c>
      <c r="E66" s="46">
        <v>0</v>
      </c>
      <c r="F66" s="46">
        <v>2659480</v>
      </c>
      <c r="G66" s="46">
        <v>162100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2937490</v>
      </c>
      <c r="O66" s="47">
        <f t="shared" si="8"/>
        <v>60.952627975017116</v>
      </c>
      <c r="P66" s="9"/>
    </row>
    <row r="67" spans="1:16" ht="15.75" thickBot="1">
      <c r="A67" s="12"/>
      <c r="B67" s="25">
        <v>389.4</v>
      </c>
      <c r="C67" s="20" t="s">
        <v>126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2632052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2632052</v>
      </c>
      <c r="O67" s="47">
        <f t="shared" si="8"/>
        <v>54.614819579606994</v>
      </c>
      <c r="P67" s="9"/>
    </row>
    <row r="68" spans="1:119" ht="16.5" thickBot="1">
      <c r="A68" s="14" t="s">
        <v>62</v>
      </c>
      <c r="B68" s="23"/>
      <c r="C68" s="22"/>
      <c r="D68" s="15">
        <f aca="true" t="shared" si="14" ref="D68:M68">SUM(D5,D14,D20,D37,D49,D53,D65)</f>
        <v>44770142</v>
      </c>
      <c r="E68" s="15">
        <f t="shared" si="14"/>
        <v>8699089</v>
      </c>
      <c r="F68" s="15">
        <f t="shared" si="14"/>
        <v>2703442</v>
      </c>
      <c r="G68" s="15">
        <f t="shared" si="14"/>
        <v>645970</v>
      </c>
      <c r="H68" s="15">
        <f t="shared" si="14"/>
        <v>0</v>
      </c>
      <c r="I68" s="15">
        <f t="shared" si="14"/>
        <v>16835238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0</v>
      </c>
      <c r="N68" s="15">
        <f>SUM(D68:M68)</f>
        <v>73653881</v>
      </c>
      <c r="O68" s="38">
        <f t="shared" si="8"/>
        <v>1528.3107712738365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127</v>
      </c>
      <c r="M70" s="48"/>
      <c r="N70" s="48"/>
      <c r="O70" s="43">
        <v>48193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34490439</v>
      </c>
      <c r="E5" s="27">
        <f t="shared" si="0"/>
        <v>930804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35421243</v>
      </c>
      <c r="O5" s="33">
        <f aca="true" t="shared" si="1" ref="O5:O36">(N5/O$72)</f>
        <v>602.3713586041529</v>
      </c>
      <c r="P5" s="6"/>
    </row>
    <row r="6" spans="1:16" ht="15">
      <c r="A6" s="12"/>
      <c r="B6" s="25">
        <v>311</v>
      </c>
      <c r="C6" s="20" t="s">
        <v>3</v>
      </c>
      <c r="D6" s="46">
        <v>27598964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27598964</v>
      </c>
      <c r="O6" s="47">
        <f t="shared" si="1"/>
        <v>469.3461898202473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545227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545227</v>
      </c>
      <c r="O7" s="47">
        <f t="shared" si="1"/>
        <v>9.272094961141438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385577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385577</v>
      </c>
      <c r="O8" s="47">
        <f t="shared" si="1"/>
        <v>6.557097427002024</v>
      </c>
      <c r="P8" s="9"/>
    </row>
    <row r="9" spans="1:16" ht="15">
      <c r="A9" s="12"/>
      <c r="B9" s="25">
        <v>314.1</v>
      </c>
      <c r="C9" s="20" t="s">
        <v>13</v>
      </c>
      <c r="D9" s="46">
        <v>3996500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3996500</v>
      </c>
      <c r="O9" s="47">
        <f t="shared" si="1"/>
        <v>67.9642195126099</v>
      </c>
      <c r="P9" s="9"/>
    </row>
    <row r="10" spans="1:16" ht="15">
      <c r="A10" s="12"/>
      <c r="B10" s="25">
        <v>314.3</v>
      </c>
      <c r="C10" s="20" t="s">
        <v>14</v>
      </c>
      <c r="D10" s="46">
        <v>917116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917116</v>
      </c>
      <c r="O10" s="47">
        <f t="shared" si="1"/>
        <v>15.596415148886962</v>
      </c>
      <c r="P10" s="9"/>
    </row>
    <row r="11" spans="1:16" ht="15">
      <c r="A11" s="12"/>
      <c r="B11" s="25">
        <v>314.4</v>
      </c>
      <c r="C11" s="20" t="s">
        <v>15</v>
      </c>
      <c r="D11" s="46">
        <v>34601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34601</v>
      </c>
      <c r="O11" s="47">
        <f t="shared" si="1"/>
        <v>0.5884223594034318</v>
      </c>
      <c r="P11" s="9"/>
    </row>
    <row r="12" spans="1:16" ht="15">
      <c r="A12" s="12"/>
      <c r="B12" s="25">
        <v>315</v>
      </c>
      <c r="C12" s="20" t="s">
        <v>104</v>
      </c>
      <c r="D12" s="46">
        <v>1651478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1651478</v>
      </c>
      <c r="O12" s="47">
        <f t="shared" si="1"/>
        <v>28.084927639746272</v>
      </c>
      <c r="P12" s="9"/>
    </row>
    <row r="13" spans="1:16" ht="15">
      <c r="A13" s="12"/>
      <c r="B13" s="25">
        <v>316</v>
      </c>
      <c r="C13" s="20" t="s">
        <v>105</v>
      </c>
      <c r="D13" s="46">
        <v>291780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291780</v>
      </c>
      <c r="O13" s="47">
        <f t="shared" si="1"/>
        <v>4.961991735115555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SUM(D15:D27)</f>
        <v>14027617</v>
      </c>
      <c r="E14" s="32">
        <f t="shared" si="3"/>
        <v>41182</v>
      </c>
      <c r="F14" s="32">
        <f t="shared" si="3"/>
        <v>0</v>
      </c>
      <c r="G14" s="32">
        <f t="shared" si="3"/>
        <v>135499</v>
      </c>
      <c r="H14" s="32">
        <f t="shared" si="3"/>
        <v>0</v>
      </c>
      <c r="I14" s="32">
        <f t="shared" si="3"/>
        <v>109395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14313693</v>
      </c>
      <c r="O14" s="45">
        <f t="shared" si="1"/>
        <v>243.41773378909238</v>
      </c>
      <c r="P14" s="10"/>
    </row>
    <row r="15" spans="1:16" ht="15">
      <c r="A15" s="12"/>
      <c r="B15" s="25">
        <v>322</v>
      </c>
      <c r="C15" s="20" t="s">
        <v>0</v>
      </c>
      <c r="D15" s="46">
        <v>1279426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1279426</v>
      </c>
      <c r="O15" s="47">
        <f t="shared" si="1"/>
        <v>21.75783548458412</v>
      </c>
      <c r="P15" s="9"/>
    </row>
    <row r="16" spans="1:16" ht="15">
      <c r="A16" s="12"/>
      <c r="B16" s="25">
        <v>323.1</v>
      </c>
      <c r="C16" s="20" t="s">
        <v>19</v>
      </c>
      <c r="D16" s="46">
        <v>2888347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6">SUM(D16:M16)</f>
        <v>2888347</v>
      </c>
      <c r="O16" s="47">
        <f t="shared" si="1"/>
        <v>49.11904154549938</v>
      </c>
      <c r="P16" s="9"/>
    </row>
    <row r="17" spans="1:16" ht="15">
      <c r="A17" s="12"/>
      <c r="B17" s="25">
        <v>323.4</v>
      </c>
      <c r="C17" s="20" t="s">
        <v>20</v>
      </c>
      <c r="D17" s="46">
        <v>13913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13913</v>
      </c>
      <c r="O17" s="47">
        <f t="shared" si="1"/>
        <v>0.236603574647552</v>
      </c>
      <c r="P17" s="9"/>
    </row>
    <row r="18" spans="1:16" ht="15">
      <c r="A18" s="12"/>
      <c r="B18" s="25">
        <v>323.7</v>
      </c>
      <c r="C18" s="20" t="s">
        <v>21</v>
      </c>
      <c r="D18" s="46">
        <v>1506830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1506830</v>
      </c>
      <c r="O18" s="47">
        <f t="shared" si="1"/>
        <v>25.6250531435471</v>
      </c>
      <c r="P18" s="9"/>
    </row>
    <row r="19" spans="1:16" ht="15">
      <c r="A19" s="12"/>
      <c r="B19" s="25">
        <v>323.9</v>
      </c>
      <c r="C19" s="20" t="s">
        <v>22</v>
      </c>
      <c r="D19" s="46">
        <v>47250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47250</v>
      </c>
      <c r="O19" s="47">
        <f t="shared" si="1"/>
        <v>0.8035304321208102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9024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9024</v>
      </c>
      <c r="O20" s="47">
        <f t="shared" si="1"/>
        <v>0.15346155808377124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126475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126475</v>
      </c>
      <c r="O21" s="47">
        <f t="shared" si="1"/>
        <v>2.1508256381477135</v>
      </c>
      <c r="P21" s="9"/>
    </row>
    <row r="22" spans="1:16" ht="15">
      <c r="A22" s="12"/>
      <c r="B22" s="25">
        <v>324.21</v>
      </c>
      <c r="C22" s="20" t="s">
        <v>151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36393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36393</v>
      </c>
      <c r="O22" s="47">
        <f t="shared" si="1"/>
        <v>0.6188969950512729</v>
      </c>
      <c r="P22" s="9"/>
    </row>
    <row r="23" spans="1:16" ht="15">
      <c r="A23" s="12"/>
      <c r="B23" s="25">
        <v>324.22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73002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73002</v>
      </c>
      <c r="O23" s="47">
        <f t="shared" si="1"/>
        <v>1.2414672720779552</v>
      </c>
      <c r="P23" s="9"/>
    </row>
    <row r="24" spans="1:16" ht="15">
      <c r="A24" s="12"/>
      <c r="B24" s="25">
        <v>324.41</v>
      </c>
      <c r="C24" s="20" t="s">
        <v>26</v>
      </c>
      <c r="D24" s="46">
        <v>0</v>
      </c>
      <c r="E24" s="46">
        <v>38242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38242</v>
      </c>
      <c r="O24" s="47">
        <f t="shared" si="1"/>
        <v>0.6503409689981804</v>
      </c>
      <c r="P24" s="9"/>
    </row>
    <row r="25" spans="1:16" ht="15">
      <c r="A25" s="12"/>
      <c r="B25" s="25">
        <v>324.42</v>
      </c>
      <c r="C25" s="20" t="s">
        <v>86</v>
      </c>
      <c r="D25" s="46">
        <v>0</v>
      </c>
      <c r="E25" s="46">
        <v>2940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2940</v>
      </c>
      <c r="O25" s="47">
        <f t="shared" si="1"/>
        <v>0.0499974491097393</v>
      </c>
      <c r="P25" s="9"/>
    </row>
    <row r="26" spans="1:16" ht="15">
      <c r="A26" s="12"/>
      <c r="B26" s="25">
        <v>325.2</v>
      </c>
      <c r="C26" s="20" t="s">
        <v>27</v>
      </c>
      <c r="D26" s="46">
        <v>8289681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8289681</v>
      </c>
      <c r="O26" s="47">
        <f t="shared" si="1"/>
        <v>140.97377684812</v>
      </c>
      <c r="P26" s="9"/>
    </row>
    <row r="27" spans="1:16" ht="15">
      <c r="A27" s="12"/>
      <c r="B27" s="25">
        <v>329</v>
      </c>
      <c r="C27" s="20" t="s">
        <v>28</v>
      </c>
      <c r="D27" s="46">
        <v>2170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2170</v>
      </c>
      <c r="O27" s="47">
        <f t="shared" si="1"/>
        <v>0.03690287910480758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SUM(D29:D41)</f>
        <v>6570115</v>
      </c>
      <c r="E28" s="32">
        <f t="shared" si="5"/>
        <v>1696186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150000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8416301</v>
      </c>
      <c r="O28" s="45">
        <f t="shared" si="1"/>
        <v>143.12706834685306</v>
      </c>
      <c r="P28" s="10"/>
    </row>
    <row r="29" spans="1:16" ht="15">
      <c r="A29" s="12"/>
      <c r="B29" s="25">
        <v>331.2</v>
      </c>
      <c r="C29" s="20" t="s">
        <v>29</v>
      </c>
      <c r="D29" s="46">
        <v>0</v>
      </c>
      <c r="E29" s="46">
        <v>16417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16417</v>
      </c>
      <c r="O29" s="47">
        <f t="shared" si="1"/>
        <v>0.2791864360661871</v>
      </c>
      <c r="P29" s="9"/>
    </row>
    <row r="30" spans="1:16" ht="15">
      <c r="A30" s="12"/>
      <c r="B30" s="25">
        <v>331.5</v>
      </c>
      <c r="C30" s="20" t="s">
        <v>31</v>
      </c>
      <c r="D30" s="46">
        <v>433274</v>
      </c>
      <c r="E30" s="46">
        <v>161549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594823</v>
      </c>
      <c r="O30" s="47">
        <f t="shared" si="1"/>
        <v>10.115521316939612</v>
      </c>
      <c r="P30" s="9"/>
    </row>
    <row r="31" spans="1:16" ht="15">
      <c r="A31" s="12"/>
      <c r="B31" s="25">
        <v>334.35</v>
      </c>
      <c r="C31" s="20" t="s">
        <v>152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150000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150000</v>
      </c>
      <c r="O31" s="47">
        <f t="shared" si="1"/>
        <v>2.5508902607009847</v>
      </c>
      <c r="P31" s="9"/>
    </row>
    <row r="32" spans="1:16" ht="15">
      <c r="A32" s="12"/>
      <c r="B32" s="25">
        <v>334.39</v>
      </c>
      <c r="C32" s="20" t="s">
        <v>34</v>
      </c>
      <c r="D32" s="46">
        <v>0</v>
      </c>
      <c r="E32" s="46">
        <v>99754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99754</v>
      </c>
      <c r="O32" s="47">
        <f t="shared" si="1"/>
        <v>1.69641004710644</v>
      </c>
      <c r="P32" s="9"/>
    </row>
    <row r="33" spans="1:16" ht="15">
      <c r="A33" s="12"/>
      <c r="B33" s="25">
        <v>335.12</v>
      </c>
      <c r="C33" s="20" t="s">
        <v>106</v>
      </c>
      <c r="D33" s="46">
        <v>1505594</v>
      </c>
      <c r="E33" s="46">
        <v>438129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1943723</v>
      </c>
      <c r="O33" s="47">
        <f t="shared" si="1"/>
        <v>33.05482713467</v>
      </c>
      <c r="P33" s="9"/>
    </row>
    <row r="34" spans="1:16" ht="15">
      <c r="A34" s="12"/>
      <c r="B34" s="25">
        <v>335.14</v>
      </c>
      <c r="C34" s="20" t="s">
        <v>107</v>
      </c>
      <c r="D34" s="46">
        <v>26173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26173</v>
      </c>
      <c r="O34" s="47">
        <f t="shared" si="1"/>
        <v>0.4450963386221791</v>
      </c>
      <c r="P34" s="9"/>
    </row>
    <row r="35" spans="1:16" ht="15">
      <c r="A35" s="12"/>
      <c r="B35" s="25">
        <v>335.15</v>
      </c>
      <c r="C35" s="20" t="s">
        <v>108</v>
      </c>
      <c r="D35" s="46">
        <v>16508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16508</v>
      </c>
      <c r="O35" s="47">
        <f t="shared" si="1"/>
        <v>0.28073397615767903</v>
      </c>
      <c r="P35" s="9"/>
    </row>
    <row r="36" spans="1:16" ht="15">
      <c r="A36" s="12"/>
      <c r="B36" s="25">
        <v>335.18</v>
      </c>
      <c r="C36" s="20" t="s">
        <v>109</v>
      </c>
      <c r="D36" s="46">
        <v>3565207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3565207</v>
      </c>
      <c r="O36" s="47">
        <f t="shared" si="1"/>
        <v>60.6296787578865</v>
      </c>
      <c r="P36" s="9"/>
    </row>
    <row r="37" spans="1:16" ht="15">
      <c r="A37" s="12"/>
      <c r="B37" s="25">
        <v>335.21</v>
      </c>
      <c r="C37" s="20" t="s">
        <v>39</v>
      </c>
      <c r="D37" s="46">
        <v>2634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2634</v>
      </c>
      <c r="O37" s="47">
        <f aca="true" t="shared" si="7" ref="O37:O68">(N37/O$72)</f>
        <v>0.04479363297790929</v>
      </c>
      <c r="P37" s="9"/>
    </row>
    <row r="38" spans="1:16" ht="15">
      <c r="A38" s="12"/>
      <c r="B38" s="25">
        <v>335.49</v>
      </c>
      <c r="C38" s="20" t="s">
        <v>40</v>
      </c>
      <c r="D38" s="46">
        <v>30248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30248</v>
      </c>
      <c r="O38" s="47">
        <f t="shared" si="7"/>
        <v>0.5143955240378892</v>
      </c>
      <c r="P38" s="9"/>
    </row>
    <row r="39" spans="1:16" ht="15">
      <c r="A39" s="12"/>
      <c r="B39" s="25">
        <v>335.5</v>
      </c>
      <c r="C39" s="20" t="s">
        <v>41</v>
      </c>
      <c r="D39" s="46">
        <v>0</v>
      </c>
      <c r="E39" s="46">
        <v>331726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331726</v>
      </c>
      <c r="O39" s="47">
        <f t="shared" si="7"/>
        <v>5.641310817475299</v>
      </c>
      <c r="P39" s="9"/>
    </row>
    <row r="40" spans="1:16" ht="15">
      <c r="A40" s="12"/>
      <c r="B40" s="25">
        <v>338</v>
      </c>
      <c r="C40" s="20" t="s">
        <v>43</v>
      </c>
      <c r="D40" s="46">
        <v>58148</v>
      </c>
      <c r="E40" s="46">
        <v>648611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706759</v>
      </c>
      <c r="O40" s="47">
        <f t="shared" si="7"/>
        <v>12.019097665085114</v>
      </c>
      <c r="P40" s="9"/>
    </row>
    <row r="41" spans="1:16" ht="15">
      <c r="A41" s="12"/>
      <c r="B41" s="25">
        <v>339</v>
      </c>
      <c r="C41" s="20" t="s">
        <v>96</v>
      </c>
      <c r="D41" s="46">
        <v>932329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932329</v>
      </c>
      <c r="O41" s="47">
        <f t="shared" si="7"/>
        <v>15.855126439127256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SUM(D43:D54)</f>
        <v>7466989</v>
      </c>
      <c r="E42" s="32">
        <f t="shared" si="8"/>
        <v>4517736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23962658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35947383</v>
      </c>
      <c r="O42" s="45">
        <f t="shared" si="7"/>
        <v>611.3188612825876</v>
      </c>
      <c r="P42" s="10"/>
    </row>
    <row r="43" spans="1:16" ht="15">
      <c r="A43" s="12"/>
      <c r="B43" s="25">
        <v>342.1</v>
      </c>
      <c r="C43" s="20" t="s">
        <v>52</v>
      </c>
      <c r="D43" s="46">
        <v>2052436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4">SUM(D43:M43)</f>
        <v>2052436</v>
      </c>
      <c r="O43" s="47">
        <f t="shared" si="7"/>
        <v>34.90359335408058</v>
      </c>
      <c r="P43" s="9"/>
    </row>
    <row r="44" spans="1:16" ht="15">
      <c r="A44" s="12"/>
      <c r="B44" s="25">
        <v>342.5</v>
      </c>
      <c r="C44" s="20" t="s">
        <v>54</v>
      </c>
      <c r="D44" s="46">
        <v>274130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274130</v>
      </c>
      <c r="O44" s="47">
        <f t="shared" si="7"/>
        <v>4.661836981106406</v>
      </c>
      <c r="P44" s="9"/>
    </row>
    <row r="45" spans="1:16" ht="15">
      <c r="A45" s="12"/>
      <c r="B45" s="25">
        <v>342.6</v>
      </c>
      <c r="C45" s="20" t="s">
        <v>55</v>
      </c>
      <c r="D45" s="46">
        <v>979546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979546</v>
      </c>
      <c r="O45" s="47">
        <f t="shared" si="7"/>
        <v>16.65809567539071</v>
      </c>
      <c r="P45" s="9"/>
    </row>
    <row r="46" spans="1:16" ht="15">
      <c r="A46" s="12"/>
      <c r="B46" s="25">
        <v>342.9</v>
      </c>
      <c r="C46" s="20" t="s">
        <v>144</v>
      </c>
      <c r="D46" s="46">
        <v>43595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43595</v>
      </c>
      <c r="O46" s="47">
        <f t="shared" si="7"/>
        <v>0.7413737394350628</v>
      </c>
      <c r="P46" s="9"/>
    </row>
    <row r="47" spans="1:16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13100597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13100597</v>
      </c>
      <c r="O47" s="47">
        <f t="shared" si="7"/>
        <v>222.78790197779026</v>
      </c>
      <c r="P47" s="9"/>
    </row>
    <row r="48" spans="1:16" ht="15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8887548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8887548</v>
      </c>
      <c r="O48" s="47">
        <f t="shared" si="7"/>
        <v>151.14106423141678</v>
      </c>
      <c r="P48" s="9"/>
    </row>
    <row r="49" spans="1:16" ht="15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186165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186165</v>
      </c>
      <c r="O49" s="47">
        <f t="shared" si="7"/>
        <v>3.1659099025559923</v>
      </c>
      <c r="P49" s="9"/>
    </row>
    <row r="50" spans="1:16" ht="15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1788348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1788348</v>
      </c>
      <c r="O50" s="47">
        <f t="shared" si="7"/>
        <v>30.412529972960563</v>
      </c>
      <c r="P50" s="9"/>
    </row>
    <row r="51" spans="1:16" ht="15">
      <c r="A51" s="12"/>
      <c r="B51" s="25">
        <v>347.2</v>
      </c>
      <c r="C51" s="20" t="s">
        <v>61</v>
      </c>
      <c r="D51" s="46">
        <v>248704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248704</v>
      </c>
      <c r="O51" s="47">
        <f t="shared" si="7"/>
        <v>4.229444075982518</v>
      </c>
      <c r="P51" s="9"/>
    </row>
    <row r="52" spans="1:16" ht="15">
      <c r="A52" s="12"/>
      <c r="B52" s="25">
        <v>347.5</v>
      </c>
      <c r="C52" s="20" t="s">
        <v>97</v>
      </c>
      <c r="D52" s="46">
        <v>108550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108550</v>
      </c>
      <c r="O52" s="47">
        <f t="shared" si="7"/>
        <v>1.8459942519939458</v>
      </c>
      <c r="P52" s="9"/>
    </row>
    <row r="53" spans="1:16" ht="15">
      <c r="A53" s="12"/>
      <c r="B53" s="25">
        <v>347.9</v>
      </c>
      <c r="C53" s="20" t="s">
        <v>145</v>
      </c>
      <c r="D53" s="46">
        <v>16460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16460</v>
      </c>
      <c r="O53" s="47">
        <f t="shared" si="7"/>
        <v>0.2799176912742547</v>
      </c>
      <c r="P53" s="9"/>
    </row>
    <row r="54" spans="1:16" ht="15">
      <c r="A54" s="12"/>
      <c r="B54" s="25">
        <v>349</v>
      </c>
      <c r="C54" s="20" t="s">
        <v>1</v>
      </c>
      <c r="D54" s="46">
        <v>3743568</v>
      </c>
      <c r="E54" s="46">
        <v>4517736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8261304</v>
      </c>
      <c r="O54" s="47">
        <f t="shared" si="7"/>
        <v>140.4911994286006</v>
      </c>
      <c r="P54" s="9"/>
    </row>
    <row r="55" spans="1:16" ht="15.75">
      <c r="A55" s="29" t="s">
        <v>49</v>
      </c>
      <c r="B55" s="30"/>
      <c r="C55" s="31"/>
      <c r="D55" s="32">
        <f aca="true" t="shared" si="10" ref="D55:M55">SUM(D56:D60)</f>
        <v>209973</v>
      </c>
      <c r="E55" s="32">
        <f t="shared" si="10"/>
        <v>330473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70">SUM(D55:M55)</f>
        <v>540446</v>
      </c>
      <c r="O55" s="45">
        <f t="shared" si="7"/>
        <v>9.190789585565362</v>
      </c>
      <c r="P55" s="10"/>
    </row>
    <row r="56" spans="1:16" ht="15">
      <c r="A56" s="13"/>
      <c r="B56" s="39">
        <v>351.1</v>
      </c>
      <c r="C56" s="21" t="s">
        <v>64</v>
      </c>
      <c r="D56" s="46">
        <v>143808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143808</v>
      </c>
      <c r="O56" s="47">
        <f t="shared" si="7"/>
        <v>2.445589510739248</v>
      </c>
      <c r="P56" s="9"/>
    </row>
    <row r="57" spans="1:16" ht="15">
      <c r="A57" s="13"/>
      <c r="B57" s="39">
        <v>351.2</v>
      </c>
      <c r="C57" s="21" t="s">
        <v>65</v>
      </c>
      <c r="D57" s="46">
        <v>0</v>
      </c>
      <c r="E57" s="46">
        <v>330473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330473</v>
      </c>
      <c r="O57" s="47">
        <f t="shared" si="7"/>
        <v>5.62000238083091</v>
      </c>
      <c r="P57" s="9"/>
    </row>
    <row r="58" spans="1:16" ht="15">
      <c r="A58" s="13"/>
      <c r="B58" s="39">
        <v>351.3</v>
      </c>
      <c r="C58" s="21" t="s">
        <v>66</v>
      </c>
      <c r="D58" s="46">
        <v>5890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5890</v>
      </c>
      <c r="O58" s="47">
        <f t="shared" si="7"/>
        <v>0.100164957570192</v>
      </c>
      <c r="P58" s="9"/>
    </row>
    <row r="59" spans="1:16" ht="15">
      <c r="A59" s="13"/>
      <c r="B59" s="39">
        <v>354</v>
      </c>
      <c r="C59" s="21" t="s">
        <v>67</v>
      </c>
      <c r="D59" s="46">
        <v>59166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59166</v>
      </c>
      <c r="O59" s="47">
        <f t="shared" si="7"/>
        <v>1.0061731544308963</v>
      </c>
      <c r="P59" s="9"/>
    </row>
    <row r="60" spans="1:16" ht="15">
      <c r="A60" s="13"/>
      <c r="B60" s="39">
        <v>359</v>
      </c>
      <c r="C60" s="21" t="s">
        <v>68</v>
      </c>
      <c r="D60" s="46">
        <v>1109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1109</v>
      </c>
      <c r="O60" s="47">
        <f t="shared" si="7"/>
        <v>0.018859581994115946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SUM(D62:D67)</f>
        <v>1739922</v>
      </c>
      <c r="E61" s="32">
        <f t="shared" si="12"/>
        <v>259191</v>
      </c>
      <c r="F61" s="32">
        <f t="shared" si="12"/>
        <v>2637</v>
      </c>
      <c r="G61" s="32">
        <f t="shared" si="12"/>
        <v>1092317</v>
      </c>
      <c r="H61" s="32">
        <f t="shared" si="12"/>
        <v>0</v>
      </c>
      <c r="I61" s="32">
        <f t="shared" si="12"/>
        <v>848813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3942880</v>
      </c>
      <c r="O61" s="45">
        <f t="shared" si="7"/>
        <v>67.05236127408466</v>
      </c>
      <c r="P61" s="10"/>
    </row>
    <row r="62" spans="1:16" ht="15">
      <c r="A62" s="12"/>
      <c r="B62" s="25">
        <v>361.1</v>
      </c>
      <c r="C62" s="20" t="s">
        <v>69</v>
      </c>
      <c r="D62" s="46">
        <v>762906</v>
      </c>
      <c r="E62" s="46">
        <v>199839</v>
      </c>
      <c r="F62" s="46">
        <v>2246</v>
      </c>
      <c r="G62" s="46">
        <v>331599</v>
      </c>
      <c r="H62" s="46">
        <v>0</v>
      </c>
      <c r="I62" s="46">
        <v>721517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2018107</v>
      </c>
      <c r="O62" s="47">
        <f t="shared" si="7"/>
        <v>34.31979660901655</v>
      </c>
      <c r="P62" s="9"/>
    </row>
    <row r="63" spans="1:16" ht="15">
      <c r="A63" s="12"/>
      <c r="B63" s="25">
        <v>361.3</v>
      </c>
      <c r="C63" s="20" t="s">
        <v>70</v>
      </c>
      <c r="D63" s="46">
        <v>106378</v>
      </c>
      <c r="E63" s="46">
        <v>29925</v>
      </c>
      <c r="F63" s="46">
        <v>391</v>
      </c>
      <c r="G63" s="46">
        <v>48349</v>
      </c>
      <c r="H63" s="46">
        <v>0</v>
      </c>
      <c r="I63" s="46">
        <v>113006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298049</v>
      </c>
      <c r="O63" s="47">
        <f t="shared" si="7"/>
        <v>5.068601942077785</v>
      </c>
      <c r="P63" s="9"/>
    </row>
    <row r="64" spans="1:16" ht="15">
      <c r="A64" s="12"/>
      <c r="B64" s="25">
        <v>362</v>
      </c>
      <c r="C64" s="20" t="s">
        <v>71</v>
      </c>
      <c r="D64" s="46">
        <v>126483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126483</v>
      </c>
      <c r="O64" s="47">
        <f t="shared" si="7"/>
        <v>2.1509616856282845</v>
      </c>
      <c r="P64" s="9"/>
    </row>
    <row r="65" spans="1:16" ht="15">
      <c r="A65" s="12"/>
      <c r="B65" s="25">
        <v>365</v>
      </c>
      <c r="C65" s="20" t="s">
        <v>111</v>
      </c>
      <c r="D65" s="46">
        <v>145501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145501</v>
      </c>
      <c r="O65" s="47">
        <f t="shared" si="7"/>
        <v>2.4743805588150263</v>
      </c>
      <c r="P65" s="9"/>
    </row>
    <row r="66" spans="1:16" ht="15">
      <c r="A66" s="12"/>
      <c r="B66" s="25">
        <v>366</v>
      </c>
      <c r="C66" s="20" t="s">
        <v>73</v>
      </c>
      <c r="D66" s="46">
        <v>145079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145079</v>
      </c>
      <c r="O66" s="47">
        <f t="shared" si="7"/>
        <v>2.467204054214921</v>
      </c>
      <c r="P66" s="9"/>
    </row>
    <row r="67" spans="1:16" ht="15">
      <c r="A67" s="12"/>
      <c r="B67" s="25">
        <v>369.9</v>
      </c>
      <c r="C67" s="20" t="s">
        <v>74</v>
      </c>
      <c r="D67" s="46">
        <v>453575</v>
      </c>
      <c r="E67" s="46">
        <v>29427</v>
      </c>
      <c r="F67" s="46">
        <v>0</v>
      </c>
      <c r="G67" s="46">
        <v>712369</v>
      </c>
      <c r="H67" s="46">
        <v>0</v>
      </c>
      <c r="I67" s="46">
        <v>14290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1209661</v>
      </c>
      <c r="O67" s="47">
        <f t="shared" si="7"/>
        <v>20.571416424332092</v>
      </c>
      <c r="P67" s="9"/>
    </row>
    <row r="68" spans="1:16" ht="15.75">
      <c r="A68" s="29" t="s">
        <v>50</v>
      </c>
      <c r="B68" s="30"/>
      <c r="C68" s="31"/>
      <c r="D68" s="32">
        <f aca="true" t="shared" si="13" ref="D68:M68">SUM(D69:D69)</f>
        <v>706131</v>
      </c>
      <c r="E68" s="32">
        <f t="shared" si="13"/>
        <v>0</v>
      </c>
      <c r="F68" s="32">
        <f t="shared" si="13"/>
        <v>2418351</v>
      </c>
      <c r="G68" s="32">
        <f t="shared" si="13"/>
        <v>2800000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 t="shared" si="11"/>
        <v>5924482</v>
      </c>
      <c r="O68" s="45">
        <f t="shared" si="7"/>
        <v>100.75135622332193</v>
      </c>
      <c r="P68" s="9"/>
    </row>
    <row r="69" spans="1:16" ht="15.75" thickBot="1">
      <c r="A69" s="12"/>
      <c r="B69" s="25">
        <v>381</v>
      </c>
      <c r="C69" s="20" t="s">
        <v>75</v>
      </c>
      <c r="D69" s="46">
        <v>706131</v>
      </c>
      <c r="E69" s="46">
        <v>0</v>
      </c>
      <c r="F69" s="46">
        <v>2418351</v>
      </c>
      <c r="G69" s="46">
        <v>2800000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5924482</v>
      </c>
      <c r="O69" s="47">
        <f>(N69/O$72)</f>
        <v>100.75135622332193</v>
      </c>
      <c r="P69" s="9"/>
    </row>
    <row r="70" spans="1:119" ht="16.5" thickBot="1">
      <c r="A70" s="14" t="s">
        <v>62</v>
      </c>
      <c r="B70" s="23"/>
      <c r="C70" s="22"/>
      <c r="D70" s="15">
        <f aca="true" t="shared" si="14" ref="D70:M70">SUM(D5,D14,D28,D42,D55,D61,D68)</f>
        <v>65211186</v>
      </c>
      <c r="E70" s="15">
        <f t="shared" si="14"/>
        <v>7775572</v>
      </c>
      <c r="F70" s="15">
        <f t="shared" si="14"/>
        <v>2420988</v>
      </c>
      <c r="G70" s="15">
        <f t="shared" si="14"/>
        <v>4027816</v>
      </c>
      <c r="H70" s="15">
        <f t="shared" si="14"/>
        <v>0</v>
      </c>
      <c r="I70" s="15">
        <f t="shared" si="14"/>
        <v>25070866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1"/>
        <v>104506428</v>
      </c>
      <c r="O70" s="38">
        <f>(N70/O$72)</f>
        <v>1777.2295291056578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153</v>
      </c>
      <c r="M72" s="48"/>
      <c r="N72" s="48"/>
      <c r="O72" s="43">
        <v>58803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33274666</v>
      </c>
      <c r="E5" s="27">
        <f t="shared" si="0"/>
        <v>1051595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34326261</v>
      </c>
      <c r="O5" s="33">
        <f aca="true" t="shared" si="1" ref="O5:O36">(N5/O$75)</f>
        <v>584.3563549079023</v>
      </c>
      <c r="P5" s="6"/>
    </row>
    <row r="6" spans="1:16" ht="15">
      <c r="A6" s="12"/>
      <c r="B6" s="25">
        <v>311</v>
      </c>
      <c r="C6" s="20" t="s">
        <v>3</v>
      </c>
      <c r="D6" s="46">
        <v>26117268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26117268</v>
      </c>
      <c r="O6" s="47">
        <f t="shared" si="1"/>
        <v>444.60978516223486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614543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614543</v>
      </c>
      <c r="O7" s="47">
        <f t="shared" si="1"/>
        <v>10.461730959109326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437052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437052</v>
      </c>
      <c r="O8" s="47">
        <f t="shared" si="1"/>
        <v>7.44019611181097</v>
      </c>
      <c r="P8" s="9"/>
    </row>
    <row r="9" spans="1:16" ht="15">
      <c r="A9" s="12"/>
      <c r="B9" s="25">
        <v>314.1</v>
      </c>
      <c r="C9" s="20" t="s">
        <v>13</v>
      </c>
      <c r="D9" s="46">
        <v>4054321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4054321</v>
      </c>
      <c r="O9" s="47">
        <f t="shared" si="1"/>
        <v>69.01911749685064</v>
      </c>
      <c r="P9" s="9"/>
    </row>
    <row r="10" spans="1:16" ht="15">
      <c r="A10" s="12"/>
      <c r="B10" s="25">
        <v>314.3</v>
      </c>
      <c r="C10" s="20" t="s">
        <v>14</v>
      </c>
      <c r="D10" s="46">
        <v>914931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914931</v>
      </c>
      <c r="O10" s="47">
        <f t="shared" si="1"/>
        <v>15.575414524531</v>
      </c>
      <c r="P10" s="9"/>
    </row>
    <row r="11" spans="1:16" ht="15">
      <c r="A11" s="12"/>
      <c r="B11" s="25">
        <v>314.4</v>
      </c>
      <c r="C11" s="20" t="s">
        <v>15</v>
      </c>
      <c r="D11" s="46">
        <v>39256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39256</v>
      </c>
      <c r="O11" s="47">
        <f t="shared" si="1"/>
        <v>0.6682782336318137</v>
      </c>
      <c r="P11" s="9"/>
    </row>
    <row r="12" spans="1:16" ht="15">
      <c r="A12" s="12"/>
      <c r="B12" s="25">
        <v>315</v>
      </c>
      <c r="C12" s="20" t="s">
        <v>104</v>
      </c>
      <c r="D12" s="46">
        <v>1799216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1799216</v>
      </c>
      <c r="O12" s="47">
        <f t="shared" si="1"/>
        <v>30.62912396581662</v>
      </c>
      <c r="P12" s="9"/>
    </row>
    <row r="13" spans="1:16" ht="15">
      <c r="A13" s="12"/>
      <c r="B13" s="25">
        <v>316</v>
      </c>
      <c r="C13" s="20" t="s">
        <v>105</v>
      </c>
      <c r="D13" s="46">
        <v>349674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349674</v>
      </c>
      <c r="O13" s="47">
        <f t="shared" si="1"/>
        <v>5.952708453917129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14355907</v>
      </c>
      <c r="E14" s="32">
        <f t="shared" si="3"/>
        <v>14637</v>
      </c>
      <c r="F14" s="32">
        <f t="shared" si="3"/>
        <v>0</v>
      </c>
      <c r="G14" s="32">
        <f t="shared" si="3"/>
        <v>55135</v>
      </c>
      <c r="H14" s="32">
        <f t="shared" si="3"/>
        <v>0</v>
      </c>
      <c r="I14" s="32">
        <f t="shared" si="3"/>
        <v>71828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14497507</v>
      </c>
      <c r="O14" s="45">
        <f t="shared" si="1"/>
        <v>246.79968336113853</v>
      </c>
      <c r="P14" s="10"/>
    </row>
    <row r="15" spans="1:16" ht="15">
      <c r="A15" s="12"/>
      <c r="B15" s="25">
        <v>322</v>
      </c>
      <c r="C15" s="20" t="s">
        <v>0</v>
      </c>
      <c r="D15" s="46">
        <v>1672396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1672396</v>
      </c>
      <c r="O15" s="47">
        <f t="shared" si="1"/>
        <v>28.470191685676348</v>
      </c>
      <c r="P15" s="9"/>
    </row>
    <row r="16" spans="1:16" ht="15">
      <c r="A16" s="12"/>
      <c r="B16" s="25">
        <v>323.1</v>
      </c>
      <c r="C16" s="20" t="s">
        <v>19</v>
      </c>
      <c r="D16" s="46">
        <v>3042300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3042300</v>
      </c>
      <c r="O16" s="47">
        <f t="shared" si="1"/>
        <v>51.79088216267747</v>
      </c>
      <c r="P16" s="9"/>
    </row>
    <row r="17" spans="1:16" ht="15">
      <c r="A17" s="12"/>
      <c r="B17" s="25">
        <v>323.4</v>
      </c>
      <c r="C17" s="20" t="s">
        <v>20</v>
      </c>
      <c r="D17" s="46">
        <v>15709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15709</v>
      </c>
      <c r="O17" s="47">
        <f t="shared" si="1"/>
        <v>0.2674236491777604</v>
      </c>
      <c r="P17" s="9"/>
    </row>
    <row r="18" spans="1:16" ht="15">
      <c r="A18" s="12"/>
      <c r="B18" s="25">
        <v>323.7</v>
      </c>
      <c r="C18" s="20" t="s">
        <v>21</v>
      </c>
      <c r="D18" s="46">
        <v>1633665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1633665</v>
      </c>
      <c r="O18" s="47">
        <f t="shared" si="1"/>
        <v>27.810850839263217</v>
      </c>
      <c r="P18" s="9"/>
    </row>
    <row r="19" spans="1:16" ht="15">
      <c r="A19" s="12"/>
      <c r="B19" s="25">
        <v>323.9</v>
      </c>
      <c r="C19" s="20" t="s">
        <v>22</v>
      </c>
      <c r="D19" s="46">
        <v>45000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45000</v>
      </c>
      <c r="O19" s="47">
        <f t="shared" si="1"/>
        <v>0.7660617616015798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55135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55135</v>
      </c>
      <c r="O20" s="47">
        <f t="shared" si="1"/>
        <v>0.9385958939089578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71828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71828</v>
      </c>
      <c r="O21" s="47">
        <f t="shared" si="1"/>
        <v>1.2227707602737394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14637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14637</v>
      </c>
      <c r="O22" s="47">
        <f t="shared" si="1"/>
        <v>0.24917435565694052</v>
      </c>
      <c r="P22" s="9"/>
    </row>
    <row r="23" spans="1:16" ht="15">
      <c r="A23" s="12"/>
      <c r="B23" s="25">
        <v>325.2</v>
      </c>
      <c r="C23" s="20" t="s">
        <v>27</v>
      </c>
      <c r="D23" s="46">
        <v>7940597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7940597</v>
      </c>
      <c r="O23" s="47">
        <f t="shared" si="1"/>
        <v>135.17750502196043</v>
      </c>
      <c r="P23" s="9"/>
    </row>
    <row r="24" spans="1:16" ht="15">
      <c r="A24" s="12"/>
      <c r="B24" s="25">
        <v>329</v>
      </c>
      <c r="C24" s="20" t="s">
        <v>28</v>
      </c>
      <c r="D24" s="46">
        <v>6240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6240</v>
      </c>
      <c r="O24" s="47">
        <f t="shared" si="1"/>
        <v>0.10622723094208573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SUM(D26:D39)</f>
        <v>6741520</v>
      </c>
      <c r="E25" s="32">
        <f t="shared" si="5"/>
        <v>3027457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9768977</v>
      </c>
      <c r="O25" s="45">
        <f t="shared" si="1"/>
        <v>166.3031051036737</v>
      </c>
      <c r="P25" s="10"/>
    </row>
    <row r="26" spans="1:16" ht="15">
      <c r="A26" s="12"/>
      <c r="B26" s="25">
        <v>331.39</v>
      </c>
      <c r="C26" s="20" t="s">
        <v>32</v>
      </c>
      <c r="D26" s="46">
        <v>0</v>
      </c>
      <c r="E26" s="46">
        <v>49463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49463</v>
      </c>
      <c r="O26" s="47">
        <f t="shared" si="1"/>
        <v>0.8420380647577542</v>
      </c>
      <c r="P26" s="9"/>
    </row>
    <row r="27" spans="1:16" ht="15">
      <c r="A27" s="12"/>
      <c r="B27" s="25">
        <v>331.5</v>
      </c>
      <c r="C27" s="20" t="s">
        <v>31</v>
      </c>
      <c r="D27" s="46">
        <v>155498</v>
      </c>
      <c r="E27" s="46">
        <v>1665682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1821180</v>
      </c>
      <c r="O27" s="47">
        <f t="shared" si="1"/>
        <v>31.003030199857</v>
      </c>
      <c r="P27" s="9"/>
    </row>
    <row r="28" spans="1:16" ht="15">
      <c r="A28" s="12"/>
      <c r="B28" s="25">
        <v>334.33</v>
      </c>
      <c r="C28" s="20" t="s">
        <v>148</v>
      </c>
      <c r="D28" s="46">
        <v>0</v>
      </c>
      <c r="E28" s="46">
        <v>250000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250000</v>
      </c>
      <c r="O28" s="47">
        <f t="shared" si="1"/>
        <v>4.255898675564332</v>
      </c>
      <c r="P28" s="9"/>
    </row>
    <row r="29" spans="1:16" ht="15">
      <c r="A29" s="12"/>
      <c r="B29" s="25">
        <v>334.39</v>
      </c>
      <c r="C29" s="20" t="s">
        <v>34</v>
      </c>
      <c r="D29" s="46">
        <v>0</v>
      </c>
      <c r="E29" s="46">
        <v>250000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250000</v>
      </c>
      <c r="O29" s="47">
        <f t="shared" si="1"/>
        <v>4.255898675564332</v>
      </c>
      <c r="P29" s="9"/>
    </row>
    <row r="30" spans="1:16" ht="15">
      <c r="A30" s="12"/>
      <c r="B30" s="25">
        <v>335.12</v>
      </c>
      <c r="C30" s="20" t="s">
        <v>106</v>
      </c>
      <c r="D30" s="46">
        <v>1638771</v>
      </c>
      <c r="E30" s="46">
        <v>488649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2127420</v>
      </c>
      <c r="O30" s="47">
        <f t="shared" si="1"/>
        <v>36.21633584147629</v>
      </c>
      <c r="P30" s="9"/>
    </row>
    <row r="31" spans="1:16" ht="15">
      <c r="A31" s="12"/>
      <c r="B31" s="25">
        <v>335.14</v>
      </c>
      <c r="C31" s="20" t="s">
        <v>107</v>
      </c>
      <c r="D31" s="46">
        <v>27677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27677</v>
      </c>
      <c r="O31" s="47">
        <f t="shared" si="1"/>
        <v>0.4711620305743761</v>
      </c>
      <c r="P31" s="9"/>
    </row>
    <row r="32" spans="1:16" ht="15">
      <c r="A32" s="12"/>
      <c r="B32" s="25">
        <v>335.15</v>
      </c>
      <c r="C32" s="20" t="s">
        <v>108</v>
      </c>
      <c r="D32" s="46">
        <v>16169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16169</v>
      </c>
      <c r="O32" s="47">
        <f t="shared" si="1"/>
        <v>0.27525450274079877</v>
      </c>
      <c r="P32" s="9"/>
    </row>
    <row r="33" spans="1:16" ht="15">
      <c r="A33" s="12"/>
      <c r="B33" s="25">
        <v>335.18</v>
      </c>
      <c r="C33" s="20" t="s">
        <v>109</v>
      </c>
      <c r="D33" s="46">
        <v>3933359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3933359</v>
      </c>
      <c r="O33" s="47">
        <f t="shared" si="1"/>
        <v>66.95990943447619</v>
      </c>
      <c r="P33" s="9"/>
    </row>
    <row r="34" spans="1:16" ht="15">
      <c r="A34" s="12"/>
      <c r="B34" s="25">
        <v>335.21</v>
      </c>
      <c r="C34" s="20" t="s">
        <v>39</v>
      </c>
      <c r="D34" s="46">
        <v>7980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7980</v>
      </c>
      <c r="O34" s="47">
        <f t="shared" si="1"/>
        <v>0.13584828572401347</v>
      </c>
      <c r="P34" s="9"/>
    </row>
    <row r="35" spans="1:16" ht="15">
      <c r="A35" s="12"/>
      <c r="B35" s="25">
        <v>335.49</v>
      </c>
      <c r="C35" s="20" t="s">
        <v>40</v>
      </c>
      <c r="D35" s="46">
        <v>29690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29690</v>
      </c>
      <c r="O35" s="47">
        <f t="shared" si="1"/>
        <v>0.5054305267100201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108947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108947</v>
      </c>
      <c r="O36" s="47">
        <f t="shared" si="1"/>
        <v>1.8546695720268291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15000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15000</v>
      </c>
      <c r="O37" s="47">
        <f aca="true" t="shared" si="7" ref="O37:O68">(N37/O$75)</f>
        <v>0.2553539205338599</v>
      </c>
      <c r="P37" s="9"/>
    </row>
    <row r="38" spans="1:16" ht="15">
      <c r="A38" s="12"/>
      <c r="B38" s="25">
        <v>338</v>
      </c>
      <c r="C38" s="20" t="s">
        <v>43</v>
      </c>
      <c r="D38" s="46">
        <v>72904</v>
      </c>
      <c r="E38" s="46">
        <v>199716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272620</v>
      </c>
      <c r="O38" s="47">
        <f t="shared" si="7"/>
        <v>4.640972387729393</v>
      </c>
      <c r="P38" s="9"/>
    </row>
    <row r="39" spans="1:16" ht="15">
      <c r="A39" s="12"/>
      <c r="B39" s="25">
        <v>339</v>
      </c>
      <c r="C39" s="20" t="s">
        <v>96</v>
      </c>
      <c r="D39" s="46">
        <v>859472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859472</v>
      </c>
      <c r="O39" s="47">
        <f t="shared" si="7"/>
        <v>14.631302985938511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SUM(D41:D55)</f>
        <v>7623363</v>
      </c>
      <c r="E40" s="32">
        <f t="shared" si="8"/>
        <v>5679386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24015699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37318448</v>
      </c>
      <c r="O40" s="45">
        <f t="shared" si="7"/>
        <v>635.2941336692656</v>
      </c>
      <c r="P40" s="10"/>
    </row>
    <row r="41" spans="1:16" ht="15">
      <c r="A41" s="12"/>
      <c r="B41" s="25">
        <v>341.3</v>
      </c>
      <c r="C41" s="20" t="s">
        <v>143</v>
      </c>
      <c r="D41" s="46">
        <v>3289120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5">SUM(D41:M41)</f>
        <v>3289120</v>
      </c>
      <c r="O41" s="47">
        <f t="shared" si="7"/>
        <v>55.99264580708863</v>
      </c>
      <c r="P41" s="9"/>
    </row>
    <row r="42" spans="1:16" ht="15">
      <c r="A42" s="12"/>
      <c r="B42" s="25">
        <v>341.9</v>
      </c>
      <c r="C42" s="20" t="s">
        <v>110</v>
      </c>
      <c r="D42" s="46">
        <v>21275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21275</v>
      </c>
      <c r="O42" s="47">
        <f t="shared" si="7"/>
        <v>0.36217697729052467</v>
      </c>
      <c r="P42" s="9"/>
    </row>
    <row r="43" spans="1:16" ht="15">
      <c r="A43" s="12"/>
      <c r="B43" s="25">
        <v>342.1</v>
      </c>
      <c r="C43" s="20" t="s">
        <v>52</v>
      </c>
      <c r="D43" s="46">
        <v>1927354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1927354</v>
      </c>
      <c r="O43" s="47">
        <f t="shared" si="7"/>
        <v>32.810493343774475</v>
      </c>
      <c r="P43" s="9"/>
    </row>
    <row r="44" spans="1:16" ht="15">
      <c r="A44" s="12"/>
      <c r="B44" s="25">
        <v>342.2</v>
      </c>
      <c r="C44" s="20" t="s">
        <v>53</v>
      </c>
      <c r="D44" s="46">
        <v>208409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208409</v>
      </c>
      <c r="O44" s="47">
        <f t="shared" si="7"/>
        <v>3.5478703483027476</v>
      </c>
      <c r="P44" s="9"/>
    </row>
    <row r="45" spans="1:16" ht="15">
      <c r="A45" s="12"/>
      <c r="B45" s="25">
        <v>342.5</v>
      </c>
      <c r="C45" s="20" t="s">
        <v>54</v>
      </c>
      <c r="D45" s="46">
        <v>104541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104541</v>
      </c>
      <c r="O45" s="47">
        <f t="shared" si="7"/>
        <v>1.7796636137686834</v>
      </c>
      <c r="P45" s="9"/>
    </row>
    <row r="46" spans="1:16" ht="15">
      <c r="A46" s="12"/>
      <c r="B46" s="25">
        <v>342.6</v>
      </c>
      <c r="C46" s="20" t="s">
        <v>55</v>
      </c>
      <c r="D46" s="46">
        <v>1124559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1124559</v>
      </c>
      <c r="O46" s="47">
        <f t="shared" si="7"/>
        <v>19.144036634775798</v>
      </c>
      <c r="P46" s="9"/>
    </row>
    <row r="47" spans="1:16" ht="15">
      <c r="A47" s="12"/>
      <c r="B47" s="25">
        <v>342.9</v>
      </c>
      <c r="C47" s="20" t="s">
        <v>144</v>
      </c>
      <c r="D47" s="46">
        <v>1576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1576</v>
      </c>
      <c r="O47" s="47">
        <f t="shared" si="7"/>
        <v>0.02682918525075755</v>
      </c>
      <c r="P47" s="9"/>
    </row>
    <row r="48" spans="1:16" ht="15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13153300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13153300</v>
      </c>
      <c r="O48" s="47">
        <f t="shared" si="7"/>
        <v>223.91644819720133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8884842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8884842</v>
      </c>
      <c r="O49" s="47">
        <f t="shared" si="7"/>
        <v>151.25194920159342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215170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215170</v>
      </c>
      <c r="O50" s="47">
        <f t="shared" si="7"/>
        <v>3.6629668720847093</v>
      </c>
      <c r="P50" s="9"/>
    </row>
    <row r="51" spans="1:16" ht="15">
      <c r="A51" s="12"/>
      <c r="B51" s="25">
        <v>343.7</v>
      </c>
      <c r="C51" s="20" t="s">
        <v>59</v>
      </c>
      <c r="D51" s="46">
        <v>26253</v>
      </c>
      <c r="E51" s="46">
        <v>0</v>
      </c>
      <c r="F51" s="46">
        <v>0</v>
      </c>
      <c r="G51" s="46">
        <v>0</v>
      </c>
      <c r="H51" s="46">
        <v>0</v>
      </c>
      <c r="I51" s="46">
        <v>1762387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1788640</v>
      </c>
      <c r="O51" s="47">
        <f t="shared" si="7"/>
        <v>30.44908242824555</v>
      </c>
      <c r="P51" s="9"/>
    </row>
    <row r="52" spans="1:16" ht="15">
      <c r="A52" s="12"/>
      <c r="B52" s="25">
        <v>347.2</v>
      </c>
      <c r="C52" s="20" t="s">
        <v>61</v>
      </c>
      <c r="D52" s="46">
        <v>763711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763711</v>
      </c>
      <c r="O52" s="47">
        <f t="shared" si="7"/>
        <v>13.001106533655646</v>
      </c>
      <c r="P52" s="9"/>
    </row>
    <row r="53" spans="1:16" ht="15">
      <c r="A53" s="12"/>
      <c r="B53" s="25">
        <v>347.5</v>
      </c>
      <c r="C53" s="20" t="s">
        <v>97</v>
      </c>
      <c r="D53" s="46">
        <v>139858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139858</v>
      </c>
      <c r="O53" s="47">
        <f t="shared" si="7"/>
        <v>2.3808859078683056</v>
      </c>
      <c r="P53" s="9"/>
    </row>
    <row r="54" spans="1:16" ht="15">
      <c r="A54" s="12"/>
      <c r="B54" s="25">
        <v>347.9</v>
      </c>
      <c r="C54" s="20" t="s">
        <v>145</v>
      </c>
      <c r="D54" s="46">
        <v>16707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16707</v>
      </c>
      <c r="O54" s="47">
        <f t="shared" si="7"/>
        <v>0.2844131966906132</v>
      </c>
      <c r="P54" s="9"/>
    </row>
    <row r="55" spans="1:16" ht="15">
      <c r="A55" s="12"/>
      <c r="B55" s="25">
        <v>349</v>
      </c>
      <c r="C55" s="20" t="s">
        <v>1</v>
      </c>
      <c r="D55" s="46">
        <v>0</v>
      </c>
      <c r="E55" s="46">
        <v>5679386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5679386</v>
      </c>
      <c r="O55" s="47">
        <f t="shared" si="7"/>
        <v>96.68356542167444</v>
      </c>
      <c r="P55" s="9"/>
    </row>
    <row r="56" spans="1:16" ht="15.75">
      <c r="A56" s="29" t="s">
        <v>49</v>
      </c>
      <c r="B56" s="30"/>
      <c r="C56" s="31"/>
      <c r="D56" s="32">
        <f aca="true" t="shared" si="10" ref="D56:M56">SUM(D57:D61)</f>
        <v>413717</v>
      </c>
      <c r="E56" s="32">
        <f t="shared" si="10"/>
        <v>175843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3">SUM(D56:M56)</f>
        <v>589560</v>
      </c>
      <c r="O56" s="45">
        <f t="shared" si="7"/>
        <v>10.03643049266283</v>
      </c>
      <c r="P56" s="10"/>
    </row>
    <row r="57" spans="1:16" ht="15">
      <c r="A57" s="13"/>
      <c r="B57" s="39">
        <v>351.1</v>
      </c>
      <c r="C57" s="21" t="s">
        <v>64</v>
      </c>
      <c r="D57" s="46">
        <v>278272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278272</v>
      </c>
      <c r="O57" s="47">
        <f t="shared" si="7"/>
        <v>4.737189744986551</v>
      </c>
      <c r="P57" s="9"/>
    </row>
    <row r="58" spans="1:16" ht="15">
      <c r="A58" s="13"/>
      <c r="B58" s="39">
        <v>351.2</v>
      </c>
      <c r="C58" s="21" t="s">
        <v>65</v>
      </c>
      <c r="D58" s="46">
        <v>0</v>
      </c>
      <c r="E58" s="46">
        <v>175843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175843</v>
      </c>
      <c r="O58" s="47">
        <f t="shared" si="7"/>
        <v>2.9934799632290354</v>
      </c>
      <c r="P58" s="9"/>
    </row>
    <row r="59" spans="1:16" ht="15">
      <c r="A59" s="13"/>
      <c r="B59" s="39">
        <v>351.3</v>
      </c>
      <c r="C59" s="21" t="s">
        <v>66</v>
      </c>
      <c r="D59" s="46">
        <v>9077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9077</v>
      </c>
      <c r="O59" s="47">
        <f t="shared" si="7"/>
        <v>0.15452316911238978</v>
      </c>
      <c r="P59" s="9"/>
    </row>
    <row r="60" spans="1:16" ht="15">
      <c r="A60" s="13"/>
      <c r="B60" s="39">
        <v>354</v>
      </c>
      <c r="C60" s="21" t="s">
        <v>67</v>
      </c>
      <c r="D60" s="46">
        <v>123165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123165</v>
      </c>
      <c r="O60" s="47">
        <f t="shared" si="7"/>
        <v>2.0967110415035237</v>
      </c>
      <c r="P60" s="9"/>
    </row>
    <row r="61" spans="1:16" ht="15">
      <c r="A61" s="13"/>
      <c r="B61" s="39">
        <v>359</v>
      </c>
      <c r="C61" s="21" t="s">
        <v>68</v>
      </c>
      <c r="D61" s="46">
        <v>3203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3203</v>
      </c>
      <c r="O61" s="47">
        <f t="shared" si="7"/>
        <v>0.05452657383133022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SUM(D63:D69)</f>
        <v>2612571</v>
      </c>
      <c r="E62" s="32">
        <f t="shared" si="12"/>
        <v>369455</v>
      </c>
      <c r="F62" s="32">
        <f t="shared" si="12"/>
        <v>4219</v>
      </c>
      <c r="G62" s="32">
        <f t="shared" si="12"/>
        <v>1637706</v>
      </c>
      <c r="H62" s="32">
        <f t="shared" si="12"/>
        <v>0</v>
      </c>
      <c r="I62" s="32">
        <f t="shared" si="12"/>
        <v>1429695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11"/>
        <v>6053646</v>
      </c>
      <c r="O62" s="45">
        <f t="shared" si="7"/>
        <v>103.05481597494126</v>
      </c>
      <c r="P62" s="10"/>
    </row>
    <row r="63" spans="1:16" ht="15">
      <c r="A63" s="12"/>
      <c r="B63" s="25">
        <v>361.1</v>
      </c>
      <c r="C63" s="20" t="s">
        <v>69</v>
      </c>
      <c r="D63" s="46">
        <v>1062011</v>
      </c>
      <c r="E63" s="46">
        <v>309782</v>
      </c>
      <c r="F63" s="46">
        <v>3477</v>
      </c>
      <c r="G63" s="46">
        <v>556083</v>
      </c>
      <c r="H63" s="46">
        <v>0</v>
      </c>
      <c r="I63" s="46">
        <v>1142609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3073962</v>
      </c>
      <c r="O63" s="47">
        <f t="shared" si="7"/>
        <v>52.329883218140345</v>
      </c>
      <c r="P63" s="9"/>
    </row>
    <row r="64" spans="1:16" ht="15">
      <c r="A64" s="12"/>
      <c r="B64" s="25">
        <v>361.3</v>
      </c>
      <c r="C64" s="20" t="s">
        <v>70</v>
      </c>
      <c r="D64" s="46">
        <v>176648</v>
      </c>
      <c r="E64" s="46">
        <v>59673</v>
      </c>
      <c r="F64" s="46">
        <v>742</v>
      </c>
      <c r="G64" s="46">
        <v>121418</v>
      </c>
      <c r="H64" s="46">
        <v>0</v>
      </c>
      <c r="I64" s="46">
        <v>244633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3" ref="N64:N69">SUM(D64:M64)</f>
        <v>603114</v>
      </c>
      <c r="O64" s="47">
        <f t="shared" si="7"/>
        <v>10.267168295257227</v>
      </c>
      <c r="P64" s="9"/>
    </row>
    <row r="65" spans="1:16" ht="15">
      <c r="A65" s="12"/>
      <c r="B65" s="25">
        <v>362</v>
      </c>
      <c r="C65" s="20" t="s">
        <v>71</v>
      </c>
      <c r="D65" s="46">
        <v>640494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640494</v>
      </c>
      <c r="O65" s="47">
        <f t="shared" si="7"/>
        <v>10.903510265227606</v>
      </c>
      <c r="P65" s="9"/>
    </row>
    <row r="66" spans="1:16" ht="15">
      <c r="A66" s="12"/>
      <c r="B66" s="25">
        <v>365</v>
      </c>
      <c r="C66" s="20" t="s">
        <v>111</v>
      </c>
      <c r="D66" s="46">
        <v>98317</v>
      </c>
      <c r="E66" s="46">
        <v>0</v>
      </c>
      <c r="F66" s="46">
        <v>0</v>
      </c>
      <c r="G66" s="46">
        <v>0</v>
      </c>
      <c r="H66" s="46">
        <v>0</v>
      </c>
      <c r="I66" s="46">
        <v>38000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136317</v>
      </c>
      <c r="O66" s="47">
        <f t="shared" si="7"/>
        <v>2.320605359027612</v>
      </c>
      <c r="P66" s="9"/>
    </row>
    <row r="67" spans="1:16" ht="15">
      <c r="A67" s="12"/>
      <c r="B67" s="25">
        <v>366</v>
      </c>
      <c r="C67" s="20" t="s">
        <v>73</v>
      </c>
      <c r="D67" s="46">
        <v>66470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66470</v>
      </c>
      <c r="O67" s="47">
        <f t="shared" si="7"/>
        <v>1.1315583398590445</v>
      </c>
      <c r="P67" s="9"/>
    </row>
    <row r="68" spans="1:16" ht="15">
      <c r="A68" s="12"/>
      <c r="B68" s="25">
        <v>369.3</v>
      </c>
      <c r="C68" s="20" t="s">
        <v>133</v>
      </c>
      <c r="D68" s="46">
        <v>14056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14056</v>
      </c>
      <c r="O68" s="47">
        <f t="shared" si="7"/>
        <v>0.239283647134929</v>
      </c>
      <c r="P68" s="9"/>
    </row>
    <row r="69" spans="1:16" ht="15">
      <c r="A69" s="12"/>
      <c r="B69" s="25">
        <v>369.9</v>
      </c>
      <c r="C69" s="20" t="s">
        <v>74</v>
      </c>
      <c r="D69" s="46">
        <v>554575</v>
      </c>
      <c r="E69" s="46">
        <v>0</v>
      </c>
      <c r="F69" s="46">
        <v>0</v>
      </c>
      <c r="G69" s="46">
        <v>960205</v>
      </c>
      <c r="H69" s="46">
        <v>0</v>
      </c>
      <c r="I69" s="46">
        <v>4453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1519233</v>
      </c>
      <c r="O69" s="47">
        <f>(N69/O$75)</f>
        <v>25.862806850294508</v>
      </c>
      <c r="P69" s="9"/>
    </row>
    <row r="70" spans="1:16" ht="15.75">
      <c r="A70" s="29" t="s">
        <v>50</v>
      </c>
      <c r="B70" s="30"/>
      <c r="C70" s="31"/>
      <c r="D70" s="32">
        <f aca="true" t="shared" si="14" ref="D70:M70">SUM(D71:D72)</f>
        <v>725819</v>
      </c>
      <c r="E70" s="32">
        <f t="shared" si="14"/>
        <v>0</v>
      </c>
      <c r="F70" s="32">
        <f t="shared" si="14"/>
        <v>2517464</v>
      </c>
      <c r="G70" s="32">
        <f t="shared" si="14"/>
        <v>3000000</v>
      </c>
      <c r="H70" s="32">
        <f t="shared" si="14"/>
        <v>0</v>
      </c>
      <c r="I70" s="32">
        <f t="shared" si="14"/>
        <v>1701797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7945080</v>
      </c>
      <c r="O70" s="45">
        <f>(N70/O$75)</f>
        <v>135.25382179701066</v>
      </c>
      <c r="P70" s="9"/>
    </row>
    <row r="71" spans="1:16" ht="15">
      <c r="A71" s="12"/>
      <c r="B71" s="25">
        <v>381</v>
      </c>
      <c r="C71" s="20" t="s">
        <v>75</v>
      </c>
      <c r="D71" s="46">
        <v>725819</v>
      </c>
      <c r="E71" s="46">
        <v>0</v>
      </c>
      <c r="F71" s="46">
        <v>2517464</v>
      </c>
      <c r="G71" s="46">
        <v>3000000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6243283</v>
      </c>
      <c r="O71" s="47">
        <f>(N71/O$75)</f>
        <v>106.28311940349325</v>
      </c>
      <c r="P71" s="9"/>
    </row>
    <row r="72" spans="1:16" ht="15.75" thickBot="1">
      <c r="A72" s="12"/>
      <c r="B72" s="25">
        <v>389.8</v>
      </c>
      <c r="C72" s="20" t="s">
        <v>112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1701797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1701797</v>
      </c>
      <c r="O72" s="47">
        <f>(N72/O$75)</f>
        <v>28.970702393517413</v>
      </c>
      <c r="P72" s="9"/>
    </row>
    <row r="73" spans="1:119" ht="16.5" thickBot="1">
      <c r="A73" s="14" t="s">
        <v>62</v>
      </c>
      <c r="B73" s="23"/>
      <c r="C73" s="22"/>
      <c r="D73" s="15">
        <f aca="true" t="shared" si="15" ref="D73:M73">SUM(D5,D14,D25,D40,D56,D62,D70)</f>
        <v>65747563</v>
      </c>
      <c r="E73" s="15">
        <f t="shared" si="15"/>
        <v>10318373</v>
      </c>
      <c r="F73" s="15">
        <f t="shared" si="15"/>
        <v>2521683</v>
      </c>
      <c r="G73" s="15">
        <f t="shared" si="15"/>
        <v>4692841</v>
      </c>
      <c r="H73" s="15">
        <f t="shared" si="15"/>
        <v>0</v>
      </c>
      <c r="I73" s="15">
        <f t="shared" si="15"/>
        <v>27219019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0</v>
      </c>
      <c r="N73" s="15">
        <f>SUM(D73:M73)</f>
        <v>110499479</v>
      </c>
      <c r="O73" s="38">
        <f>(N73/O$75)</f>
        <v>1881.0983453065949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149</v>
      </c>
      <c r="M75" s="48"/>
      <c r="N75" s="48"/>
      <c r="O75" s="43">
        <v>58742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31981690</v>
      </c>
      <c r="E5" s="27">
        <f t="shared" si="0"/>
        <v>1043804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33025494</v>
      </c>
      <c r="O5" s="33">
        <f aca="true" t="shared" si="1" ref="O5:O36">(N5/O$76)</f>
        <v>566.0478198272316</v>
      </c>
      <c r="P5" s="6"/>
    </row>
    <row r="6" spans="1:16" ht="15">
      <c r="A6" s="12"/>
      <c r="B6" s="25">
        <v>311</v>
      </c>
      <c r="C6" s="20" t="s">
        <v>3</v>
      </c>
      <c r="D6" s="46">
        <v>24837554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24837554</v>
      </c>
      <c r="O6" s="47">
        <f t="shared" si="1"/>
        <v>425.7087961058549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610240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610240</v>
      </c>
      <c r="O7" s="47">
        <f t="shared" si="1"/>
        <v>10.459344576991636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433564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433564</v>
      </c>
      <c r="O8" s="47">
        <f t="shared" si="1"/>
        <v>7.431166872343343</v>
      </c>
      <c r="P8" s="9"/>
    </row>
    <row r="9" spans="1:16" ht="15">
      <c r="A9" s="12"/>
      <c r="B9" s="25">
        <v>314.1</v>
      </c>
      <c r="C9" s="20" t="s">
        <v>13</v>
      </c>
      <c r="D9" s="46">
        <v>3908118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3908118</v>
      </c>
      <c r="O9" s="47">
        <f t="shared" si="1"/>
        <v>66.98406005758947</v>
      </c>
      <c r="P9" s="9"/>
    </row>
    <row r="10" spans="1:16" ht="15">
      <c r="A10" s="12"/>
      <c r="B10" s="25">
        <v>314.3</v>
      </c>
      <c r="C10" s="20" t="s">
        <v>14</v>
      </c>
      <c r="D10" s="46">
        <v>880157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880157</v>
      </c>
      <c r="O10" s="47">
        <f t="shared" si="1"/>
        <v>15.085647195941313</v>
      </c>
      <c r="P10" s="9"/>
    </row>
    <row r="11" spans="1:16" ht="15">
      <c r="A11" s="12"/>
      <c r="B11" s="25">
        <v>314.4</v>
      </c>
      <c r="C11" s="20" t="s">
        <v>15</v>
      </c>
      <c r="D11" s="46">
        <v>41976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41976</v>
      </c>
      <c r="O11" s="47">
        <f t="shared" si="1"/>
        <v>0.7194570135746606</v>
      </c>
      <c r="P11" s="9"/>
    </row>
    <row r="12" spans="1:16" ht="15">
      <c r="A12" s="12"/>
      <c r="B12" s="25">
        <v>315</v>
      </c>
      <c r="C12" s="20" t="s">
        <v>104</v>
      </c>
      <c r="D12" s="46">
        <v>2027224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2027224</v>
      </c>
      <c r="O12" s="47">
        <f t="shared" si="1"/>
        <v>34.74605786370492</v>
      </c>
      <c r="P12" s="9"/>
    </row>
    <row r="13" spans="1:16" ht="15">
      <c r="A13" s="12"/>
      <c r="B13" s="25">
        <v>316</v>
      </c>
      <c r="C13" s="20" t="s">
        <v>105</v>
      </c>
      <c r="D13" s="46">
        <v>286661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286661</v>
      </c>
      <c r="O13" s="47">
        <f t="shared" si="1"/>
        <v>4.913290141231318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15589127</v>
      </c>
      <c r="E14" s="32">
        <f t="shared" si="3"/>
        <v>208550</v>
      </c>
      <c r="F14" s="32">
        <f t="shared" si="3"/>
        <v>0</v>
      </c>
      <c r="G14" s="32">
        <f t="shared" si="3"/>
        <v>314852</v>
      </c>
      <c r="H14" s="32">
        <f t="shared" si="3"/>
        <v>0</v>
      </c>
      <c r="I14" s="32">
        <f t="shared" si="3"/>
        <v>456995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16569524</v>
      </c>
      <c r="O14" s="45">
        <f t="shared" si="1"/>
        <v>283.9970519676402</v>
      </c>
      <c r="P14" s="10"/>
    </row>
    <row r="15" spans="1:16" ht="15">
      <c r="A15" s="12"/>
      <c r="B15" s="25">
        <v>322</v>
      </c>
      <c r="C15" s="20" t="s">
        <v>0</v>
      </c>
      <c r="D15" s="46">
        <v>2989857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2989857</v>
      </c>
      <c r="O15" s="47">
        <f t="shared" si="1"/>
        <v>51.24532085561497</v>
      </c>
      <c r="P15" s="9"/>
    </row>
    <row r="16" spans="1:16" ht="15">
      <c r="A16" s="12"/>
      <c r="B16" s="25">
        <v>323.1</v>
      </c>
      <c r="C16" s="20" t="s">
        <v>19</v>
      </c>
      <c r="D16" s="46">
        <v>2959210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2959210</v>
      </c>
      <c r="O16" s="47">
        <f t="shared" si="1"/>
        <v>50.72003976415741</v>
      </c>
      <c r="P16" s="9"/>
    </row>
    <row r="17" spans="1:16" ht="15">
      <c r="A17" s="12"/>
      <c r="B17" s="25">
        <v>323.4</v>
      </c>
      <c r="C17" s="20" t="s">
        <v>20</v>
      </c>
      <c r="D17" s="46">
        <v>18459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18459</v>
      </c>
      <c r="O17" s="47">
        <f t="shared" si="1"/>
        <v>0.3163821472645002</v>
      </c>
      <c r="P17" s="9"/>
    </row>
    <row r="18" spans="1:16" ht="15">
      <c r="A18" s="12"/>
      <c r="B18" s="25">
        <v>323.7</v>
      </c>
      <c r="C18" s="20" t="s">
        <v>21</v>
      </c>
      <c r="D18" s="46">
        <v>1565722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1565722</v>
      </c>
      <c r="O18" s="47">
        <f t="shared" si="1"/>
        <v>26.83604140957082</v>
      </c>
      <c r="P18" s="9"/>
    </row>
    <row r="19" spans="1:16" ht="15">
      <c r="A19" s="12"/>
      <c r="B19" s="25">
        <v>323.9</v>
      </c>
      <c r="C19" s="20" t="s">
        <v>22</v>
      </c>
      <c r="D19" s="46">
        <v>38783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38783</v>
      </c>
      <c r="O19" s="47">
        <f t="shared" si="1"/>
        <v>0.6647298779651721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289852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289852</v>
      </c>
      <c r="O20" s="47">
        <f t="shared" si="1"/>
        <v>4.9679829973947625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456995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456995</v>
      </c>
      <c r="O21" s="47">
        <f t="shared" si="1"/>
        <v>7.832767722473605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208550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208550</v>
      </c>
      <c r="O22" s="47">
        <f t="shared" si="1"/>
        <v>3.574489236253942</v>
      </c>
      <c r="P22" s="9"/>
    </row>
    <row r="23" spans="1:16" ht="15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25000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25000</v>
      </c>
      <c r="O23" s="47">
        <f t="shared" si="1"/>
        <v>0.4284930755518991</v>
      </c>
      <c r="P23" s="9"/>
    </row>
    <row r="24" spans="1:16" ht="15">
      <c r="A24" s="12"/>
      <c r="B24" s="25">
        <v>325.2</v>
      </c>
      <c r="C24" s="20" t="s">
        <v>27</v>
      </c>
      <c r="D24" s="46">
        <v>8009579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8009579</v>
      </c>
      <c r="O24" s="47">
        <f t="shared" si="1"/>
        <v>137.28196558343618</v>
      </c>
      <c r="P24" s="9"/>
    </row>
    <row r="25" spans="1:16" ht="15">
      <c r="A25" s="12"/>
      <c r="B25" s="25">
        <v>329</v>
      </c>
      <c r="C25" s="20" t="s">
        <v>28</v>
      </c>
      <c r="D25" s="46">
        <v>7517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7517</v>
      </c>
      <c r="O25" s="47">
        <f t="shared" si="1"/>
        <v>0.12883929795694501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SUM(D27:D39)</f>
        <v>5912868</v>
      </c>
      <c r="E26" s="32">
        <f t="shared" si="5"/>
        <v>1445304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500000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7858172</v>
      </c>
      <c r="O26" s="45">
        <f t="shared" si="1"/>
        <v>134.68689153983271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2796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2796</v>
      </c>
      <c r="O27" s="47">
        <f t="shared" si="1"/>
        <v>0.047922665569724396</v>
      </c>
      <c r="P27" s="9"/>
    </row>
    <row r="28" spans="1:16" ht="15">
      <c r="A28" s="12"/>
      <c r="B28" s="25">
        <v>331.39</v>
      </c>
      <c r="C28" s="20" t="s">
        <v>32</v>
      </c>
      <c r="D28" s="46">
        <v>0</v>
      </c>
      <c r="E28" s="46">
        <v>73555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73555</v>
      </c>
      <c r="O28" s="47">
        <f t="shared" si="1"/>
        <v>1.2607123268887974</v>
      </c>
      <c r="P28" s="9"/>
    </row>
    <row r="29" spans="1:16" ht="15">
      <c r="A29" s="12"/>
      <c r="B29" s="25">
        <v>331.5</v>
      </c>
      <c r="C29" s="20" t="s">
        <v>31</v>
      </c>
      <c r="D29" s="46">
        <v>0</v>
      </c>
      <c r="E29" s="46">
        <v>388662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388662</v>
      </c>
      <c r="O29" s="47">
        <f t="shared" si="1"/>
        <v>6.661559029206088</v>
      </c>
      <c r="P29" s="9"/>
    </row>
    <row r="30" spans="1:16" ht="15">
      <c r="A30" s="12"/>
      <c r="B30" s="25">
        <v>335.12</v>
      </c>
      <c r="C30" s="20" t="s">
        <v>106</v>
      </c>
      <c r="D30" s="46">
        <v>1559690</v>
      </c>
      <c r="E30" s="46">
        <v>482258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2041948</v>
      </c>
      <c r="O30" s="47">
        <f t="shared" si="1"/>
        <v>34.99842314548197</v>
      </c>
      <c r="P30" s="9"/>
    </row>
    <row r="31" spans="1:16" ht="15">
      <c r="A31" s="12"/>
      <c r="B31" s="25">
        <v>335.14</v>
      </c>
      <c r="C31" s="20" t="s">
        <v>107</v>
      </c>
      <c r="D31" s="46">
        <v>25143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25143</v>
      </c>
      <c r="O31" s="47">
        <f t="shared" si="1"/>
        <v>0.43094405594405594</v>
      </c>
      <c r="P31" s="9"/>
    </row>
    <row r="32" spans="1:16" ht="15">
      <c r="A32" s="12"/>
      <c r="B32" s="25">
        <v>335.15</v>
      </c>
      <c r="C32" s="20" t="s">
        <v>108</v>
      </c>
      <c r="D32" s="46">
        <v>22646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22646</v>
      </c>
      <c r="O32" s="47">
        <f t="shared" si="1"/>
        <v>0.38814616755793224</v>
      </c>
      <c r="P32" s="9"/>
    </row>
    <row r="33" spans="1:16" ht="15">
      <c r="A33" s="12"/>
      <c r="B33" s="25">
        <v>335.18</v>
      </c>
      <c r="C33" s="20" t="s">
        <v>109</v>
      </c>
      <c r="D33" s="46">
        <v>3914409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3914409</v>
      </c>
      <c r="O33" s="47">
        <f t="shared" si="1"/>
        <v>67.09188605512135</v>
      </c>
      <c r="P33" s="9"/>
    </row>
    <row r="34" spans="1:16" ht="15">
      <c r="A34" s="12"/>
      <c r="B34" s="25">
        <v>335.21</v>
      </c>
      <c r="C34" s="20" t="s">
        <v>39</v>
      </c>
      <c r="D34" s="46">
        <v>1140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1140</v>
      </c>
      <c r="O34" s="47">
        <f t="shared" si="1"/>
        <v>0.0195392842451666</v>
      </c>
      <c r="P34" s="9"/>
    </row>
    <row r="35" spans="1:16" ht="15">
      <c r="A35" s="12"/>
      <c r="B35" s="25">
        <v>335.49</v>
      </c>
      <c r="C35" s="20" t="s">
        <v>40</v>
      </c>
      <c r="D35" s="46">
        <v>28037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28037</v>
      </c>
      <c r="O35" s="47">
        <f t="shared" si="1"/>
        <v>0.4805464143699438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288720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288720</v>
      </c>
      <c r="O36" s="47">
        <f t="shared" si="1"/>
        <v>4.948580830933772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10000</v>
      </c>
      <c r="F37" s="46">
        <v>0</v>
      </c>
      <c r="G37" s="46">
        <v>0</v>
      </c>
      <c r="H37" s="46">
        <v>0</v>
      </c>
      <c r="I37" s="46">
        <v>500000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510000</v>
      </c>
      <c r="O37" s="47">
        <f aca="true" t="shared" si="7" ref="O37:O68">(N37/O$76)</f>
        <v>8.741258741258742</v>
      </c>
      <c r="P37" s="9"/>
    </row>
    <row r="38" spans="1:16" ht="15">
      <c r="A38" s="12"/>
      <c r="B38" s="25">
        <v>338</v>
      </c>
      <c r="C38" s="20" t="s">
        <v>43</v>
      </c>
      <c r="D38" s="46">
        <v>87315</v>
      </c>
      <c r="E38" s="46">
        <v>199313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286628</v>
      </c>
      <c r="O38" s="47">
        <f t="shared" si="7"/>
        <v>4.912724530371589</v>
      </c>
      <c r="P38" s="9"/>
    </row>
    <row r="39" spans="1:16" ht="15">
      <c r="A39" s="12"/>
      <c r="B39" s="25">
        <v>339</v>
      </c>
      <c r="C39" s="20" t="s">
        <v>96</v>
      </c>
      <c r="D39" s="46">
        <v>274488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274488</v>
      </c>
      <c r="O39" s="47">
        <f t="shared" si="7"/>
        <v>4.704648292883587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SUM(D41:D55)</f>
        <v>6827976</v>
      </c>
      <c r="E40" s="32">
        <f t="shared" si="8"/>
        <v>4271946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23622244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34722166</v>
      </c>
      <c r="O40" s="45">
        <f t="shared" si="7"/>
        <v>595.1283079665433</v>
      </c>
      <c r="P40" s="10"/>
    </row>
    <row r="41" spans="1:16" ht="15">
      <c r="A41" s="12"/>
      <c r="B41" s="25">
        <v>341.3</v>
      </c>
      <c r="C41" s="20" t="s">
        <v>143</v>
      </c>
      <c r="D41" s="46">
        <v>3193310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5">SUM(D41:M41)</f>
        <v>3193310</v>
      </c>
      <c r="O41" s="47">
        <f t="shared" si="7"/>
        <v>54.73244892362539</v>
      </c>
      <c r="P41" s="9"/>
    </row>
    <row r="42" spans="1:16" ht="15">
      <c r="A42" s="12"/>
      <c r="B42" s="25">
        <v>341.9</v>
      </c>
      <c r="C42" s="20" t="s">
        <v>110</v>
      </c>
      <c r="D42" s="46">
        <v>37750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37750</v>
      </c>
      <c r="O42" s="47">
        <f t="shared" si="7"/>
        <v>0.6470245440833676</v>
      </c>
      <c r="P42" s="9"/>
    </row>
    <row r="43" spans="1:16" ht="15">
      <c r="A43" s="12"/>
      <c r="B43" s="25">
        <v>342.1</v>
      </c>
      <c r="C43" s="20" t="s">
        <v>52</v>
      </c>
      <c r="D43" s="46">
        <v>1449041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1449041</v>
      </c>
      <c r="O43" s="47">
        <f t="shared" si="7"/>
        <v>24.836161387631975</v>
      </c>
      <c r="P43" s="9"/>
    </row>
    <row r="44" spans="1:16" ht="15">
      <c r="A44" s="12"/>
      <c r="B44" s="25">
        <v>342.2</v>
      </c>
      <c r="C44" s="20" t="s">
        <v>53</v>
      </c>
      <c r="D44" s="46">
        <v>216132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216132</v>
      </c>
      <c r="O44" s="47">
        <f t="shared" si="7"/>
        <v>3.7044426162073223</v>
      </c>
      <c r="P44" s="9"/>
    </row>
    <row r="45" spans="1:16" ht="15">
      <c r="A45" s="12"/>
      <c r="B45" s="25">
        <v>342.5</v>
      </c>
      <c r="C45" s="20" t="s">
        <v>54</v>
      </c>
      <c r="D45" s="46">
        <v>207377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207377</v>
      </c>
      <c r="O45" s="47">
        <f t="shared" si="7"/>
        <v>3.554384341149047</v>
      </c>
      <c r="P45" s="9"/>
    </row>
    <row r="46" spans="1:16" ht="15">
      <c r="A46" s="12"/>
      <c r="B46" s="25">
        <v>342.6</v>
      </c>
      <c r="C46" s="20" t="s">
        <v>55</v>
      </c>
      <c r="D46" s="46">
        <v>854552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854552</v>
      </c>
      <c r="O46" s="47">
        <f t="shared" si="7"/>
        <v>14.646784587961058</v>
      </c>
      <c r="P46" s="9"/>
    </row>
    <row r="47" spans="1:16" ht="15">
      <c r="A47" s="12"/>
      <c r="B47" s="25">
        <v>342.9</v>
      </c>
      <c r="C47" s="20" t="s">
        <v>144</v>
      </c>
      <c r="D47" s="46">
        <v>330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330</v>
      </c>
      <c r="O47" s="47">
        <f t="shared" si="7"/>
        <v>0.005656108597285068</v>
      </c>
      <c r="P47" s="9"/>
    </row>
    <row r="48" spans="1:16" ht="15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12774225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12774225</v>
      </c>
      <c r="O48" s="47">
        <f t="shared" si="7"/>
        <v>218.94667832167832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8853468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8853468</v>
      </c>
      <c r="O49" s="47">
        <f t="shared" si="7"/>
        <v>151.74598930481284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235187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235187</v>
      </c>
      <c r="O50" s="47">
        <f t="shared" si="7"/>
        <v>4.031040038392979</v>
      </c>
      <c r="P50" s="9"/>
    </row>
    <row r="51" spans="1:16" ht="15">
      <c r="A51" s="12"/>
      <c r="B51" s="25">
        <v>343.7</v>
      </c>
      <c r="C51" s="20" t="s">
        <v>59</v>
      </c>
      <c r="D51" s="46">
        <v>20655</v>
      </c>
      <c r="E51" s="46">
        <v>0</v>
      </c>
      <c r="F51" s="46">
        <v>0</v>
      </c>
      <c r="G51" s="46">
        <v>0</v>
      </c>
      <c r="H51" s="46">
        <v>0</v>
      </c>
      <c r="I51" s="46">
        <v>1759364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1780019</v>
      </c>
      <c r="O51" s="47">
        <f t="shared" si="7"/>
        <v>30.509032634032636</v>
      </c>
      <c r="P51" s="9"/>
    </row>
    <row r="52" spans="1:16" ht="15">
      <c r="A52" s="12"/>
      <c r="B52" s="25">
        <v>347.2</v>
      </c>
      <c r="C52" s="20" t="s">
        <v>61</v>
      </c>
      <c r="D52" s="46">
        <v>752513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752513</v>
      </c>
      <c r="O52" s="47">
        <f t="shared" si="7"/>
        <v>12.89786439051145</v>
      </c>
      <c r="P52" s="9"/>
    </row>
    <row r="53" spans="1:16" ht="15">
      <c r="A53" s="12"/>
      <c r="B53" s="25">
        <v>347.5</v>
      </c>
      <c r="C53" s="20" t="s">
        <v>97</v>
      </c>
      <c r="D53" s="46">
        <v>84092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84092</v>
      </c>
      <c r="O53" s="47">
        <f t="shared" si="7"/>
        <v>1.441313588372412</v>
      </c>
      <c r="P53" s="9"/>
    </row>
    <row r="54" spans="1:16" ht="15">
      <c r="A54" s="12"/>
      <c r="B54" s="25">
        <v>347.9</v>
      </c>
      <c r="C54" s="20" t="s">
        <v>145</v>
      </c>
      <c r="D54" s="46">
        <v>12224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12224</v>
      </c>
      <c r="O54" s="47">
        <f t="shared" si="7"/>
        <v>0.20951597422185658</v>
      </c>
      <c r="P54" s="9"/>
    </row>
    <row r="55" spans="1:16" ht="15">
      <c r="A55" s="12"/>
      <c r="B55" s="25">
        <v>349</v>
      </c>
      <c r="C55" s="20" t="s">
        <v>1</v>
      </c>
      <c r="D55" s="46">
        <v>0</v>
      </c>
      <c r="E55" s="46">
        <v>4271946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4271946</v>
      </c>
      <c r="O55" s="47">
        <f t="shared" si="7"/>
        <v>73.21997120526532</v>
      </c>
      <c r="P55" s="9"/>
    </row>
    <row r="56" spans="1:16" ht="15.75">
      <c r="A56" s="29" t="s">
        <v>49</v>
      </c>
      <c r="B56" s="30"/>
      <c r="C56" s="31"/>
      <c r="D56" s="32">
        <f aca="true" t="shared" si="10" ref="D56:M56">SUM(D57:D61)</f>
        <v>397211</v>
      </c>
      <c r="E56" s="32">
        <f t="shared" si="10"/>
        <v>729179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3">SUM(D56:M56)</f>
        <v>1126390</v>
      </c>
      <c r="O56" s="45">
        <f t="shared" si="7"/>
        <v>19.306012614836146</v>
      </c>
      <c r="P56" s="10"/>
    </row>
    <row r="57" spans="1:16" ht="15">
      <c r="A57" s="13"/>
      <c r="B57" s="39">
        <v>351.1</v>
      </c>
      <c r="C57" s="21" t="s">
        <v>64</v>
      </c>
      <c r="D57" s="46">
        <v>293758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293758</v>
      </c>
      <c r="O57" s="47">
        <f t="shared" si="7"/>
        <v>5.034930755518991</v>
      </c>
      <c r="P57" s="9"/>
    </row>
    <row r="58" spans="1:16" ht="15">
      <c r="A58" s="13"/>
      <c r="B58" s="39">
        <v>351.2</v>
      </c>
      <c r="C58" s="21" t="s">
        <v>65</v>
      </c>
      <c r="D58" s="46">
        <v>0</v>
      </c>
      <c r="E58" s="46">
        <v>729179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729179</v>
      </c>
      <c r="O58" s="47">
        <f t="shared" si="7"/>
        <v>12.497926093514328</v>
      </c>
      <c r="P58" s="9"/>
    </row>
    <row r="59" spans="1:16" ht="15">
      <c r="A59" s="13"/>
      <c r="B59" s="39">
        <v>351.3</v>
      </c>
      <c r="C59" s="21" t="s">
        <v>66</v>
      </c>
      <c r="D59" s="46">
        <v>8883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8883</v>
      </c>
      <c r="O59" s="47">
        <f t="shared" si="7"/>
        <v>0.15225215960510077</v>
      </c>
      <c r="P59" s="9"/>
    </row>
    <row r="60" spans="1:16" ht="15">
      <c r="A60" s="13"/>
      <c r="B60" s="39">
        <v>354</v>
      </c>
      <c r="C60" s="21" t="s">
        <v>67</v>
      </c>
      <c r="D60" s="46">
        <v>90875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90875</v>
      </c>
      <c r="O60" s="47">
        <f t="shared" si="7"/>
        <v>1.5575723296311532</v>
      </c>
      <c r="P60" s="9"/>
    </row>
    <row r="61" spans="1:16" ht="15">
      <c r="A61" s="13"/>
      <c r="B61" s="39">
        <v>359</v>
      </c>
      <c r="C61" s="21" t="s">
        <v>68</v>
      </c>
      <c r="D61" s="46">
        <v>3695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3695</v>
      </c>
      <c r="O61" s="47">
        <f t="shared" si="7"/>
        <v>0.06333127656657069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SUM(D63:D69)</f>
        <v>1886866</v>
      </c>
      <c r="E62" s="32">
        <f t="shared" si="12"/>
        <v>125621</v>
      </c>
      <c r="F62" s="32">
        <f t="shared" si="12"/>
        <v>1644</v>
      </c>
      <c r="G62" s="32">
        <f t="shared" si="12"/>
        <v>1301889</v>
      </c>
      <c r="H62" s="32">
        <f t="shared" si="12"/>
        <v>0</v>
      </c>
      <c r="I62" s="32">
        <f t="shared" si="12"/>
        <v>549453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11"/>
        <v>3865473</v>
      </c>
      <c r="O62" s="45">
        <f t="shared" si="7"/>
        <v>66.25313656931304</v>
      </c>
      <c r="P62" s="10"/>
    </row>
    <row r="63" spans="1:16" ht="15">
      <c r="A63" s="12"/>
      <c r="B63" s="25">
        <v>361.1</v>
      </c>
      <c r="C63" s="20" t="s">
        <v>69</v>
      </c>
      <c r="D63" s="46">
        <v>527723</v>
      </c>
      <c r="E63" s="46">
        <v>147861</v>
      </c>
      <c r="F63" s="46">
        <v>1920</v>
      </c>
      <c r="G63" s="46">
        <v>275881</v>
      </c>
      <c r="H63" s="46">
        <v>0</v>
      </c>
      <c r="I63" s="46">
        <v>620752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1574137</v>
      </c>
      <c r="O63" s="47">
        <f t="shared" si="7"/>
        <v>26.98027217880159</v>
      </c>
      <c r="P63" s="9"/>
    </row>
    <row r="64" spans="1:16" ht="15">
      <c r="A64" s="12"/>
      <c r="B64" s="25">
        <v>361.3</v>
      </c>
      <c r="C64" s="20" t="s">
        <v>70</v>
      </c>
      <c r="D64" s="46">
        <v>-62333</v>
      </c>
      <c r="E64" s="46">
        <v>-22240</v>
      </c>
      <c r="F64" s="46">
        <v>-276</v>
      </c>
      <c r="G64" s="46">
        <v>-54477</v>
      </c>
      <c r="H64" s="46">
        <v>0</v>
      </c>
      <c r="I64" s="46">
        <v>-93227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3" ref="N64:N69">SUM(D64:M64)</f>
        <v>-232553</v>
      </c>
      <c r="O64" s="47">
        <f t="shared" si="7"/>
        <v>-3.9858940079528313</v>
      </c>
      <c r="P64" s="9"/>
    </row>
    <row r="65" spans="1:16" ht="15">
      <c r="A65" s="12"/>
      <c r="B65" s="25">
        <v>362</v>
      </c>
      <c r="C65" s="20" t="s">
        <v>71</v>
      </c>
      <c r="D65" s="46">
        <v>568971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568971</v>
      </c>
      <c r="O65" s="47">
        <f t="shared" si="7"/>
        <v>9.752005347593583</v>
      </c>
      <c r="P65" s="9"/>
    </row>
    <row r="66" spans="1:16" ht="15">
      <c r="A66" s="12"/>
      <c r="B66" s="25">
        <v>365</v>
      </c>
      <c r="C66" s="20" t="s">
        <v>111</v>
      </c>
      <c r="D66" s="46">
        <v>61863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61863</v>
      </c>
      <c r="O66" s="47">
        <f t="shared" si="7"/>
        <v>1.0603146853146854</v>
      </c>
      <c r="P66" s="9"/>
    </row>
    <row r="67" spans="1:16" ht="15">
      <c r="A67" s="12"/>
      <c r="B67" s="25">
        <v>366</v>
      </c>
      <c r="C67" s="20" t="s">
        <v>73</v>
      </c>
      <c r="D67" s="46">
        <v>130234</v>
      </c>
      <c r="E67" s="46">
        <v>0</v>
      </c>
      <c r="F67" s="46">
        <v>0</v>
      </c>
      <c r="G67" s="46">
        <v>259237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389471</v>
      </c>
      <c r="O67" s="47">
        <f t="shared" si="7"/>
        <v>6.6754250651309475</v>
      </c>
      <c r="P67" s="9"/>
    </row>
    <row r="68" spans="1:16" ht="15">
      <c r="A68" s="12"/>
      <c r="B68" s="25">
        <v>369.3</v>
      </c>
      <c r="C68" s="20" t="s">
        <v>133</v>
      </c>
      <c r="D68" s="46">
        <v>29657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29657</v>
      </c>
      <c r="O68" s="47">
        <f t="shared" si="7"/>
        <v>0.5083127656657068</v>
      </c>
      <c r="P68" s="9"/>
    </row>
    <row r="69" spans="1:16" ht="15">
      <c r="A69" s="12"/>
      <c r="B69" s="25">
        <v>369.9</v>
      </c>
      <c r="C69" s="20" t="s">
        <v>74</v>
      </c>
      <c r="D69" s="46">
        <v>630751</v>
      </c>
      <c r="E69" s="46">
        <v>0</v>
      </c>
      <c r="F69" s="46">
        <v>0</v>
      </c>
      <c r="G69" s="46">
        <v>821248</v>
      </c>
      <c r="H69" s="46">
        <v>0</v>
      </c>
      <c r="I69" s="46">
        <v>21928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1473927</v>
      </c>
      <c r="O69" s="47">
        <f aca="true" t="shared" si="14" ref="O69:O74">(N69/O$76)</f>
        <v>25.262700534759357</v>
      </c>
      <c r="P69" s="9"/>
    </row>
    <row r="70" spans="1:16" ht="15.75">
      <c r="A70" s="29" t="s">
        <v>50</v>
      </c>
      <c r="B70" s="30"/>
      <c r="C70" s="31"/>
      <c r="D70" s="32">
        <f aca="true" t="shared" si="15" ref="D70:M70">SUM(D71:D73)</f>
        <v>181159</v>
      </c>
      <c r="E70" s="32">
        <f t="shared" si="15"/>
        <v>0</v>
      </c>
      <c r="F70" s="32">
        <f t="shared" si="15"/>
        <v>2228300</v>
      </c>
      <c r="G70" s="32">
        <f t="shared" si="15"/>
        <v>13100000</v>
      </c>
      <c r="H70" s="32">
        <f t="shared" si="15"/>
        <v>0</v>
      </c>
      <c r="I70" s="32">
        <f t="shared" si="15"/>
        <v>1226295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16735754</v>
      </c>
      <c r="O70" s="45">
        <f t="shared" si="14"/>
        <v>286.8461881255999</v>
      </c>
      <c r="P70" s="9"/>
    </row>
    <row r="71" spans="1:16" ht="15">
      <c r="A71" s="12"/>
      <c r="B71" s="25">
        <v>381</v>
      </c>
      <c r="C71" s="20" t="s">
        <v>75</v>
      </c>
      <c r="D71" s="46">
        <v>181159</v>
      </c>
      <c r="E71" s="46">
        <v>0</v>
      </c>
      <c r="F71" s="46">
        <v>2228300</v>
      </c>
      <c r="G71" s="46">
        <v>3100000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5509459</v>
      </c>
      <c r="O71" s="47">
        <f t="shared" si="14"/>
        <v>94.43060126148362</v>
      </c>
      <c r="P71" s="9"/>
    </row>
    <row r="72" spans="1:16" ht="15">
      <c r="A72" s="12"/>
      <c r="B72" s="25">
        <v>384</v>
      </c>
      <c r="C72" s="20" t="s">
        <v>91</v>
      </c>
      <c r="D72" s="46">
        <v>0</v>
      </c>
      <c r="E72" s="46">
        <v>0</v>
      </c>
      <c r="F72" s="46">
        <v>0</v>
      </c>
      <c r="G72" s="46">
        <v>10000000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10000000</v>
      </c>
      <c r="O72" s="47">
        <f t="shared" si="14"/>
        <v>171.39723022075964</v>
      </c>
      <c r="P72" s="9"/>
    </row>
    <row r="73" spans="1:16" ht="15.75" thickBot="1">
      <c r="A73" s="12"/>
      <c r="B73" s="25">
        <v>389.8</v>
      </c>
      <c r="C73" s="20" t="s">
        <v>112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1226295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1226295</v>
      </c>
      <c r="O73" s="47">
        <f t="shared" si="14"/>
        <v>21.018356643356643</v>
      </c>
      <c r="P73" s="9"/>
    </row>
    <row r="74" spans="1:119" ht="16.5" thickBot="1">
      <c r="A74" s="14" t="s">
        <v>62</v>
      </c>
      <c r="B74" s="23"/>
      <c r="C74" s="22"/>
      <c r="D74" s="15">
        <f aca="true" t="shared" si="16" ref="D74:M74">SUM(D5,D14,D26,D40,D56,D62,D70)</f>
        <v>62776897</v>
      </c>
      <c r="E74" s="15">
        <f t="shared" si="16"/>
        <v>7824404</v>
      </c>
      <c r="F74" s="15">
        <f t="shared" si="16"/>
        <v>2229944</v>
      </c>
      <c r="G74" s="15">
        <f t="shared" si="16"/>
        <v>14716741</v>
      </c>
      <c r="H74" s="15">
        <f t="shared" si="16"/>
        <v>0</v>
      </c>
      <c r="I74" s="15">
        <f t="shared" si="16"/>
        <v>26354987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>SUM(D74:M74)</f>
        <v>113902973</v>
      </c>
      <c r="O74" s="38">
        <f t="shared" si="14"/>
        <v>1952.265408610997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146</v>
      </c>
      <c r="M76" s="48"/>
      <c r="N76" s="48"/>
      <c r="O76" s="43">
        <v>58344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28472317</v>
      </c>
      <c r="E5" s="27">
        <f t="shared" si="0"/>
        <v>1048100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29520417</v>
      </c>
      <c r="O5" s="33">
        <f aca="true" t="shared" si="1" ref="O5:O36">(N5/O$74)</f>
        <v>514.3377820367627</v>
      </c>
      <c r="P5" s="6"/>
    </row>
    <row r="6" spans="1:16" ht="15">
      <c r="A6" s="12"/>
      <c r="B6" s="25">
        <v>311</v>
      </c>
      <c r="C6" s="20" t="s">
        <v>3</v>
      </c>
      <c r="D6" s="46">
        <v>21405134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21405134</v>
      </c>
      <c r="O6" s="47">
        <f t="shared" si="1"/>
        <v>372.94422859134073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610403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610403</v>
      </c>
      <c r="O7" s="47">
        <f t="shared" si="1"/>
        <v>10.63512501088945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437697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437697</v>
      </c>
      <c r="O8" s="47">
        <f t="shared" si="1"/>
        <v>7.626047565118913</v>
      </c>
      <c r="P8" s="9"/>
    </row>
    <row r="9" spans="1:16" ht="15">
      <c r="A9" s="12"/>
      <c r="B9" s="25">
        <v>314.1</v>
      </c>
      <c r="C9" s="20" t="s">
        <v>13</v>
      </c>
      <c r="D9" s="46">
        <v>3802429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3802429</v>
      </c>
      <c r="O9" s="47">
        <f t="shared" si="1"/>
        <v>66.25017858698493</v>
      </c>
      <c r="P9" s="9"/>
    </row>
    <row r="10" spans="1:16" ht="15">
      <c r="A10" s="12"/>
      <c r="B10" s="25">
        <v>314.3</v>
      </c>
      <c r="C10" s="20" t="s">
        <v>14</v>
      </c>
      <c r="D10" s="46">
        <v>915329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915329</v>
      </c>
      <c r="O10" s="47">
        <f t="shared" si="1"/>
        <v>15.947887446641694</v>
      </c>
      <c r="P10" s="9"/>
    </row>
    <row r="11" spans="1:16" ht="15">
      <c r="A11" s="12"/>
      <c r="B11" s="25">
        <v>314.4</v>
      </c>
      <c r="C11" s="20" t="s">
        <v>15</v>
      </c>
      <c r="D11" s="46">
        <v>39906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39906</v>
      </c>
      <c r="O11" s="47">
        <f t="shared" si="1"/>
        <v>0.6952870459099225</v>
      </c>
      <c r="P11" s="9"/>
    </row>
    <row r="12" spans="1:16" ht="15">
      <c r="A12" s="12"/>
      <c r="B12" s="25">
        <v>315</v>
      </c>
      <c r="C12" s="20" t="s">
        <v>104</v>
      </c>
      <c r="D12" s="46">
        <v>2010153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2010153</v>
      </c>
      <c r="O12" s="47">
        <f t="shared" si="1"/>
        <v>35.02313790399861</v>
      </c>
      <c r="P12" s="9"/>
    </row>
    <row r="13" spans="1:16" ht="15">
      <c r="A13" s="12"/>
      <c r="B13" s="25">
        <v>316</v>
      </c>
      <c r="C13" s="20" t="s">
        <v>105</v>
      </c>
      <c r="D13" s="46">
        <v>299366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299366</v>
      </c>
      <c r="O13" s="47">
        <f t="shared" si="1"/>
        <v>5.2158898858785605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15213350</v>
      </c>
      <c r="E14" s="32">
        <f t="shared" si="3"/>
        <v>83549</v>
      </c>
      <c r="F14" s="32">
        <f t="shared" si="3"/>
        <v>0</v>
      </c>
      <c r="G14" s="32">
        <f t="shared" si="3"/>
        <v>946120</v>
      </c>
      <c r="H14" s="32">
        <f t="shared" si="3"/>
        <v>0</v>
      </c>
      <c r="I14" s="32">
        <f t="shared" si="3"/>
        <v>1027194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17270213</v>
      </c>
      <c r="O14" s="45">
        <f t="shared" si="1"/>
        <v>300.9010018294276</v>
      </c>
      <c r="P14" s="10"/>
    </row>
    <row r="15" spans="1:16" ht="15">
      <c r="A15" s="12"/>
      <c r="B15" s="25">
        <v>322</v>
      </c>
      <c r="C15" s="20" t="s">
        <v>0</v>
      </c>
      <c r="D15" s="46">
        <v>2779212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2779212</v>
      </c>
      <c r="O15" s="47">
        <f t="shared" si="1"/>
        <v>48.42254551790226</v>
      </c>
      <c r="P15" s="9"/>
    </row>
    <row r="16" spans="1:16" ht="15">
      <c r="A16" s="12"/>
      <c r="B16" s="25">
        <v>323.1</v>
      </c>
      <c r="C16" s="20" t="s">
        <v>19</v>
      </c>
      <c r="D16" s="46">
        <v>2985370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2985370</v>
      </c>
      <c r="O16" s="47">
        <f t="shared" si="1"/>
        <v>52.01446118999913</v>
      </c>
      <c r="P16" s="9"/>
    </row>
    <row r="17" spans="1:16" ht="15">
      <c r="A17" s="12"/>
      <c r="B17" s="25">
        <v>323.4</v>
      </c>
      <c r="C17" s="20" t="s">
        <v>20</v>
      </c>
      <c r="D17" s="46">
        <v>17861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17861</v>
      </c>
      <c r="O17" s="47">
        <f t="shared" si="1"/>
        <v>0.3111943549089642</v>
      </c>
      <c r="P17" s="9"/>
    </row>
    <row r="18" spans="1:16" ht="15">
      <c r="A18" s="12"/>
      <c r="B18" s="25">
        <v>323.7</v>
      </c>
      <c r="C18" s="20" t="s">
        <v>21</v>
      </c>
      <c r="D18" s="46">
        <v>1454986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1454986</v>
      </c>
      <c r="O18" s="47">
        <f t="shared" si="1"/>
        <v>25.35039637599094</v>
      </c>
      <c r="P18" s="9"/>
    </row>
    <row r="19" spans="1:16" ht="15">
      <c r="A19" s="12"/>
      <c r="B19" s="25">
        <v>323.9</v>
      </c>
      <c r="C19" s="20" t="s">
        <v>22</v>
      </c>
      <c r="D19" s="46">
        <v>36936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36936</v>
      </c>
      <c r="O19" s="47">
        <f t="shared" si="1"/>
        <v>0.6435403780817144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447120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447120</v>
      </c>
      <c r="O20" s="47">
        <f t="shared" si="1"/>
        <v>7.7902256294102274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1027194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1027194</v>
      </c>
      <c r="O21" s="47">
        <f t="shared" si="1"/>
        <v>17.896924819235124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83549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83549</v>
      </c>
      <c r="O22" s="47">
        <f t="shared" si="1"/>
        <v>1.4556842930568865</v>
      </c>
      <c r="P22" s="9"/>
    </row>
    <row r="23" spans="1:16" ht="15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499000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499000</v>
      </c>
      <c r="O23" s="47">
        <f t="shared" si="1"/>
        <v>8.694137119958185</v>
      </c>
      <c r="P23" s="9"/>
    </row>
    <row r="24" spans="1:16" ht="15">
      <c r="A24" s="12"/>
      <c r="B24" s="25">
        <v>325.2</v>
      </c>
      <c r="C24" s="20" t="s">
        <v>27</v>
      </c>
      <c r="D24" s="46">
        <v>7935485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7935485</v>
      </c>
      <c r="O24" s="47">
        <f t="shared" si="1"/>
        <v>138.26091122920116</v>
      </c>
      <c r="P24" s="9"/>
    </row>
    <row r="25" spans="1:16" ht="15">
      <c r="A25" s="12"/>
      <c r="B25" s="25">
        <v>329</v>
      </c>
      <c r="C25" s="20" t="s">
        <v>28</v>
      </c>
      <c r="D25" s="46">
        <v>3500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3500</v>
      </c>
      <c r="O25" s="47">
        <f t="shared" si="1"/>
        <v>0.06098092168307344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SUM(D27:D39)</f>
        <v>5581723</v>
      </c>
      <c r="E26" s="32">
        <f t="shared" si="5"/>
        <v>1486318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7068041</v>
      </c>
      <c r="O26" s="45">
        <f t="shared" si="1"/>
        <v>123.14732990678631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33438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33438</v>
      </c>
      <c r="O27" s="47">
        <f t="shared" si="1"/>
        <v>0.5825943026396028</v>
      </c>
      <c r="P27" s="9"/>
    </row>
    <row r="28" spans="1:16" ht="15">
      <c r="A28" s="12"/>
      <c r="B28" s="25">
        <v>331.39</v>
      </c>
      <c r="C28" s="20" t="s">
        <v>32</v>
      </c>
      <c r="D28" s="46">
        <v>0</v>
      </c>
      <c r="E28" s="46">
        <v>36596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36596</v>
      </c>
      <c r="O28" s="47">
        <f t="shared" si="1"/>
        <v>0.6376165171182159</v>
      </c>
      <c r="P28" s="9"/>
    </row>
    <row r="29" spans="1:16" ht="15">
      <c r="A29" s="12"/>
      <c r="B29" s="25">
        <v>331.5</v>
      </c>
      <c r="C29" s="20" t="s">
        <v>31</v>
      </c>
      <c r="D29" s="46">
        <v>28111</v>
      </c>
      <c r="E29" s="46">
        <v>231656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259767</v>
      </c>
      <c r="O29" s="47">
        <f t="shared" si="1"/>
        <v>4.525951737956268</v>
      </c>
      <c r="P29" s="9"/>
    </row>
    <row r="30" spans="1:16" ht="15">
      <c r="A30" s="12"/>
      <c r="B30" s="25">
        <v>334.39</v>
      </c>
      <c r="C30" s="20" t="s">
        <v>34</v>
      </c>
      <c r="D30" s="46">
        <v>0</v>
      </c>
      <c r="E30" s="46">
        <v>100000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100000</v>
      </c>
      <c r="O30" s="47">
        <f t="shared" si="1"/>
        <v>1.7423120480878125</v>
      </c>
      <c r="P30" s="9"/>
    </row>
    <row r="31" spans="1:16" ht="15">
      <c r="A31" s="12"/>
      <c r="B31" s="25">
        <v>335.12</v>
      </c>
      <c r="C31" s="20" t="s">
        <v>106</v>
      </c>
      <c r="D31" s="46">
        <v>1502843</v>
      </c>
      <c r="E31" s="46">
        <v>471708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1974551</v>
      </c>
      <c r="O31" s="47">
        <f t="shared" si="1"/>
        <v>34.40283996863838</v>
      </c>
      <c r="P31" s="9"/>
    </row>
    <row r="32" spans="1:16" ht="15">
      <c r="A32" s="12"/>
      <c r="B32" s="25">
        <v>335.14</v>
      </c>
      <c r="C32" s="20" t="s">
        <v>107</v>
      </c>
      <c r="D32" s="46">
        <v>26079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26079</v>
      </c>
      <c r="O32" s="47">
        <f t="shared" si="1"/>
        <v>0.4543775590208206</v>
      </c>
      <c r="P32" s="9"/>
    </row>
    <row r="33" spans="1:16" ht="15">
      <c r="A33" s="12"/>
      <c r="B33" s="25">
        <v>335.15</v>
      </c>
      <c r="C33" s="20" t="s">
        <v>108</v>
      </c>
      <c r="D33" s="46">
        <v>17255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17255</v>
      </c>
      <c r="O33" s="47">
        <f t="shared" si="1"/>
        <v>0.30063594389755205</v>
      </c>
      <c r="P33" s="9"/>
    </row>
    <row r="34" spans="1:16" ht="15">
      <c r="A34" s="12"/>
      <c r="B34" s="25">
        <v>335.18</v>
      </c>
      <c r="C34" s="20" t="s">
        <v>109</v>
      </c>
      <c r="D34" s="46">
        <v>3758464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3758464</v>
      </c>
      <c r="O34" s="47">
        <f t="shared" si="1"/>
        <v>65.48417109504312</v>
      </c>
      <c r="P34" s="9"/>
    </row>
    <row r="35" spans="1:16" ht="15">
      <c r="A35" s="12"/>
      <c r="B35" s="25">
        <v>335.21</v>
      </c>
      <c r="C35" s="20" t="s">
        <v>39</v>
      </c>
      <c r="D35" s="46">
        <v>4560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4560</v>
      </c>
      <c r="O35" s="47">
        <f t="shared" si="1"/>
        <v>0.07944942939280425</v>
      </c>
      <c r="P35" s="9"/>
    </row>
    <row r="36" spans="1:16" ht="15">
      <c r="A36" s="12"/>
      <c r="B36" s="25">
        <v>335.49</v>
      </c>
      <c r="C36" s="20" t="s">
        <v>40</v>
      </c>
      <c r="D36" s="46">
        <v>19817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19817</v>
      </c>
      <c r="O36" s="47">
        <f t="shared" si="1"/>
        <v>0.3452739785695618</v>
      </c>
      <c r="P36" s="9"/>
    </row>
    <row r="37" spans="1:16" ht="15">
      <c r="A37" s="12"/>
      <c r="B37" s="25">
        <v>335.5</v>
      </c>
      <c r="C37" s="20" t="s">
        <v>41</v>
      </c>
      <c r="D37" s="46">
        <v>0</v>
      </c>
      <c r="E37" s="46">
        <v>414327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414327</v>
      </c>
      <c r="O37" s="47">
        <f aca="true" t="shared" si="7" ref="O37:O68">(N37/O$74)</f>
        <v>7.218869239480791</v>
      </c>
      <c r="P37" s="9"/>
    </row>
    <row r="38" spans="1:16" ht="15">
      <c r="A38" s="12"/>
      <c r="B38" s="25">
        <v>338</v>
      </c>
      <c r="C38" s="20" t="s">
        <v>43</v>
      </c>
      <c r="D38" s="46">
        <v>122131</v>
      </c>
      <c r="E38" s="46">
        <v>198593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320724</v>
      </c>
      <c r="O38" s="47">
        <f t="shared" si="7"/>
        <v>5.5880128931091555</v>
      </c>
      <c r="P38" s="9"/>
    </row>
    <row r="39" spans="1:16" ht="15">
      <c r="A39" s="12"/>
      <c r="B39" s="25">
        <v>339</v>
      </c>
      <c r="C39" s="20" t="s">
        <v>96</v>
      </c>
      <c r="D39" s="46">
        <v>102463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102463</v>
      </c>
      <c r="O39" s="47">
        <f t="shared" si="7"/>
        <v>1.7852251938322155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SUM(D41:D53)</f>
        <v>6782865</v>
      </c>
      <c r="E40" s="32">
        <f t="shared" si="8"/>
        <v>3050335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23626264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33459464</v>
      </c>
      <c r="O40" s="45">
        <f t="shared" si="7"/>
        <v>582.9682724976043</v>
      </c>
      <c r="P40" s="10"/>
    </row>
    <row r="41" spans="1:16" ht="15">
      <c r="A41" s="12"/>
      <c r="B41" s="25">
        <v>341.9</v>
      </c>
      <c r="C41" s="20" t="s">
        <v>110</v>
      </c>
      <c r="D41" s="46">
        <v>36640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3">SUM(D41:M41)</f>
        <v>36640</v>
      </c>
      <c r="O41" s="47">
        <f t="shared" si="7"/>
        <v>0.6383831344193746</v>
      </c>
      <c r="P41" s="9"/>
    </row>
    <row r="42" spans="1:16" ht="15">
      <c r="A42" s="12"/>
      <c r="B42" s="25">
        <v>342.1</v>
      </c>
      <c r="C42" s="20" t="s">
        <v>52</v>
      </c>
      <c r="D42" s="46">
        <v>1485636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1485636</v>
      </c>
      <c r="O42" s="47">
        <f t="shared" si="7"/>
        <v>25.884415018729854</v>
      </c>
      <c r="P42" s="9"/>
    </row>
    <row r="43" spans="1:16" ht="15">
      <c r="A43" s="12"/>
      <c r="B43" s="25">
        <v>342.2</v>
      </c>
      <c r="C43" s="20" t="s">
        <v>53</v>
      </c>
      <c r="D43" s="46">
        <v>201024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201024</v>
      </c>
      <c r="O43" s="47">
        <f t="shared" si="7"/>
        <v>3.5024653715480443</v>
      </c>
      <c r="P43" s="9"/>
    </row>
    <row r="44" spans="1:16" ht="15">
      <c r="A44" s="12"/>
      <c r="B44" s="25">
        <v>342.5</v>
      </c>
      <c r="C44" s="20" t="s">
        <v>54</v>
      </c>
      <c r="D44" s="46">
        <v>188684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188684</v>
      </c>
      <c r="O44" s="47">
        <f t="shared" si="7"/>
        <v>3.2874640648140083</v>
      </c>
      <c r="P44" s="9"/>
    </row>
    <row r="45" spans="1:16" ht="15">
      <c r="A45" s="12"/>
      <c r="B45" s="25">
        <v>342.6</v>
      </c>
      <c r="C45" s="20" t="s">
        <v>55</v>
      </c>
      <c r="D45" s="46">
        <v>967981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967981</v>
      </c>
      <c r="O45" s="47">
        <f t="shared" si="7"/>
        <v>16.86524958620089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12970293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12970293</v>
      </c>
      <c r="O46" s="47">
        <f t="shared" si="7"/>
        <v>225.98297761129018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8750098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8750098</v>
      </c>
      <c r="O47" s="47">
        <f t="shared" si="7"/>
        <v>152.45401167349073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236019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236019</v>
      </c>
      <c r="O48" s="47">
        <f t="shared" si="7"/>
        <v>4.112187472776374</v>
      </c>
      <c r="P48" s="9"/>
    </row>
    <row r="49" spans="1:16" ht="15">
      <c r="A49" s="12"/>
      <c r="B49" s="25">
        <v>343.7</v>
      </c>
      <c r="C49" s="20" t="s">
        <v>59</v>
      </c>
      <c r="D49" s="46">
        <v>20460</v>
      </c>
      <c r="E49" s="46">
        <v>0</v>
      </c>
      <c r="F49" s="46">
        <v>0</v>
      </c>
      <c r="G49" s="46">
        <v>0</v>
      </c>
      <c r="H49" s="46">
        <v>0</v>
      </c>
      <c r="I49" s="46">
        <v>1669854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1690314</v>
      </c>
      <c r="O49" s="47">
        <f t="shared" si="7"/>
        <v>29.450544472515027</v>
      </c>
      <c r="P49" s="9"/>
    </row>
    <row r="50" spans="1:16" ht="15">
      <c r="A50" s="12"/>
      <c r="B50" s="25">
        <v>343.9</v>
      </c>
      <c r="C50" s="20" t="s">
        <v>60</v>
      </c>
      <c r="D50" s="46">
        <v>2210</v>
      </c>
      <c r="E50" s="46">
        <v>82122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84332</v>
      </c>
      <c r="O50" s="47">
        <f t="shared" si="7"/>
        <v>1.4693265963934141</v>
      </c>
      <c r="P50" s="9"/>
    </row>
    <row r="51" spans="1:16" ht="15">
      <c r="A51" s="12"/>
      <c r="B51" s="25">
        <v>347.2</v>
      </c>
      <c r="C51" s="20" t="s">
        <v>61</v>
      </c>
      <c r="D51" s="46">
        <v>723851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723851</v>
      </c>
      <c r="O51" s="47">
        <f t="shared" si="7"/>
        <v>12.611743183204112</v>
      </c>
      <c r="P51" s="9"/>
    </row>
    <row r="52" spans="1:16" ht="15">
      <c r="A52" s="12"/>
      <c r="B52" s="25">
        <v>347.5</v>
      </c>
      <c r="C52" s="20" t="s">
        <v>97</v>
      </c>
      <c r="D52" s="46">
        <v>56089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56089</v>
      </c>
      <c r="O52" s="47">
        <f t="shared" si="7"/>
        <v>0.9772454046519732</v>
      </c>
      <c r="P52" s="9"/>
    </row>
    <row r="53" spans="1:16" ht="15">
      <c r="A53" s="12"/>
      <c r="B53" s="25">
        <v>349</v>
      </c>
      <c r="C53" s="20" t="s">
        <v>1</v>
      </c>
      <c r="D53" s="46">
        <v>3100290</v>
      </c>
      <c r="E53" s="46">
        <v>2968213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6068503</v>
      </c>
      <c r="O53" s="47">
        <f t="shared" si="7"/>
        <v>105.73225890757034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SUM(D55:D59)</f>
        <v>375674</v>
      </c>
      <c r="E54" s="32">
        <f t="shared" si="10"/>
        <v>450761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1">SUM(D54:M54)</f>
        <v>826435</v>
      </c>
      <c r="O54" s="45">
        <f t="shared" si="7"/>
        <v>14.399076574614513</v>
      </c>
      <c r="P54" s="10"/>
    </row>
    <row r="55" spans="1:16" ht="15">
      <c r="A55" s="13"/>
      <c r="B55" s="39">
        <v>351.1</v>
      </c>
      <c r="C55" s="21" t="s">
        <v>64</v>
      </c>
      <c r="D55" s="46">
        <v>225752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225752</v>
      </c>
      <c r="O55" s="47">
        <f t="shared" si="7"/>
        <v>3.9333042947991985</v>
      </c>
      <c r="P55" s="9"/>
    </row>
    <row r="56" spans="1:16" ht="15">
      <c r="A56" s="13"/>
      <c r="B56" s="39">
        <v>351.2</v>
      </c>
      <c r="C56" s="21" t="s">
        <v>65</v>
      </c>
      <c r="D56" s="46">
        <v>0</v>
      </c>
      <c r="E56" s="46">
        <v>450761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450761</v>
      </c>
      <c r="O56" s="47">
        <f t="shared" si="7"/>
        <v>7.853663211081105</v>
      </c>
      <c r="P56" s="9"/>
    </row>
    <row r="57" spans="1:16" ht="15">
      <c r="A57" s="13"/>
      <c r="B57" s="39">
        <v>351.3</v>
      </c>
      <c r="C57" s="21" t="s">
        <v>66</v>
      </c>
      <c r="D57" s="46">
        <v>6268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6268</v>
      </c>
      <c r="O57" s="47">
        <f t="shared" si="7"/>
        <v>0.1092081191741441</v>
      </c>
      <c r="P57" s="9"/>
    </row>
    <row r="58" spans="1:16" ht="15">
      <c r="A58" s="13"/>
      <c r="B58" s="39">
        <v>354</v>
      </c>
      <c r="C58" s="21" t="s">
        <v>67</v>
      </c>
      <c r="D58" s="46">
        <v>139886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139886</v>
      </c>
      <c r="O58" s="47">
        <f t="shared" si="7"/>
        <v>2.4372506315881175</v>
      </c>
      <c r="P58" s="9"/>
    </row>
    <row r="59" spans="1:16" ht="15">
      <c r="A59" s="13"/>
      <c r="B59" s="39">
        <v>359</v>
      </c>
      <c r="C59" s="21" t="s">
        <v>68</v>
      </c>
      <c r="D59" s="46">
        <v>3768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3768</v>
      </c>
      <c r="O59" s="47">
        <f t="shared" si="7"/>
        <v>0.06565031797194877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SUM(D61:D67)</f>
        <v>1514275</v>
      </c>
      <c r="E60" s="32">
        <f t="shared" si="12"/>
        <v>69415</v>
      </c>
      <c r="F60" s="32">
        <f t="shared" si="12"/>
        <v>12011</v>
      </c>
      <c r="G60" s="32">
        <f t="shared" si="12"/>
        <v>882355</v>
      </c>
      <c r="H60" s="32">
        <f t="shared" si="12"/>
        <v>0</v>
      </c>
      <c r="I60" s="32">
        <f t="shared" si="12"/>
        <v>297855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2775911</v>
      </c>
      <c r="O60" s="45">
        <f t="shared" si="7"/>
        <v>48.36503179719488</v>
      </c>
      <c r="P60" s="10"/>
    </row>
    <row r="61" spans="1:16" ht="15">
      <c r="A61" s="12"/>
      <c r="B61" s="25">
        <v>361.1</v>
      </c>
      <c r="C61" s="20" t="s">
        <v>69</v>
      </c>
      <c r="D61" s="46">
        <v>254897</v>
      </c>
      <c r="E61" s="46">
        <v>68672</v>
      </c>
      <c r="F61" s="46">
        <v>12020</v>
      </c>
      <c r="G61" s="46">
        <v>98837</v>
      </c>
      <c r="H61" s="46">
        <v>0</v>
      </c>
      <c r="I61" s="46">
        <v>301660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736086</v>
      </c>
      <c r="O61" s="47">
        <f t="shared" si="7"/>
        <v>12.824915062287655</v>
      </c>
      <c r="P61" s="9"/>
    </row>
    <row r="62" spans="1:16" ht="15">
      <c r="A62" s="12"/>
      <c r="B62" s="25">
        <v>361.3</v>
      </c>
      <c r="C62" s="20" t="s">
        <v>70</v>
      </c>
      <c r="D62" s="46">
        <v>-3145</v>
      </c>
      <c r="E62" s="46">
        <v>405</v>
      </c>
      <c r="F62" s="46">
        <v>-9</v>
      </c>
      <c r="G62" s="46">
        <v>-10774</v>
      </c>
      <c r="H62" s="46">
        <v>0</v>
      </c>
      <c r="I62" s="46">
        <v>-5664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3" ref="N62:N67">SUM(D62:M62)</f>
        <v>-19187</v>
      </c>
      <c r="O62" s="47">
        <f t="shared" si="7"/>
        <v>-0.33429741266660856</v>
      </c>
      <c r="P62" s="9"/>
    </row>
    <row r="63" spans="1:16" ht="15">
      <c r="A63" s="12"/>
      <c r="B63" s="25">
        <v>362</v>
      </c>
      <c r="C63" s="20" t="s">
        <v>71</v>
      </c>
      <c r="D63" s="46">
        <v>530694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530694</v>
      </c>
      <c r="O63" s="47">
        <f t="shared" si="7"/>
        <v>9.246345500479135</v>
      </c>
      <c r="P63" s="9"/>
    </row>
    <row r="64" spans="1:16" ht="15">
      <c r="A64" s="12"/>
      <c r="B64" s="25">
        <v>365</v>
      </c>
      <c r="C64" s="20" t="s">
        <v>111</v>
      </c>
      <c r="D64" s="46">
        <v>32145</v>
      </c>
      <c r="E64" s="46">
        <v>328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32473</v>
      </c>
      <c r="O64" s="47">
        <f t="shared" si="7"/>
        <v>0.5657809913755554</v>
      </c>
      <c r="P64" s="9"/>
    </row>
    <row r="65" spans="1:16" ht="15">
      <c r="A65" s="12"/>
      <c r="B65" s="25">
        <v>366</v>
      </c>
      <c r="C65" s="20" t="s">
        <v>73</v>
      </c>
      <c r="D65" s="46">
        <v>122390</v>
      </c>
      <c r="E65" s="46">
        <v>0</v>
      </c>
      <c r="F65" s="46">
        <v>0</v>
      </c>
      <c r="G65" s="46">
        <v>52250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174640</v>
      </c>
      <c r="O65" s="47">
        <f t="shared" si="7"/>
        <v>3.042773760780556</v>
      </c>
      <c r="P65" s="9"/>
    </row>
    <row r="66" spans="1:16" ht="15">
      <c r="A66" s="12"/>
      <c r="B66" s="25">
        <v>369.3</v>
      </c>
      <c r="C66" s="20" t="s">
        <v>133</v>
      </c>
      <c r="D66" s="46">
        <v>18355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18355</v>
      </c>
      <c r="O66" s="47">
        <f t="shared" si="7"/>
        <v>0.319801376426518</v>
      </c>
      <c r="P66" s="9"/>
    </row>
    <row r="67" spans="1:16" ht="15">
      <c r="A67" s="12"/>
      <c r="B67" s="25">
        <v>369.9</v>
      </c>
      <c r="C67" s="20" t="s">
        <v>74</v>
      </c>
      <c r="D67" s="46">
        <v>558939</v>
      </c>
      <c r="E67" s="46">
        <v>10</v>
      </c>
      <c r="F67" s="46">
        <v>0</v>
      </c>
      <c r="G67" s="46">
        <v>742042</v>
      </c>
      <c r="H67" s="46">
        <v>0</v>
      </c>
      <c r="I67" s="46">
        <v>1859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1302850</v>
      </c>
      <c r="O67" s="47">
        <f t="shared" si="7"/>
        <v>22.699712518512065</v>
      </c>
      <c r="P67" s="9"/>
    </row>
    <row r="68" spans="1:16" ht="15.75">
      <c r="A68" s="29" t="s">
        <v>50</v>
      </c>
      <c r="B68" s="30"/>
      <c r="C68" s="31"/>
      <c r="D68" s="32">
        <f aca="true" t="shared" si="14" ref="D68:M68">SUM(D69:D71)</f>
        <v>93724</v>
      </c>
      <c r="E68" s="32">
        <f t="shared" si="14"/>
        <v>0</v>
      </c>
      <c r="F68" s="32">
        <f t="shared" si="14"/>
        <v>8813073</v>
      </c>
      <c r="G68" s="32">
        <f t="shared" si="14"/>
        <v>12000000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20906797</v>
      </c>
      <c r="O68" s="45">
        <f t="shared" si="7"/>
        <v>364.26164300026136</v>
      </c>
      <c r="P68" s="9"/>
    </row>
    <row r="69" spans="1:16" ht="15">
      <c r="A69" s="12"/>
      <c r="B69" s="25">
        <v>381</v>
      </c>
      <c r="C69" s="20" t="s">
        <v>75</v>
      </c>
      <c r="D69" s="46">
        <v>93724</v>
      </c>
      <c r="E69" s="46">
        <v>0</v>
      </c>
      <c r="F69" s="46">
        <v>2048073</v>
      </c>
      <c r="G69" s="46">
        <v>2000000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4141797</v>
      </c>
      <c r="O69" s="47">
        <f>(N69/O$74)</f>
        <v>72.16302813833957</v>
      </c>
      <c r="P69" s="9"/>
    </row>
    <row r="70" spans="1:16" ht="15">
      <c r="A70" s="12"/>
      <c r="B70" s="25">
        <v>384</v>
      </c>
      <c r="C70" s="20" t="s">
        <v>91</v>
      </c>
      <c r="D70" s="46">
        <v>0</v>
      </c>
      <c r="E70" s="46">
        <v>0</v>
      </c>
      <c r="F70" s="46">
        <v>0</v>
      </c>
      <c r="G70" s="46">
        <v>10000000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10000000</v>
      </c>
      <c r="O70" s="47">
        <f>(N70/O$74)</f>
        <v>174.23120480878126</v>
      </c>
      <c r="P70" s="9"/>
    </row>
    <row r="71" spans="1:16" ht="15.75" thickBot="1">
      <c r="A71" s="12"/>
      <c r="B71" s="25">
        <v>385</v>
      </c>
      <c r="C71" s="20" t="s">
        <v>140</v>
      </c>
      <c r="D71" s="46">
        <v>0</v>
      </c>
      <c r="E71" s="46">
        <v>0</v>
      </c>
      <c r="F71" s="46">
        <v>6765000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6765000</v>
      </c>
      <c r="O71" s="47">
        <f>(N71/O$74)</f>
        <v>117.86741005314052</v>
      </c>
      <c r="P71" s="9"/>
    </row>
    <row r="72" spans="1:119" ht="16.5" thickBot="1">
      <c r="A72" s="14" t="s">
        <v>62</v>
      </c>
      <c r="B72" s="23"/>
      <c r="C72" s="22"/>
      <c r="D72" s="15">
        <f aca="true" t="shared" si="15" ref="D72:M72">SUM(D5,D14,D26,D40,D54,D60,D68)</f>
        <v>58033928</v>
      </c>
      <c r="E72" s="15">
        <f t="shared" si="15"/>
        <v>6188478</v>
      </c>
      <c r="F72" s="15">
        <f t="shared" si="15"/>
        <v>8825084</v>
      </c>
      <c r="G72" s="15">
        <f t="shared" si="15"/>
        <v>13828475</v>
      </c>
      <c r="H72" s="15">
        <f t="shared" si="15"/>
        <v>0</v>
      </c>
      <c r="I72" s="15">
        <f t="shared" si="15"/>
        <v>24951313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>SUM(D72:M72)</f>
        <v>111827278</v>
      </c>
      <c r="O72" s="38">
        <f>(N72/O$74)</f>
        <v>1948.3801376426518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141</v>
      </c>
      <c r="M74" s="48"/>
      <c r="N74" s="48"/>
      <c r="O74" s="43">
        <v>57395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26630355</v>
      </c>
      <c r="E5" s="27">
        <f t="shared" si="0"/>
        <v>1000892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27631247</v>
      </c>
      <c r="O5" s="33">
        <f aca="true" t="shared" si="1" ref="O5:O36">(N5/O$72)</f>
        <v>483.77419637229497</v>
      </c>
      <c r="P5" s="6"/>
    </row>
    <row r="6" spans="1:16" ht="15">
      <c r="A6" s="12"/>
      <c r="B6" s="25">
        <v>311</v>
      </c>
      <c r="C6" s="20" t="s">
        <v>3</v>
      </c>
      <c r="D6" s="46">
        <v>19672398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19672398</v>
      </c>
      <c r="O6" s="47">
        <f t="shared" si="1"/>
        <v>344.4288465578822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583158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583158</v>
      </c>
      <c r="O7" s="47">
        <f t="shared" si="1"/>
        <v>10.210063729953077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417734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417734</v>
      </c>
      <c r="O8" s="47">
        <f t="shared" si="1"/>
        <v>7.3137824777645495</v>
      </c>
      <c r="P8" s="9"/>
    </row>
    <row r="9" spans="1:16" ht="15">
      <c r="A9" s="12"/>
      <c r="B9" s="25">
        <v>314.1</v>
      </c>
      <c r="C9" s="20" t="s">
        <v>13</v>
      </c>
      <c r="D9" s="46">
        <v>3694834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3694834</v>
      </c>
      <c r="O9" s="47">
        <f t="shared" si="1"/>
        <v>64.68999929967084</v>
      </c>
      <c r="P9" s="9"/>
    </row>
    <row r="10" spans="1:16" ht="15">
      <c r="A10" s="12"/>
      <c r="B10" s="25">
        <v>314.3</v>
      </c>
      <c r="C10" s="20" t="s">
        <v>14</v>
      </c>
      <c r="D10" s="46">
        <v>851674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851674</v>
      </c>
      <c r="O10" s="47">
        <f t="shared" si="1"/>
        <v>14.911303312556901</v>
      </c>
      <c r="P10" s="9"/>
    </row>
    <row r="11" spans="1:16" ht="15">
      <c r="A11" s="12"/>
      <c r="B11" s="25">
        <v>314.4</v>
      </c>
      <c r="C11" s="20" t="s">
        <v>15</v>
      </c>
      <c r="D11" s="46">
        <v>41210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41210</v>
      </c>
      <c r="O11" s="47">
        <f t="shared" si="1"/>
        <v>0.7215141116324673</v>
      </c>
      <c r="P11" s="9"/>
    </row>
    <row r="12" spans="1:16" ht="15">
      <c r="A12" s="12"/>
      <c r="B12" s="25">
        <v>315</v>
      </c>
      <c r="C12" s="20" t="s">
        <v>104</v>
      </c>
      <c r="D12" s="46">
        <v>2077639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2077639</v>
      </c>
      <c r="O12" s="47">
        <f t="shared" si="1"/>
        <v>36.37577911618461</v>
      </c>
      <c r="P12" s="9"/>
    </row>
    <row r="13" spans="1:16" ht="15">
      <c r="A13" s="12"/>
      <c r="B13" s="25">
        <v>316</v>
      </c>
      <c r="C13" s="20" t="s">
        <v>105</v>
      </c>
      <c r="D13" s="46">
        <v>292600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292600</v>
      </c>
      <c r="O13" s="47">
        <f t="shared" si="1"/>
        <v>5.122907766650326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14408975</v>
      </c>
      <c r="E14" s="32">
        <f t="shared" si="3"/>
        <v>64284</v>
      </c>
      <c r="F14" s="32">
        <f t="shared" si="3"/>
        <v>0</v>
      </c>
      <c r="G14" s="32">
        <f t="shared" si="3"/>
        <v>105140</v>
      </c>
      <c r="H14" s="32">
        <f t="shared" si="3"/>
        <v>0</v>
      </c>
      <c r="I14" s="32">
        <f t="shared" si="3"/>
        <v>1005861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15584260</v>
      </c>
      <c r="O14" s="45">
        <f t="shared" si="1"/>
        <v>272.8527908116815</v>
      </c>
      <c r="P14" s="10"/>
    </row>
    <row r="15" spans="1:16" ht="15">
      <c r="A15" s="12"/>
      <c r="B15" s="25">
        <v>322</v>
      </c>
      <c r="C15" s="20" t="s">
        <v>0</v>
      </c>
      <c r="D15" s="46">
        <v>2083564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2083564</v>
      </c>
      <c r="O15" s="47">
        <f t="shared" si="1"/>
        <v>36.479515372224945</v>
      </c>
      <c r="P15" s="9"/>
    </row>
    <row r="16" spans="1:16" ht="15">
      <c r="A16" s="12"/>
      <c r="B16" s="25">
        <v>323.1</v>
      </c>
      <c r="C16" s="20" t="s">
        <v>19</v>
      </c>
      <c r="D16" s="46">
        <v>2910052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2910052</v>
      </c>
      <c r="O16" s="47">
        <f t="shared" si="1"/>
        <v>50.94985643252328</v>
      </c>
      <c r="P16" s="9"/>
    </row>
    <row r="17" spans="1:16" ht="15">
      <c r="A17" s="12"/>
      <c r="B17" s="25">
        <v>323.4</v>
      </c>
      <c r="C17" s="20" t="s">
        <v>20</v>
      </c>
      <c r="D17" s="46">
        <v>19796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19796</v>
      </c>
      <c r="O17" s="47">
        <f t="shared" si="1"/>
        <v>0.3465928986623713</v>
      </c>
      <c r="P17" s="9"/>
    </row>
    <row r="18" spans="1:16" ht="15">
      <c r="A18" s="12"/>
      <c r="B18" s="25">
        <v>323.7</v>
      </c>
      <c r="C18" s="20" t="s">
        <v>21</v>
      </c>
      <c r="D18" s="46">
        <v>1419629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1419629</v>
      </c>
      <c r="O18" s="47">
        <f t="shared" si="1"/>
        <v>24.855189439036348</v>
      </c>
      <c r="P18" s="9"/>
    </row>
    <row r="19" spans="1:16" ht="15">
      <c r="A19" s="12"/>
      <c r="B19" s="25">
        <v>323.9</v>
      </c>
      <c r="C19" s="20" t="s">
        <v>22</v>
      </c>
      <c r="D19" s="46">
        <v>35178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35178</v>
      </c>
      <c r="O19" s="47">
        <f t="shared" si="1"/>
        <v>0.6159044751032986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105140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105140</v>
      </c>
      <c r="O20" s="47">
        <f t="shared" si="1"/>
        <v>1.840815183136074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1005861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1005861</v>
      </c>
      <c r="O21" s="47">
        <f t="shared" si="1"/>
        <v>17.610844596960572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64284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64284</v>
      </c>
      <c r="O22" s="47">
        <f t="shared" si="1"/>
        <v>1.1254989845227257</v>
      </c>
      <c r="P22" s="9"/>
    </row>
    <row r="23" spans="1:16" ht="15">
      <c r="A23" s="12"/>
      <c r="B23" s="25">
        <v>325.2</v>
      </c>
      <c r="C23" s="20" t="s">
        <v>27</v>
      </c>
      <c r="D23" s="46">
        <v>7938096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7938096</v>
      </c>
      <c r="O23" s="47">
        <f t="shared" si="1"/>
        <v>138.98200154072413</v>
      </c>
      <c r="P23" s="9"/>
    </row>
    <row r="24" spans="1:16" ht="15">
      <c r="A24" s="12"/>
      <c r="B24" s="25">
        <v>329</v>
      </c>
      <c r="C24" s="20" t="s">
        <v>28</v>
      </c>
      <c r="D24" s="46">
        <v>2660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2660</v>
      </c>
      <c r="O24" s="47">
        <f t="shared" si="1"/>
        <v>0.046571888787730234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SUM(D26:D38)</f>
        <v>5322235</v>
      </c>
      <c r="E25" s="32">
        <f t="shared" si="5"/>
        <v>1401704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211265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6935204</v>
      </c>
      <c r="O25" s="45">
        <f t="shared" si="1"/>
        <v>121.42313887527138</v>
      </c>
      <c r="P25" s="10"/>
    </row>
    <row r="26" spans="1:16" ht="15">
      <c r="A26" s="12"/>
      <c r="B26" s="25">
        <v>331.2</v>
      </c>
      <c r="C26" s="20" t="s">
        <v>29</v>
      </c>
      <c r="D26" s="46">
        <v>0</v>
      </c>
      <c r="E26" s="46">
        <v>10546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10546</v>
      </c>
      <c r="O26" s="47">
        <f t="shared" si="1"/>
        <v>0.18464178163736955</v>
      </c>
      <c r="P26" s="9"/>
    </row>
    <row r="27" spans="1:16" ht="15">
      <c r="A27" s="12"/>
      <c r="B27" s="25">
        <v>331.39</v>
      </c>
      <c r="C27" s="20" t="s">
        <v>32</v>
      </c>
      <c r="D27" s="46">
        <v>0</v>
      </c>
      <c r="E27" s="46">
        <v>68219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68219</v>
      </c>
      <c r="O27" s="47">
        <f t="shared" si="1"/>
        <v>1.1943938651166048</v>
      </c>
      <c r="P27" s="9"/>
    </row>
    <row r="28" spans="1:16" ht="15">
      <c r="A28" s="12"/>
      <c r="B28" s="25">
        <v>331.62</v>
      </c>
      <c r="C28" s="20" t="s">
        <v>137</v>
      </c>
      <c r="D28" s="46">
        <v>0</v>
      </c>
      <c r="E28" s="46">
        <v>212335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212335</v>
      </c>
      <c r="O28" s="47">
        <f t="shared" si="1"/>
        <v>3.717609776595</v>
      </c>
      <c r="P28" s="9"/>
    </row>
    <row r="29" spans="1:16" ht="15">
      <c r="A29" s="12"/>
      <c r="B29" s="25">
        <v>334.39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211265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211265</v>
      </c>
      <c r="O29" s="47">
        <f t="shared" si="1"/>
        <v>3.6988759717067023</v>
      </c>
      <c r="P29" s="9"/>
    </row>
    <row r="30" spans="1:16" ht="15">
      <c r="A30" s="12"/>
      <c r="B30" s="25">
        <v>334.5</v>
      </c>
      <c r="C30" s="20" t="s">
        <v>89</v>
      </c>
      <c r="D30" s="46">
        <v>0</v>
      </c>
      <c r="E30" s="46">
        <v>472869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472869</v>
      </c>
      <c r="O30" s="47">
        <f t="shared" si="1"/>
        <v>8.279098676377897</v>
      </c>
      <c r="P30" s="9"/>
    </row>
    <row r="31" spans="1:16" ht="15">
      <c r="A31" s="12"/>
      <c r="B31" s="25">
        <v>335.12</v>
      </c>
      <c r="C31" s="20" t="s">
        <v>106</v>
      </c>
      <c r="D31" s="46">
        <v>1401193</v>
      </c>
      <c r="E31" s="46">
        <v>437174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1838367</v>
      </c>
      <c r="O31" s="47">
        <f t="shared" si="1"/>
        <v>32.186550178583936</v>
      </c>
      <c r="P31" s="9"/>
    </row>
    <row r="32" spans="1:16" ht="15">
      <c r="A32" s="12"/>
      <c r="B32" s="25">
        <v>335.14</v>
      </c>
      <c r="C32" s="20" t="s">
        <v>107</v>
      </c>
      <c r="D32" s="46">
        <v>25678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25678</v>
      </c>
      <c r="O32" s="47">
        <f t="shared" si="1"/>
        <v>0.4495763008614049</v>
      </c>
      <c r="P32" s="9"/>
    </row>
    <row r="33" spans="1:16" ht="15">
      <c r="A33" s="12"/>
      <c r="B33" s="25">
        <v>335.15</v>
      </c>
      <c r="C33" s="20" t="s">
        <v>108</v>
      </c>
      <c r="D33" s="46">
        <v>16903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16903</v>
      </c>
      <c r="O33" s="47">
        <f t="shared" si="1"/>
        <v>0.2959415925484978</v>
      </c>
      <c r="P33" s="9"/>
    </row>
    <row r="34" spans="1:16" ht="15">
      <c r="A34" s="12"/>
      <c r="B34" s="25">
        <v>335.18</v>
      </c>
      <c r="C34" s="20" t="s">
        <v>109</v>
      </c>
      <c r="D34" s="46">
        <v>3648227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3648227</v>
      </c>
      <c r="O34" s="47">
        <f t="shared" si="1"/>
        <v>63.87399327684012</v>
      </c>
      <c r="P34" s="9"/>
    </row>
    <row r="35" spans="1:16" ht="15">
      <c r="A35" s="12"/>
      <c r="B35" s="25">
        <v>335.21</v>
      </c>
      <c r="C35" s="20" t="s">
        <v>39</v>
      </c>
      <c r="D35" s="46">
        <v>3451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3451</v>
      </c>
      <c r="O35" s="47">
        <f t="shared" si="1"/>
        <v>0.06042089782197633</v>
      </c>
      <c r="P35" s="9"/>
    </row>
    <row r="36" spans="1:16" ht="15">
      <c r="A36" s="12"/>
      <c r="B36" s="25">
        <v>335.49</v>
      </c>
      <c r="C36" s="20" t="s">
        <v>40</v>
      </c>
      <c r="D36" s="46">
        <v>25543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25543</v>
      </c>
      <c r="O36" s="47">
        <f t="shared" si="1"/>
        <v>0.4472126899642832</v>
      </c>
      <c r="P36" s="9"/>
    </row>
    <row r="37" spans="1:16" ht="15">
      <c r="A37" s="12"/>
      <c r="B37" s="25">
        <v>338</v>
      </c>
      <c r="C37" s="20" t="s">
        <v>43</v>
      </c>
      <c r="D37" s="46">
        <v>99449</v>
      </c>
      <c r="E37" s="46">
        <v>200561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300010</v>
      </c>
      <c r="O37" s="47">
        <f aca="true" t="shared" si="7" ref="O37:O68">(N37/O$72)</f>
        <v>5.252643742559003</v>
      </c>
      <c r="P37" s="9"/>
    </row>
    <row r="38" spans="1:16" ht="15">
      <c r="A38" s="12"/>
      <c r="B38" s="25">
        <v>339</v>
      </c>
      <c r="C38" s="20" t="s">
        <v>96</v>
      </c>
      <c r="D38" s="46">
        <v>101791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101791</v>
      </c>
      <c r="O38" s="47">
        <f t="shared" si="7"/>
        <v>1.7821801246585895</v>
      </c>
      <c r="P38" s="9"/>
    </row>
    <row r="39" spans="1:16" ht="15.75">
      <c r="A39" s="29" t="s">
        <v>48</v>
      </c>
      <c r="B39" s="30"/>
      <c r="C39" s="31"/>
      <c r="D39" s="32">
        <f aca="true" t="shared" si="8" ref="D39:M39">SUM(D40:D52)</f>
        <v>6627653</v>
      </c>
      <c r="E39" s="32">
        <f t="shared" si="8"/>
        <v>3063390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22648172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32339215</v>
      </c>
      <c r="O39" s="45">
        <f t="shared" si="7"/>
        <v>566.2023776174802</v>
      </c>
      <c r="P39" s="10"/>
    </row>
    <row r="40" spans="1:16" ht="15">
      <c r="A40" s="12"/>
      <c r="B40" s="25">
        <v>341.9</v>
      </c>
      <c r="C40" s="20" t="s">
        <v>110</v>
      </c>
      <c r="D40" s="46">
        <v>28400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28400</v>
      </c>
      <c r="O40" s="47">
        <f t="shared" si="7"/>
        <v>0.4972336998389243</v>
      </c>
      <c r="P40" s="9"/>
    </row>
    <row r="41" spans="1:16" ht="15">
      <c r="A41" s="12"/>
      <c r="B41" s="25">
        <v>342.1</v>
      </c>
      <c r="C41" s="20" t="s">
        <v>52</v>
      </c>
      <c r="D41" s="46">
        <v>1437439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1437439</v>
      </c>
      <c r="O41" s="47">
        <f t="shared" si="7"/>
        <v>25.16701099516773</v>
      </c>
      <c r="P41" s="9"/>
    </row>
    <row r="42" spans="1:16" ht="15">
      <c r="A42" s="12"/>
      <c r="B42" s="25">
        <v>342.2</v>
      </c>
      <c r="C42" s="20" t="s">
        <v>53</v>
      </c>
      <c r="D42" s="46">
        <v>217533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217533</v>
      </c>
      <c r="O42" s="47">
        <f t="shared" si="7"/>
        <v>3.808617550248617</v>
      </c>
      <c r="P42" s="9"/>
    </row>
    <row r="43" spans="1:16" ht="15">
      <c r="A43" s="12"/>
      <c r="B43" s="25">
        <v>342.5</v>
      </c>
      <c r="C43" s="20" t="s">
        <v>54</v>
      </c>
      <c r="D43" s="46">
        <v>106115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106115</v>
      </c>
      <c r="O43" s="47">
        <f t="shared" si="7"/>
        <v>1.8578857062819525</v>
      </c>
      <c r="P43" s="9"/>
    </row>
    <row r="44" spans="1:16" ht="15">
      <c r="A44" s="12"/>
      <c r="B44" s="25">
        <v>342.6</v>
      </c>
      <c r="C44" s="20" t="s">
        <v>55</v>
      </c>
      <c r="D44" s="46">
        <v>1127874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1127874</v>
      </c>
      <c r="O44" s="47">
        <f t="shared" si="7"/>
        <v>19.747076125779117</v>
      </c>
      <c r="P44" s="9"/>
    </row>
    <row r="45" spans="1:16" ht="15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12386377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12386377</v>
      </c>
      <c r="O45" s="47">
        <f t="shared" si="7"/>
        <v>216.86352335597732</v>
      </c>
      <c r="P45" s="9"/>
    </row>
    <row r="46" spans="1:16" ht="15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8343532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8343532</v>
      </c>
      <c r="O46" s="47">
        <f t="shared" si="7"/>
        <v>146.08046781987534</v>
      </c>
      <c r="P46" s="9"/>
    </row>
    <row r="47" spans="1:16" ht="15">
      <c r="A47" s="12"/>
      <c r="B47" s="25">
        <v>343.6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143757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143757</v>
      </c>
      <c r="O47" s="47">
        <f t="shared" si="7"/>
        <v>2.516930457314938</v>
      </c>
      <c r="P47" s="9"/>
    </row>
    <row r="48" spans="1:16" ht="15">
      <c r="A48" s="12"/>
      <c r="B48" s="25">
        <v>343.7</v>
      </c>
      <c r="C48" s="20" t="s">
        <v>59</v>
      </c>
      <c r="D48" s="46">
        <v>12661</v>
      </c>
      <c r="E48" s="46">
        <v>0</v>
      </c>
      <c r="F48" s="46">
        <v>0</v>
      </c>
      <c r="G48" s="46">
        <v>0</v>
      </c>
      <c r="H48" s="46">
        <v>0</v>
      </c>
      <c r="I48" s="46">
        <v>1671656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1684317</v>
      </c>
      <c r="O48" s="47">
        <f t="shared" si="7"/>
        <v>29.48940752153512</v>
      </c>
      <c r="P48" s="9"/>
    </row>
    <row r="49" spans="1:16" ht="15">
      <c r="A49" s="12"/>
      <c r="B49" s="25">
        <v>343.9</v>
      </c>
      <c r="C49" s="20" t="s">
        <v>60</v>
      </c>
      <c r="D49" s="46">
        <v>2905</v>
      </c>
      <c r="E49" s="46">
        <v>67839</v>
      </c>
      <c r="F49" s="46">
        <v>0</v>
      </c>
      <c r="G49" s="46">
        <v>0</v>
      </c>
      <c r="H49" s="46">
        <v>0</v>
      </c>
      <c r="I49" s="46">
        <v>102850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173594</v>
      </c>
      <c r="O49" s="47">
        <f t="shared" si="7"/>
        <v>3.0393234820365573</v>
      </c>
      <c r="P49" s="9"/>
    </row>
    <row r="50" spans="1:16" ht="15">
      <c r="A50" s="12"/>
      <c r="B50" s="25">
        <v>347.2</v>
      </c>
      <c r="C50" s="20" t="s">
        <v>61</v>
      </c>
      <c r="D50" s="46">
        <v>627196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627196</v>
      </c>
      <c r="O50" s="47">
        <f t="shared" si="7"/>
        <v>10.981091112823027</v>
      </c>
      <c r="P50" s="9"/>
    </row>
    <row r="51" spans="1:16" ht="15">
      <c r="A51" s="12"/>
      <c r="B51" s="25">
        <v>347.5</v>
      </c>
      <c r="C51" s="20" t="s">
        <v>97</v>
      </c>
      <c r="D51" s="46">
        <v>57560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57560</v>
      </c>
      <c r="O51" s="47">
        <f t="shared" si="7"/>
        <v>1.0077736536172002</v>
      </c>
      <c r="P51" s="9"/>
    </row>
    <row r="52" spans="1:16" ht="15">
      <c r="A52" s="12"/>
      <c r="B52" s="25">
        <v>349</v>
      </c>
      <c r="C52" s="20" t="s">
        <v>1</v>
      </c>
      <c r="D52" s="46">
        <v>3009970</v>
      </c>
      <c r="E52" s="46">
        <v>2995551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6005521</v>
      </c>
      <c r="O52" s="47">
        <f t="shared" si="7"/>
        <v>105.14603613698438</v>
      </c>
      <c r="P52" s="9"/>
    </row>
    <row r="53" spans="1:16" ht="15.75">
      <c r="A53" s="29" t="s">
        <v>49</v>
      </c>
      <c r="B53" s="30"/>
      <c r="C53" s="31"/>
      <c r="D53" s="32">
        <f aca="true" t="shared" si="10" ref="D53:M53">SUM(D54:D58)</f>
        <v>361589</v>
      </c>
      <c r="E53" s="32">
        <f t="shared" si="10"/>
        <v>619790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0">SUM(D53:M53)</f>
        <v>981379</v>
      </c>
      <c r="O53" s="45">
        <f t="shared" si="7"/>
        <v>17.182208137824777</v>
      </c>
      <c r="P53" s="10"/>
    </row>
    <row r="54" spans="1:16" ht="15">
      <c r="A54" s="13"/>
      <c r="B54" s="39">
        <v>351.1</v>
      </c>
      <c r="C54" s="21" t="s">
        <v>64</v>
      </c>
      <c r="D54" s="46">
        <v>225303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225303</v>
      </c>
      <c r="O54" s="47">
        <f t="shared" si="7"/>
        <v>3.9446564885496183</v>
      </c>
      <c r="P54" s="9"/>
    </row>
    <row r="55" spans="1:16" ht="15">
      <c r="A55" s="13"/>
      <c r="B55" s="39">
        <v>351.2</v>
      </c>
      <c r="C55" s="21" t="s">
        <v>65</v>
      </c>
      <c r="D55" s="46">
        <v>0</v>
      </c>
      <c r="E55" s="46">
        <v>619790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619790</v>
      </c>
      <c r="O55" s="47">
        <f t="shared" si="7"/>
        <v>10.85142516982982</v>
      </c>
      <c r="P55" s="9"/>
    </row>
    <row r="56" spans="1:16" ht="15">
      <c r="A56" s="13"/>
      <c r="B56" s="39">
        <v>351.3</v>
      </c>
      <c r="C56" s="21" t="s">
        <v>66</v>
      </c>
      <c r="D56" s="46">
        <v>7235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7235</v>
      </c>
      <c r="O56" s="47">
        <f t="shared" si="7"/>
        <v>0.12667203585685272</v>
      </c>
      <c r="P56" s="9"/>
    </row>
    <row r="57" spans="1:16" ht="15">
      <c r="A57" s="13"/>
      <c r="B57" s="39">
        <v>354</v>
      </c>
      <c r="C57" s="21" t="s">
        <v>67</v>
      </c>
      <c r="D57" s="46">
        <v>126025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126025</v>
      </c>
      <c r="O57" s="47">
        <f t="shared" si="7"/>
        <v>2.2064745430352266</v>
      </c>
      <c r="P57" s="9"/>
    </row>
    <row r="58" spans="1:16" ht="15">
      <c r="A58" s="13"/>
      <c r="B58" s="39">
        <v>359</v>
      </c>
      <c r="C58" s="21" t="s">
        <v>68</v>
      </c>
      <c r="D58" s="46">
        <v>3026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3026</v>
      </c>
      <c r="O58" s="47">
        <f t="shared" si="7"/>
        <v>0.05297990055326003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SUM(D60:D66)</f>
        <v>1499518</v>
      </c>
      <c r="E59" s="32">
        <f t="shared" si="12"/>
        <v>84958</v>
      </c>
      <c r="F59" s="32">
        <f t="shared" si="12"/>
        <v>16478</v>
      </c>
      <c r="G59" s="32">
        <f t="shared" si="12"/>
        <v>875757</v>
      </c>
      <c r="H59" s="32">
        <f t="shared" si="12"/>
        <v>0</v>
      </c>
      <c r="I59" s="32">
        <f t="shared" si="12"/>
        <v>278339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2755050</v>
      </c>
      <c r="O59" s="45">
        <f t="shared" si="7"/>
        <v>48.23604594159255</v>
      </c>
      <c r="P59" s="10"/>
    </row>
    <row r="60" spans="1:16" ht="15">
      <c r="A60" s="12"/>
      <c r="B60" s="25">
        <v>361.1</v>
      </c>
      <c r="C60" s="20" t="s">
        <v>69</v>
      </c>
      <c r="D60" s="46">
        <v>281995</v>
      </c>
      <c r="E60" s="46">
        <v>83526</v>
      </c>
      <c r="F60" s="46">
        <v>16496</v>
      </c>
      <c r="G60" s="46">
        <v>61233</v>
      </c>
      <c r="H60" s="46">
        <v>0</v>
      </c>
      <c r="I60" s="46">
        <v>283116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726366</v>
      </c>
      <c r="O60" s="47">
        <f t="shared" si="7"/>
        <v>12.717382169619722</v>
      </c>
      <c r="P60" s="9"/>
    </row>
    <row r="61" spans="1:16" ht="15">
      <c r="A61" s="12"/>
      <c r="B61" s="25">
        <v>361.3</v>
      </c>
      <c r="C61" s="20" t="s">
        <v>70</v>
      </c>
      <c r="D61" s="46">
        <v>-974</v>
      </c>
      <c r="E61" s="46">
        <v>1432</v>
      </c>
      <c r="F61" s="46">
        <v>-18</v>
      </c>
      <c r="G61" s="46">
        <v>1158</v>
      </c>
      <c r="H61" s="46">
        <v>0</v>
      </c>
      <c r="I61" s="46">
        <v>-5231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3" ref="N61:N66">SUM(D61:M61)</f>
        <v>-3633</v>
      </c>
      <c r="O61" s="47">
        <f t="shared" si="7"/>
        <v>-0.06360739547587366</v>
      </c>
      <c r="P61" s="9"/>
    </row>
    <row r="62" spans="1:16" ht="15">
      <c r="A62" s="12"/>
      <c r="B62" s="25">
        <v>362</v>
      </c>
      <c r="C62" s="20" t="s">
        <v>71</v>
      </c>
      <c r="D62" s="46">
        <v>540171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540171</v>
      </c>
      <c r="O62" s="47">
        <f t="shared" si="7"/>
        <v>9.457437495622942</v>
      </c>
      <c r="P62" s="9"/>
    </row>
    <row r="63" spans="1:16" ht="15">
      <c r="A63" s="12"/>
      <c r="B63" s="25">
        <v>365</v>
      </c>
      <c r="C63" s="20" t="s">
        <v>111</v>
      </c>
      <c r="D63" s="46">
        <v>227246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227246</v>
      </c>
      <c r="O63" s="47">
        <f t="shared" si="7"/>
        <v>3.9786749772393026</v>
      </c>
      <c r="P63" s="9"/>
    </row>
    <row r="64" spans="1:16" ht="15">
      <c r="A64" s="12"/>
      <c r="B64" s="25">
        <v>366</v>
      </c>
      <c r="C64" s="20" t="s">
        <v>73</v>
      </c>
      <c r="D64" s="46">
        <v>107470</v>
      </c>
      <c r="E64" s="46">
        <v>0</v>
      </c>
      <c r="F64" s="46">
        <v>0</v>
      </c>
      <c r="G64" s="46">
        <v>116603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224073</v>
      </c>
      <c r="O64" s="47">
        <f t="shared" si="7"/>
        <v>3.92312136704251</v>
      </c>
      <c r="P64" s="9"/>
    </row>
    <row r="65" spans="1:16" ht="15">
      <c r="A65" s="12"/>
      <c r="B65" s="25">
        <v>369.3</v>
      </c>
      <c r="C65" s="20" t="s">
        <v>133</v>
      </c>
      <c r="D65" s="46">
        <v>15308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15308</v>
      </c>
      <c r="O65" s="47">
        <f t="shared" si="7"/>
        <v>0.2680159675047272</v>
      </c>
      <c r="P65" s="9"/>
    </row>
    <row r="66" spans="1:16" ht="15">
      <c r="A66" s="12"/>
      <c r="B66" s="25">
        <v>369.9</v>
      </c>
      <c r="C66" s="20" t="s">
        <v>74</v>
      </c>
      <c r="D66" s="46">
        <v>328302</v>
      </c>
      <c r="E66" s="46">
        <v>0</v>
      </c>
      <c r="F66" s="46">
        <v>0</v>
      </c>
      <c r="G66" s="46">
        <v>696763</v>
      </c>
      <c r="H66" s="46">
        <v>0</v>
      </c>
      <c r="I66" s="46">
        <v>454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1025519</v>
      </c>
      <c r="O66" s="47">
        <f t="shared" si="7"/>
        <v>17.95502136003922</v>
      </c>
      <c r="P66" s="9"/>
    </row>
    <row r="67" spans="1:16" ht="15.75">
      <c r="A67" s="29" t="s">
        <v>50</v>
      </c>
      <c r="B67" s="30"/>
      <c r="C67" s="31"/>
      <c r="D67" s="32">
        <f aca="true" t="shared" si="14" ref="D67:M67">SUM(D68:D69)</f>
        <v>425781</v>
      </c>
      <c r="E67" s="32">
        <f t="shared" si="14"/>
        <v>143139</v>
      </c>
      <c r="F67" s="32">
        <f t="shared" si="14"/>
        <v>3291760</v>
      </c>
      <c r="G67" s="32">
        <f t="shared" si="14"/>
        <v>2146228</v>
      </c>
      <c r="H67" s="32">
        <f t="shared" si="14"/>
        <v>0</v>
      </c>
      <c r="I67" s="32">
        <f t="shared" si="14"/>
        <v>2020712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8027620</v>
      </c>
      <c r="O67" s="45">
        <f t="shared" si="7"/>
        <v>140.54940822186427</v>
      </c>
      <c r="P67" s="9"/>
    </row>
    <row r="68" spans="1:16" ht="15">
      <c r="A68" s="12"/>
      <c r="B68" s="25">
        <v>381</v>
      </c>
      <c r="C68" s="20" t="s">
        <v>75</v>
      </c>
      <c r="D68" s="46">
        <v>425781</v>
      </c>
      <c r="E68" s="46">
        <v>143139</v>
      </c>
      <c r="F68" s="46">
        <v>3291760</v>
      </c>
      <c r="G68" s="46">
        <v>2146228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6006908</v>
      </c>
      <c r="O68" s="47">
        <f t="shared" si="7"/>
        <v>105.1703200504237</v>
      </c>
      <c r="P68" s="9"/>
    </row>
    <row r="69" spans="1:16" ht="15.75" thickBot="1">
      <c r="A69" s="12"/>
      <c r="B69" s="25">
        <v>389.8</v>
      </c>
      <c r="C69" s="20" t="s">
        <v>112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2020712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2020712</v>
      </c>
      <c r="O69" s="47">
        <f>(N69/O$72)</f>
        <v>35.37908817144058</v>
      </c>
      <c r="P69" s="9"/>
    </row>
    <row r="70" spans="1:119" ht="16.5" thickBot="1">
      <c r="A70" s="14" t="s">
        <v>62</v>
      </c>
      <c r="B70" s="23"/>
      <c r="C70" s="22"/>
      <c r="D70" s="15">
        <f aca="true" t="shared" si="15" ref="D70:M70">SUM(D5,D14,D25,D39,D53,D59,D67)</f>
        <v>55276106</v>
      </c>
      <c r="E70" s="15">
        <f t="shared" si="15"/>
        <v>6378157</v>
      </c>
      <c r="F70" s="15">
        <f t="shared" si="15"/>
        <v>3308238</v>
      </c>
      <c r="G70" s="15">
        <f t="shared" si="15"/>
        <v>3127125</v>
      </c>
      <c r="H70" s="15">
        <f t="shared" si="15"/>
        <v>0</v>
      </c>
      <c r="I70" s="15">
        <f t="shared" si="15"/>
        <v>26164349</v>
      </c>
      <c r="J70" s="15">
        <f t="shared" si="15"/>
        <v>0</v>
      </c>
      <c r="K70" s="15">
        <f t="shared" si="15"/>
        <v>0</v>
      </c>
      <c r="L70" s="15">
        <f t="shared" si="15"/>
        <v>0</v>
      </c>
      <c r="M70" s="15">
        <f t="shared" si="15"/>
        <v>0</v>
      </c>
      <c r="N70" s="15">
        <f>SUM(D70:M70)</f>
        <v>94253975</v>
      </c>
      <c r="O70" s="38">
        <f>(N70/O$72)</f>
        <v>1650.2201659780096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138</v>
      </c>
      <c r="M72" s="48"/>
      <c r="N72" s="48"/>
      <c r="O72" s="43">
        <v>57116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24748246</v>
      </c>
      <c r="E5" s="27">
        <f t="shared" si="0"/>
        <v>960097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25708343</v>
      </c>
      <c r="O5" s="33">
        <f aca="true" t="shared" si="1" ref="O5:O36">(N5/O$74)</f>
        <v>454.2671885215486</v>
      </c>
      <c r="P5" s="6"/>
    </row>
    <row r="6" spans="1:16" ht="15">
      <c r="A6" s="12"/>
      <c r="B6" s="25">
        <v>311</v>
      </c>
      <c r="C6" s="20" t="s">
        <v>3</v>
      </c>
      <c r="D6" s="46">
        <v>17699850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17699850</v>
      </c>
      <c r="O6" s="47">
        <f t="shared" si="1"/>
        <v>312.7568780591239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558459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558459</v>
      </c>
      <c r="O7" s="47">
        <f t="shared" si="1"/>
        <v>9.86798720689838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401638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401638</v>
      </c>
      <c r="O8" s="47">
        <f t="shared" si="1"/>
        <v>7.096955453854717</v>
      </c>
      <c r="P8" s="9"/>
    </row>
    <row r="9" spans="1:16" ht="15">
      <c r="A9" s="12"/>
      <c r="B9" s="25">
        <v>314.1</v>
      </c>
      <c r="C9" s="20" t="s">
        <v>13</v>
      </c>
      <c r="D9" s="46">
        <v>3599094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3599094</v>
      </c>
      <c r="O9" s="47">
        <f t="shared" si="1"/>
        <v>63.59609845740639</v>
      </c>
      <c r="P9" s="9"/>
    </row>
    <row r="10" spans="1:16" ht="15">
      <c r="A10" s="12"/>
      <c r="B10" s="25">
        <v>314.3</v>
      </c>
      <c r="C10" s="20" t="s">
        <v>14</v>
      </c>
      <c r="D10" s="46">
        <v>837927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837927</v>
      </c>
      <c r="O10" s="47">
        <f t="shared" si="1"/>
        <v>14.80619511246974</v>
      </c>
      <c r="P10" s="9"/>
    </row>
    <row r="11" spans="1:16" ht="15">
      <c r="A11" s="12"/>
      <c r="B11" s="25">
        <v>314.4</v>
      </c>
      <c r="C11" s="20" t="s">
        <v>15</v>
      </c>
      <c r="D11" s="46">
        <v>38234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38234</v>
      </c>
      <c r="O11" s="47">
        <f t="shared" si="1"/>
        <v>0.6755959217571078</v>
      </c>
      <c r="P11" s="9"/>
    </row>
    <row r="12" spans="1:16" ht="15">
      <c r="A12" s="12"/>
      <c r="B12" s="25">
        <v>315</v>
      </c>
      <c r="C12" s="20" t="s">
        <v>104</v>
      </c>
      <c r="D12" s="46">
        <v>2274938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2274938</v>
      </c>
      <c r="O12" s="47">
        <f t="shared" si="1"/>
        <v>40.198222394995845</v>
      </c>
      <c r="P12" s="9"/>
    </row>
    <row r="13" spans="1:16" ht="15">
      <c r="A13" s="12"/>
      <c r="B13" s="25">
        <v>316</v>
      </c>
      <c r="C13" s="20" t="s">
        <v>105</v>
      </c>
      <c r="D13" s="46">
        <v>298203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298203</v>
      </c>
      <c r="O13" s="47">
        <f t="shared" si="1"/>
        <v>5.269255915042496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13140198</v>
      </c>
      <c r="E14" s="32">
        <f t="shared" si="3"/>
        <v>105809</v>
      </c>
      <c r="F14" s="32">
        <f t="shared" si="3"/>
        <v>0</v>
      </c>
      <c r="G14" s="32">
        <f t="shared" si="3"/>
        <v>324035</v>
      </c>
      <c r="H14" s="32">
        <f t="shared" si="3"/>
        <v>0</v>
      </c>
      <c r="I14" s="32">
        <f t="shared" si="3"/>
        <v>452809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14022851</v>
      </c>
      <c r="O14" s="45">
        <f t="shared" si="1"/>
        <v>247.7841959252911</v>
      </c>
      <c r="P14" s="10"/>
    </row>
    <row r="15" spans="1:16" ht="15">
      <c r="A15" s="12"/>
      <c r="B15" s="25">
        <v>322</v>
      </c>
      <c r="C15" s="20" t="s">
        <v>0</v>
      </c>
      <c r="D15" s="46">
        <v>1817869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1817869</v>
      </c>
      <c r="O15" s="47">
        <f t="shared" si="1"/>
        <v>32.12179951584118</v>
      </c>
      <c r="P15" s="9"/>
    </row>
    <row r="16" spans="1:16" ht="15">
      <c r="A16" s="12"/>
      <c r="B16" s="25">
        <v>323.1</v>
      </c>
      <c r="C16" s="20" t="s">
        <v>19</v>
      </c>
      <c r="D16" s="46">
        <v>2982771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2982771</v>
      </c>
      <c r="O16" s="47">
        <f t="shared" si="1"/>
        <v>52.70565264255296</v>
      </c>
      <c r="P16" s="9"/>
    </row>
    <row r="17" spans="1:16" ht="15">
      <c r="A17" s="12"/>
      <c r="B17" s="25">
        <v>323.4</v>
      </c>
      <c r="C17" s="20" t="s">
        <v>20</v>
      </c>
      <c r="D17" s="46">
        <v>15275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15275</v>
      </c>
      <c r="O17" s="47">
        <f t="shared" si="1"/>
        <v>0.2699097061474034</v>
      </c>
      <c r="P17" s="9"/>
    </row>
    <row r="18" spans="1:16" ht="15">
      <c r="A18" s="12"/>
      <c r="B18" s="25">
        <v>323.7</v>
      </c>
      <c r="C18" s="20" t="s">
        <v>21</v>
      </c>
      <c r="D18" s="46">
        <v>1376982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1376982</v>
      </c>
      <c r="O18" s="47">
        <f t="shared" si="1"/>
        <v>24.331313059919072</v>
      </c>
      <c r="P18" s="9"/>
    </row>
    <row r="19" spans="1:16" ht="15">
      <c r="A19" s="12"/>
      <c r="B19" s="25">
        <v>323.9</v>
      </c>
      <c r="C19" s="20" t="s">
        <v>22</v>
      </c>
      <c r="D19" s="46">
        <v>33502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33502</v>
      </c>
      <c r="O19" s="47">
        <f t="shared" si="1"/>
        <v>0.5919813404484654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130421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130421</v>
      </c>
      <c r="O20" s="47">
        <f t="shared" si="1"/>
        <v>2.3045429646776103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452809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452809</v>
      </c>
      <c r="O21" s="47">
        <f t="shared" si="1"/>
        <v>8.001148551941053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105809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105809</v>
      </c>
      <c r="O22" s="47">
        <f t="shared" si="1"/>
        <v>1.8696481897054407</v>
      </c>
      <c r="P22" s="9"/>
    </row>
    <row r="23" spans="1:16" ht="15">
      <c r="A23" s="12"/>
      <c r="B23" s="25">
        <v>325.1</v>
      </c>
      <c r="C23" s="20" t="s">
        <v>131</v>
      </c>
      <c r="D23" s="46">
        <v>0</v>
      </c>
      <c r="E23" s="46">
        <v>0</v>
      </c>
      <c r="F23" s="46">
        <v>0</v>
      </c>
      <c r="G23" s="46">
        <v>193614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193614</v>
      </c>
      <c r="O23" s="47">
        <f t="shared" si="1"/>
        <v>3.421165161769123</v>
      </c>
      <c r="P23" s="9"/>
    </row>
    <row r="24" spans="1:16" ht="15">
      <c r="A24" s="12"/>
      <c r="B24" s="25">
        <v>325.2</v>
      </c>
      <c r="C24" s="20" t="s">
        <v>27</v>
      </c>
      <c r="D24" s="46">
        <v>6908324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6908324</v>
      </c>
      <c r="O24" s="47">
        <f t="shared" si="1"/>
        <v>122.07029137879243</v>
      </c>
      <c r="P24" s="9"/>
    </row>
    <row r="25" spans="1:16" ht="15">
      <c r="A25" s="12"/>
      <c r="B25" s="25">
        <v>329</v>
      </c>
      <c r="C25" s="20" t="s">
        <v>28</v>
      </c>
      <c r="D25" s="46">
        <v>5475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5475</v>
      </c>
      <c r="O25" s="47">
        <f t="shared" si="1"/>
        <v>0.09674341349636881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SUM(D27:D39)</f>
        <v>5128996</v>
      </c>
      <c r="E26" s="32">
        <f t="shared" si="5"/>
        <v>3552965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40005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8721966</v>
      </c>
      <c r="O26" s="45">
        <f t="shared" si="1"/>
        <v>154.11739967840546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14207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14207</v>
      </c>
      <c r="O27" s="47">
        <f t="shared" si="1"/>
        <v>0.2510381142544131</v>
      </c>
      <c r="P27" s="9"/>
    </row>
    <row r="28" spans="1:16" ht="15">
      <c r="A28" s="12"/>
      <c r="B28" s="25">
        <v>331.39</v>
      </c>
      <c r="C28" s="20" t="s">
        <v>32</v>
      </c>
      <c r="D28" s="46">
        <v>0</v>
      </c>
      <c r="E28" s="46">
        <v>2224466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2224466</v>
      </c>
      <c r="O28" s="47">
        <f t="shared" si="1"/>
        <v>39.30638064778329</v>
      </c>
      <c r="P28" s="9"/>
    </row>
    <row r="29" spans="1:16" ht="15">
      <c r="A29" s="12"/>
      <c r="B29" s="25">
        <v>331.5</v>
      </c>
      <c r="C29" s="20" t="s">
        <v>31</v>
      </c>
      <c r="D29" s="46">
        <v>0</v>
      </c>
      <c r="E29" s="46">
        <v>471212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471212</v>
      </c>
      <c r="O29" s="47">
        <f t="shared" si="1"/>
        <v>8.326330111497889</v>
      </c>
      <c r="P29" s="9"/>
    </row>
    <row r="30" spans="1:16" ht="15">
      <c r="A30" s="12"/>
      <c r="B30" s="25">
        <v>335.12</v>
      </c>
      <c r="C30" s="20" t="s">
        <v>106</v>
      </c>
      <c r="D30" s="46">
        <v>1315706</v>
      </c>
      <c r="E30" s="46">
        <v>428331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1744037</v>
      </c>
      <c r="O30" s="47">
        <f t="shared" si="1"/>
        <v>30.81718587104412</v>
      </c>
      <c r="P30" s="9"/>
    </row>
    <row r="31" spans="1:16" ht="15">
      <c r="A31" s="12"/>
      <c r="B31" s="25">
        <v>335.14</v>
      </c>
      <c r="C31" s="20" t="s">
        <v>107</v>
      </c>
      <c r="D31" s="46">
        <v>26732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26732</v>
      </c>
      <c r="O31" s="47">
        <f t="shared" si="1"/>
        <v>0.4723552382803527</v>
      </c>
      <c r="P31" s="9"/>
    </row>
    <row r="32" spans="1:16" ht="15">
      <c r="A32" s="12"/>
      <c r="B32" s="25">
        <v>335.15</v>
      </c>
      <c r="C32" s="20" t="s">
        <v>108</v>
      </c>
      <c r="D32" s="46">
        <v>18024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18024</v>
      </c>
      <c r="O32" s="47">
        <f t="shared" si="1"/>
        <v>0.3184846182390048</v>
      </c>
      <c r="P32" s="9"/>
    </row>
    <row r="33" spans="1:16" ht="15">
      <c r="A33" s="12"/>
      <c r="B33" s="25">
        <v>335.18</v>
      </c>
      <c r="C33" s="20" t="s">
        <v>109</v>
      </c>
      <c r="D33" s="46">
        <v>3464124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3464124</v>
      </c>
      <c r="O33" s="47">
        <f t="shared" si="1"/>
        <v>61.21117452688495</v>
      </c>
      <c r="P33" s="9"/>
    </row>
    <row r="34" spans="1:16" ht="15">
      <c r="A34" s="12"/>
      <c r="B34" s="25">
        <v>335.21</v>
      </c>
      <c r="C34" s="20" t="s">
        <v>39</v>
      </c>
      <c r="D34" s="46">
        <v>4510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4510</v>
      </c>
      <c r="O34" s="47">
        <f t="shared" si="1"/>
        <v>0.0796918346792006</v>
      </c>
      <c r="P34" s="9"/>
    </row>
    <row r="35" spans="1:16" ht="15">
      <c r="A35" s="12"/>
      <c r="B35" s="25">
        <v>335.49</v>
      </c>
      <c r="C35" s="20" t="s">
        <v>40</v>
      </c>
      <c r="D35" s="46">
        <v>25091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25091</v>
      </c>
      <c r="O35" s="47">
        <f t="shared" si="1"/>
        <v>0.4433587192762356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225882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225882</v>
      </c>
      <c r="O36" s="47">
        <f t="shared" si="1"/>
        <v>3.9913416853674484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40005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40005</v>
      </c>
      <c r="O37" s="47">
        <f aca="true" t="shared" si="7" ref="O37:O68">(N37/O$74)</f>
        <v>0.7068895446433304</v>
      </c>
      <c r="P37" s="9"/>
    </row>
    <row r="38" spans="1:16" ht="15">
      <c r="A38" s="12"/>
      <c r="B38" s="25">
        <v>338</v>
      </c>
      <c r="C38" s="20" t="s">
        <v>43</v>
      </c>
      <c r="D38" s="46">
        <v>143211</v>
      </c>
      <c r="E38" s="46">
        <v>188867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332078</v>
      </c>
      <c r="O38" s="47">
        <f t="shared" si="7"/>
        <v>5.867828176629619</v>
      </c>
      <c r="P38" s="9"/>
    </row>
    <row r="39" spans="1:16" ht="15">
      <c r="A39" s="12"/>
      <c r="B39" s="25">
        <v>339</v>
      </c>
      <c r="C39" s="20" t="s">
        <v>96</v>
      </c>
      <c r="D39" s="46">
        <v>131598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131598</v>
      </c>
      <c r="O39" s="47">
        <f t="shared" si="7"/>
        <v>2.325340589825597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SUM(D41:D53)</f>
        <v>6376740</v>
      </c>
      <c r="E40" s="32">
        <f t="shared" si="8"/>
        <v>2919382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22352349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31648471</v>
      </c>
      <c r="O40" s="45">
        <f t="shared" si="7"/>
        <v>559.2294276677328</v>
      </c>
      <c r="P40" s="10"/>
    </row>
    <row r="41" spans="1:16" ht="15">
      <c r="A41" s="12"/>
      <c r="B41" s="25">
        <v>341.9</v>
      </c>
      <c r="C41" s="20" t="s">
        <v>110</v>
      </c>
      <c r="D41" s="46">
        <v>27610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3">SUM(D41:M41)</f>
        <v>27610</v>
      </c>
      <c r="O41" s="47">
        <f t="shared" si="7"/>
        <v>0.4878695244994964</v>
      </c>
      <c r="P41" s="9"/>
    </row>
    <row r="42" spans="1:16" ht="15">
      <c r="A42" s="12"/>
      <c r="B42" s="25">
        <v>342.1</v>
      </c>
      <c r="C42" s="20" t="s">
        <v>52</v>
      </c>
      <c r="D42" s="46">
        <v>1205939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1205939</v>
      </c>
      <c r="O42" s="47">
        <f t="shared" si="7"/>
        <v>21.30897814217306</v>
      </c>
      <c r="P42" s="9"/>
    </row>
    <row r="43" spans="1:16" ht="15">
      <c r="A43" s="12"/>
      <c r="B43" s="25">
        <v>342.2</v>
      </c>
      <c r="C43" s="20" t="s">
        <v>53</v>
      </c>
      <c r="D43" s="46">
        <v>2315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2315</v>
      </c>
      <c r="O43" s="47">
        <f t="shared" si="7"/>
        <v>0.04090611913134133</v>
      </c>
      <c r="P43" s="9"/>
    </row>
    <row r="44" spans="1:16" ht="15">
      <c r="A44" s="12"/>
      <c r="B44" s="25">
        <v>342.5</v>
      </c>
      <c r="C44" s="20" t="s">
        <v>54</v>
      </c>
      <c r="D44" s="46">
        <v>337767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337767</v>
      </c>
      <c r="O44" s="47">
        <f t="shared" si="7"/>
        <v>5.96835297651653</v>
      </c>
      <c r="P44" s="9"/>
    </row>
    <row r="45" spans="1:16" ht="15">
      <c r="A45" s="12"/>
      <c r="B45" s="25">
        <v>342.6</v>
      </c>
      <c r="C45" s="20" t="s">
        <v>55</v>
      </c>
      <c r="D45" s="46">
        <v>1095298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1095298</v>
      </c>
      <c r="O45" s="47">
        <f t="shared" si="7"/>
        <v>19.35394836817274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12331320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12331320</v>
      </c>
      <c r="O46" s="47">
        <f t="shared" si="7"/>
        <v>217.89479264219958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8162103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8162103</v>
      </c>
      <c r="O47" s="47">
        <f t="shared" si="7"/>
        <v>144.22460374958033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135145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135145</v>
      </c>
      <c r="O48" s="47">
        <f t="shared" si="7"/>
        <v>2.388016185747354</v>
      </c>
      <c r="P48" s="9"/>
    </row>
    <row r="49" spans="1:16" ht="15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1621536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1621536</v>
      </c>
      <c r="O49" s="47">
        <f t="shared" si="7"/>
        <v>28.652589542876328</v>
      </c>
      <c r="P49" s="9"/>
    </row>
    <row r="50" spans="1:16" ht="15">
      <c r="A50" s="12"/>
      <c r="B50" s="25">
        <v>343.9</v>
      </c>
      <c r="C50" s="20" t="s">
        <v>60</v>
      </c>
      <c r="D50" s="46">
        <v>0</v>
      </c>
      <c r="E50" s="46">
        <v>65860</v>
      </c>
      <c r="F50" s="46">
        <v>0</v>
      </c>
      <c r="G50" s="46">
        <v>0</v>
      </c>
      <c r="H50" s="46">
        <v>0</v>
      </c>
      <c r="I50" s="46">
        <v>102245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168105</v>
      </c>
      <c r="O50" s="47">
        <f t="shared" si="7"/>
        <v>2.9704203700104252</v>
      </c>
      <c r="P50" s="9"/>
    </row>
    <row r="51" spans="1:16" ht="15">
      <c r="A51" s="12"/>
      <c r="B51" s="25">
        <v>347.2</v>
      </c>
      <c r="C51" s="20" t="s">
        <v>61</v>
      </c>
      <c r="D51" s="46">
        <v>706747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706747</v>
      </c>
      <c r="O51" s="47">
        <f t="shared" si="7"/>
        <v>12.488240595126605</v>
      </c>
      <c r="P51" s="9"/>
    </row>
    <row r="52" spans="1:16" ht="15">
      <c r="A52" s="12"/>
      <c r="B52" s="25">
        <v>347.5</v>
      </c>
      <c r="C52" s="20" t="s">
        <v>97</v>
      </c>
      <c r="D52" s="46">
        <v>50114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50114</v>
      </c>
      <c r="O52" s="47">
        <f t="shared" si="7"/>
        <v>0.8855158765218313</v>
      </c>
      <c r="P52" s="9"/>
    </row>
    <row r="53" spans="1:16" ht="15">
      <c r="A53" s="12"/>
      <c r="B53" s="25">
        <v>349</v>
      </c>
      <c r="C53" s="20" t="s">
        <v>1</v>
      </c>
      <c r="D53" s="46">
        <v>2950950</v>
      </c>
      <c r="E53" s="46">
        <v>2853522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5804472</v>
      </c>
      <c r="O53" s="47">
        <f t="shared" si="7"/>
        <v>102.56519357517715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SUM(D55:D59)</f>
        <v>428992</v>
      </c>
      <c r="E54" s="32">
        <f t="shared" si="10"/>
        <v>550591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1">SUM(D54:M54)</f>
        <v>979583</v>
      </c>
      <c r="O54" s="45">
        <f t="shared" si="7"/>
        <v>17.30926086265086</v>
      </c>
      <c r="P54" s="10"/>
    </row>
    <row r="55" spans="1:16" ht="15">
      <c r="A55" s="13"/>
      <c r="B55" s="39">
        <v>351.1</v>
      </c>
      <c r="C55" s="21" t="s">
        <v>64</v>
      </c>
      <c r="D55" s="46">
        <v>215771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215771</v>
      </c>
      <c r="O55" s="47">
        <f t="shared" si="7"/>
        <v>3.812680013429223</v>
      </c>
      <c r="P55" s="9"/>
    </row>
    <row r="56" spans="1:16" ht="15">
      <c r="A56" s="13"/>
      <c r="B56" s="39">
        <v>351.2</v>
      </c>
      <c r="C56" s="21" t="s">
        <v>65</v>
      </c>
      <c r="D56" s="46">
        <v>0</v>
      </c>
      <c r="E56" s="46">
        <v>550591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550591</v>
      </c>
      <c r="O56" s="47">
        <f t="shared" si="7"/>
        <v>9.728959411941407</v>
      </c>
      <c r="P56" s="9"/>
    </row>
    <row r="57" spans="1:16" ht="15">
      <c r="A57" s="13"/>
      <c r="B57" s="39">
        <v>351.3</v>
      </c>
      <c r="C57" s="21" t="s">
        <v>66</v>
      </c>
      <c r="D57" s="46">
        <v>8722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8722</v>
      </c>
      <c r="O57" s="47">
        <f t="shared" si="7"/>
        <v>0.15411800045942078</v>
      </c>
      <c r="P57" s="9"/>
    </row>
    <row r="58" spans="1:16" ht="15">
      <c r="A58" s="13"/>
      <c r="B58" s="39">
        <v>354</v>
      </c>
      <c r="C58" s="21" t="s">
        <v>67</v>
      </c>
      <c r="D58" s="46">
        <v>198915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198915</v>
      </c>
      <c r="O58" s="47">
        <f t="shared" si="7"/>
        <v>3.514833990069443</v>
      </c>
      <c r="P58" s="9"/>
    </row>
    <row r="59" spans="1:16" ht="15">
      <c r="A59" s="13"/>
      <c r="B59" s="39">
        <v>359</v>
      </c>
      <c r="C59" s="21" t="s">
        <v>68</v>
      </c>
      <c r="D59" s="46">
        <v>5584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5584</v>
      </c>
      <c r="O59" s="47">
        <f t="shared" si="7"/>
        <v>0.098669446751365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SUM(D61:D67)</f>
        <v>2209691</v>
      </c>
      <c r="E60" s="32">
        <f t="shared" si="12"/>
        <v>115995</v>
      </c>
      <c r="F60" s="32">
        <f t="shared" si="12"/>
        <v>11334</v>
      </c>
      <c r="G60" s="32">
        <f t="shared" si="12"/>
        <v>997399</v>
      </c>
      <c r="H60" s="32">
        <f t="shared" si="12"/>
        <v>0</v>
      </c>
      <c r="I60" s="32">
        <f t="shared" si="12"/>
        <v>293449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3627868</v>
      </c>
      <c r="O60" s="45">
        <f t="shared" si="7"/>
        <v>64.10453589666567</v>
      </c>
      <c r="P60" s="10"/>
    </row>
    <row r="61" spans="1:16" ht="15">
      <c r="A61" s="12"/>
      <c r="B61" s="25">
        <v>361.1</v>
      </c>
      <c r="C61" s="20" t="s">
        <v>69</v>
      </c>
      <c r="D61" s="46">
        <v>228545</v>
      </c>
      <c r="E61" s="46">
        <v>88867</v>
      </c>
      <c r="F61" s="46">
        <v>11284</v>
      </c>
      <c r="G61" s="46">
        <v>62715</v>
      </c>
      <c r="H61" s="46">
        <v>0</v>
      </c>
      <c r="I61" s="46">
        <v>239279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630690</v>
      </c>
      <c r="O61" s="47">
        <f t="shared" si="7"/>
        <v>11.144311133885816</v>
      </c>
      <c r="P61" s="9"/>
    </row>
    <row r="62" spans="1:16" ht="15">
      <c r="A62" s="12"/>
      <c r="B62" s="25">
        <v>361.3</v>
      </c>
      <c r="C62" s="20" t="s">
        <v>70</v>
      </c>
      <c r="D62" s="46">
        <v>12121</v>
      </c>
      <c r="E62" s="46">
        <v>4074</v>
      </c>
      <c r="F62" s="46">
        <v>50</v>
      </c>
      <c r="G62" s="46">
        <v>5742</v>
      </c>
      <c r="H62" s="46">
        <v>0</v>
      </c>
      <c r="I62" s="46">
        <v>14381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3" ref="N62:N67">SUM(D62:M62)</f>
        <v>36368</v>
      </c>
      <c r="O62" s="47">
        <f t="shared" si="7"/>
        <v>0.6426236460339618</v>
      </c>
      <c r="P62" s="9"/>
    </row>
    <row r="63" spans="1:16" ht="15">
      <c r="A63" s="12"/>
      <c r="B63" s="25">
        <v>362</v>
      </c>
      <c r="C63" s="20" t="s">
        <v>71</v>
      </c>
      <c r="D63" s="46">
        <v>493266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493266</v>
      </c>
      <c r="O63" s="47">
        <f t="shared" si="7"/>
        <v>8.716024950082165</v>
      </c>
      <c r="P63" s="9"/>
    </row>
    <row r="64" spans="1:16" ht="15">
      <c r="A64" s="12"/>
      <c r="B64" s="25">
        <v>364</v>
      </c>
      <c r="C64" s="20" t="s">
        <v>132</v>
      </c>
      <c r="D64" s="46">
        <v>0</v>
      </c>
      <c r="E64" s="46">
        <v>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</v>
      </c>
      <c r="O64" s="47">
        <f t="shared" si="7"/>
        <v>0.00017670029862350468</v>
      </c>
      <c r="P64" s="9"/>
    </row>
    <row r="65" spans="1:16" ht="15">
      <c r="A65" s="12"/>
      <c r="B65" s="25">
        <v>366</v>
      </c>
      <c r="C65" s="20" t="s">
        <v>73</v>
      </c>
      <c r="D65" s="46">
        <v>69257</v>
      </c>
      <c r="E65" s="46">
        <v>23044</v>
      </c>
      <c r="F65" s="46">
        <v>0</v>
      </c>
      <c r="G65" s="46">
        <v>304100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396401</v>
      </c>
      <c r="O65" s="47">
        <f t="shared" si="7"/>
        <v>7.004417507465588</v>
      </c>
      <c r="P65" s="9"/>
    </row>
    <row r="66" spans="1:16" ht="15">
      <c r="A66" s="12"/>
      <c r="B66" s="25">
        <v>369.3</v>
      </c>
      <c r="C66" s="20" t="s">
        <v>133</v>
      </c>
      <c r="D66" s="46">
        <v>1086847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1086847</v>
      </c>
      <c r="O66" s="47">
        <f t="shared" si="7"/>
        <v>19.20461894580602</v>
      </c>
      <c r="P66" s="9"/>
    </row>
    <row r="67" spans="1:16" ht="15">
      <c r="A67" s="12"/>
      <c r="B67" s="25">
        <v>369.9</v>
      </c>
      <c r="C67" s="20" t="s">
        <v>74</v>
      </c>
      <c r="D67" s="46">
        <v>319655</v>
      </c>
      <c r="E67" s="46">
        <v>0</v>
      </c>
      <c r="F67" s="46">
        <v>0</v>
      </c>
      <c r="G67" s="46">
        <v>624842</v>
      </c>
      <c r="H67" s="46">
        <v>0</v>
      </c>
      <c r="I67" s="46">
        <v>39789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984286</v>
      </c>
      <c r="O67" s="47">
        <f t="shared" si="7"/>
        <v>17.392363013093494</v>
      </c>
      <c r="P67" s="9"/>
    </row>
    <row r="68" spans="1:16" ht="15.75">
      <c r="A68" s="29" t="s">
        <v>50</v>
      </c>
      <c r="B68" s="30"/>
      <c r="C68" s="31"/>
      <c r="D68" s="32">
        <f aca="true" t="shared" si="14" ref="D68:M68">SUM(D69:D71)</f>
        <v>141387</v>
      </c>
      <c r="E68" s="32">
        <f t="shared" si="14"/>
        <v>0</v>
      </c>
      <c r="F68" s="32">
        <f t="shared" si="14"/>
        <v>3292100</v>
      </c>
      <c r="G68" s="32">
        <f t="shared" si="14"/>
        <v>1300000</v>
      </c>
      <c r="H68" s="32">
        <f t="shared" si="14"/>
        <v>0</v>
      </c>
      <c r="I68" s="32">
        <f t="shared" si="14"/>
        <v>5232153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9965640</v>
      </c>
      <c r="O68" s="45">
        <f t="shared" si="7"/>
        <v>176.0931563974343</v>
      </c>
      <c r="P68" s="9"/>
    </row>
    <row r="69" spans="1:16" ht="15">
      <c r="A69" s="12"/>
      <c r="B69" s="25">
        <v>381</v>
      </c>
      <c r="C69" s="20" t="s">
        <v>75</v>
      </c>
      <c r="D69" s="46">
        <v>141387</v>
      </c>
      <c r="E69" s="46">
        <v>0</v>
      </c>
      <c r="F69" s="46">
        <v>3292100</v>
      </c>
      <c r="G69" s="46">
        <v>1300000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4733487</v>
      </c>
      <c r="O69" s="47">
        <f>(N69/O$74)</f>
        <v>83.64085664304773</v>
      </c>
      <c r="P69" s="9"/>
    </row>
    <row r="70" spans="1:16" ht="15">
      <c r="A70" s="12"/>
      <c r="B70" s="25">
        <v>389.4</v>
      </c>
      <c r="C70" s="20" t="s">
        <v>134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300000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300000</v>
      </c>
      <c r="O70" s="47">
        <f>(N70/O$74)</f>
        <v>5.3010089587051406</v>
      </c>
      <c r="P70" s="9"/>
    </row>
    <row r="71" spans="1:16" ht="15.75" thickBot="1">
      <c r="A71" s="12"/>
      <c r="B71" s="25">
        <v>389.8</v>
      </c>
      <c r="C71" s="20" t="s">
        <v>112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4932153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4932153</v>
      </c>
      <c r="O71" s="47">
        <f>(N71/O$74)</f>
        <v>87.15129079568145</v>
      </c>
      <c r="P71" s="9"/>
    </row>
    <row r="72" spans="1:119" ht="16.5" thickBot="1">
      <c r="A72" s="14" t="s">
        <v>62</v>
      </c>
      <c r="B72" s="23"/>
      <c r="C72" s="22"/>
      <c r="D72" s="15">
        <f aca="true" t="shared" si="15" ref="D72:M72">SUM(D5,D14,D26,D40,D54,D60,D68)</f>
        <v>52174250</v>
      </c>
      <c r="E72" s="15">
        <f t="shared" si="15"/>
        <v>8204839</v>
      </c>
      <c r="F72" s="15">
        <f t="shared" si="15"/>
        <v>3303434</v>
      </c>
      <c r="G72" s="15">
        <f t="shared" si="15"/>
        <v>2621434</v>
      </c>
      <c r="H72" s="15">
        <f t="shared" si="15"/>
        <v>0</v>
      </c>
      <c r="I72" s="15">
        <f t="shared" si="15"/>
        <v>28370765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>SUM(D72:M72)</f>
        <v>94674722</v>
      </c>
      <c r="O72" s="38">
        <f>(N72/O$74)</f>
        <v>1672.9051649497287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135</v>
      </c>
      <c r="M74" s="48"/>
      <c r="N74" s="48"/>
      <c r="O74" s="43">
        <v>56593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23715735</v>
      </c>
      <c r="E5" s="27">
        <f t="shared" si="0"/>
        <v>930940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24646675</v>
      </c>
      <c r="O5" s="33">
        <f aca="true" t="shared" si="1" ref="O5:O36">(N5/O$72)</f>
        <v>445.537247600282</v>
      </c>
      <c r="P5" s="6"/>
    </row>
    <row r="6" spans="1:16" ht="15">
      <c r="A6" s="12"/>
      <c r="B6" s="25">
        <v>311</v>
      </c>
      <c r="C6" s="20" t="s">
        <v>3</v>
      </c>
      <c r="D6" s="46">
        <v>16893853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16893853</v>
      </c>
      <c r="O6" s="47">
        <f t="shared" si="1"/>
        <v>305.3897033568937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536306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536306</v>
      </c>
      <c r="O7" s="47">
        <f t="shared" si="1"/>
        <v>9.694788409045717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394634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394634</v>
      </c>
      <c r="O8" s="47">
        <f t="shared" si="1"/>
        <v>7.133787667889875</v>
      </c>
      <c r="P8" s="9"/>
    </row>
    <row r="9" spans="1:16" ht="15">
      <c r="A9" s="12"/>
      <c r="B9" s="25">
        <v>314.1</v>
      </c>
      <c r="C9" s="20" t="s">
        <v>13</v>
      </c>
      <c r="D9" s="46">
        <v>3520609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3520609</v>
      </c>
      <c r="O9" s="47">
        <f t="shared" si="1"/>
        <v>63.641949420633054</v>
      </c>
      <c r="P9" s="9"/>
    </row>
    <row r="10" spans="1:16" ht="15">
      <c r="A10" s="12"/>
      <c r="B10" s="25">
        <v>314.3</v>
      </c>
      <c r="C10" s="20" t="s">
        <v>14</v>
      </c>
      <c r="D10" s="46">
        <v>803093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803093</v>
      </c>
      <c r="O10" s="47">
        <f t="shared" si="1"/>
        <v>14.517489470163959</v>
      </c>
      <c r="P10" s="9"/>
    </row>
    <row r="11" spans="1:16" ht="15">
      <c r="A11" s="12"/>
      <c r="B11" s="25">
        <v>314.4</v>
      </c>
      <c r="C11" s="20" t="s">
        <v>15</v>
      </c>
      <c r="D11" s="46">
        <v>40998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40998</v>
      </c>
      <c r="O11" s="47">
        <f t="shared" si="1"/>
        <v>0.7411196876299282</v>
      </c>
      <c r="P11" s="9"/>
    </row>
    <row r="12" spans="1:16" ht="15">
      <c r="A12" s="12"/>
      <c r="B12" s="25">
        <v>315</v>
      </c>
      <c r="C12" s="20" t="s">
        <v>104</v>
      </c>
      <c r="D12" s="46">
        <v>2197940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2197940</v>
      </c>
      <c r="O12" s="47">
        <f t="shared" si="1"/>
        <v>39.732099278728825</v>
      </c>
      <c r="P12" s="9"/>
    </row>
    <row r="13" spans="1:16" ht="15">
      <c r="A13" s="12"/>
      <c r="B13" s="25">
        <v>316</v>
      </c>
      <c r="C13" s="20" t="s">
        <v>105</v>
      </c>
      <c r="D13" s="46">
        <v>259242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259242</v>
      </c>
      <c r="O13" s="47">
        <f t="shared" si="1"/>
        <v>4.686310309296987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13205453</v>
      </c>
      <c r="E14" s="32">
        <f t="shared" si="3"/>
        <v>95033</v>
      </c>
      <c r="F14" s="32">
        <f t="shared" si="3"/>
        <v>0</v>
      </c>
      <c r="G14" s="32">
        <f t="shared" si="3"/>
        <v>897397</v>
      </c>
      <c r="H14" s="32">
        <f t="shared" si="3"/>
        <v>0</v>
      </c>
      <c r="I14" s="32">
        <f t="shared" si="3"/>
        <v>214613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14412496</v>
      </c>
      <c r="O14" s="45">
        <f t="shared" si="1"/>
        <v>260.53428297691573</v>
      </c>
      <c r="P14" s="10"/>
    </row>
    <row r="15" spans="1:16" ht="15">
      <c r="A15" s="12"/>
      <c r="B15" s="25">
        <v>322</v>
      </c>
      <c r="C15" s="20" t="s">
        <v>0</v>
      </c>
      <c r="D15" s="46">
        <v>2574591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2574591</v>
      </c>
      <c r="O15" s="47">
        <f t="shared" si="1"/>
        <v>46.5408087637159</v>
      </c>
      <c r="P15" s="9"/>
    </row>
    <row r="16" spans="1:16" ht="15">
      <c r="A16" s="12"/>
      <c r="B16" s="25">
        <v>323.1</v>
      </c>
      <c r="C16" s="20" t="s">
        <v>19</v>
      </c>
      <c r="D16" s="46">
        <v>2908265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2908265</v>
      </c>
      <c r="O16" s="47">
        <f t="shared" si="1"/>
        <v>52.57262423398832</v>
      </c>
      <c r="P16" s="9"/>
    </row>
    <row r="17" spans="1:16" ht="15">
      <c r="A17" s="12"/>
      <c r="B17" s="25">
        <v>323.4</v>
      </c>
      <c r="C17" s="20" t="s">
        <v>20</v>
      </c>
      <c r="D17" s="46">
        <v>14326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14326</v>
      </c>
      <c r="O17" s="47">
        <f t="shared" si="1"/>
        <v>0.25897069722880023</v>
      </c>
      <c r="P17" s="9"/>
    </row>
    <row r="18" spans="1:16" ht="15">
      <c r="A18" s="12"/>
      <c r="B18" s="25">
        <v>323.7</v>
      </c>
      <c r="C18" s="20" t="s">
        <v>21</v>
      </c>
      <c r="D18" s="46">
        <v>1360300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1360300</v>
      </c>
      <c r="O18" s="47">
        <f t="shared" si="1"/>
        <v>24.59010466566641</v>
      </c>
      <c r="P18" s="9"/>
    </row>
    <row r="19" spans="1:16" ht="15">
      <c r="A19" s="12"/>
      <c r="B19" s="25">
        <v>323.9</v>
      </c>
      <c r="C19" s="20" t="s">
        <v>22</v>
      </c>
      <c r="D19" s="46">
        <v>31907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31907</v>
      </c>
      <c r="O19" s="47">
        <f t="shared" si="1"/>
        <v>0.5767819374898318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794897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794897</v>
      </c>
      <c r="O20" s="47">
        <f t="shared" si="1"/>
        <v>14.369330609736258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214613</v>
      </c>
      <c r="O21" s="47">
        <f t="shared" si="1"/>
        <v>3.8795531372584464</v>
      </c>
      <c r="P21" s="9"/>
    </row>
    <row r="22" spans="1:16" ht="15">
      <c r="A22" s="12"/>
      <c r="B22" s="25">
        <v>324.42</v>
      </c>
      <c r="C22" s="20" t="s">
        <v>86</v>
      </c>
      <c r="D22" s="46">
        <v>0</v>
      </c>
      <c r="E22" s="46">
        <v>95033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95033</v>
      </c>
      <c r="O22" s="47">
        <f t="shared" si="1"/>
        <v>1.7179088559084583</v>
      </c>
      <c r="P22" s="9"/>
    </row>
    <row r="23" spans="1:16" ht="15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102500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102500</v>
      </c>
      <c r="O23" s="47">
        <f t="shared" si="1"/>
        <v>1.852889603933549</v>
      </c>
      <c r="P23" s="9"/>
    </row>
    <row r="24" spans="1:16" ht="15">
      <c r="A24" s="12"/>
      <c r="B24" s="25">
        <v>325.2</v>
      </c>
      <c r="C24" s="20" t="s">
        <v>27</v>
      </c>
      <c r="D24" s="46">
        <v>6311220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6311220</v>
      </c>
      <c r="O24" s="47">
        <f t="shared" si="1"/>
        <v>114.0877456208536</v>
      </c>
      <c r="P24" s="9"/>
    </row>
    <row r="25" spans="1:16" ht="15">
      <c r="A25" s="12"/>
      <c r="B25" s="25">
        <v>329</v>
      </c>
      <c r="C25" s="20" t="s">
        <v>28</v>
      </c>
      <c r="D25" s="46">
        <v>4844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4844</v>
      </c>
      <c r="O25" s="47">
        <f t="shared" si="1"/>
        <v>0.08756485113613767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SUM(D27:D39)</f>
        <v>4885976</v>
      </c>
      <c r="E26" s="32">
        <f t="shared" si="5"/>
        <v>2675613</v>
      </c>
      <c r="F26" s="32">
        <f t="shared" si="5"/>
        <v>0</v>
      </c>
      <c r="G26" s="32">
        <f t="shared" si="5"/>
        <v>182184</v>
      </c>
      <c r="H26" s="32">
        <f t="shared" si="5"/>
        <v>0</v>
      </c>
      <c r="I26" s="32">
        <f t="shared" si="5"/>
        <v>14270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7758043</v>
      </c>
      <c r="O26" s="45">
        <f t="shared" si="1"/>
        <v>140.24192411287262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14857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14857</v>
      </c>
      <c r="O27" s="47">
        <f t="shared" si="1"/>
        <v>0.2685695692257633</v>
      </c>
      <c r="P27" s="9"/>
    </row>
    <row r="28" spans="1:16" ht="15">
      <c r="A28" s="12"/>
      <c r="B28" s="25">
        <v>331.39</v>
      </c>
      <c r="C28" s="20" t="s">
        <v>32</v>
      </c>
      <c r="D28" s="46">
        <v>0</v>
      </c>
      <c r="E28" s="46">
        <v>1425307</v>
      </c>
      <c r="F28" s="46">
        <v>0</v>
      </c>
      <c r="G28" s="46">
        <v>107184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1532491</v>
      </c>
      <c r="O28" s="47">
        <f t="shared" si="1"/>
        <v>27.702796507529058</v>
      </c>
      <c r="P28" s="9"/>
    </row>
    <row r="29" spans="1:16" ht="15">
      <c r="A29" s="12"/>
      <c r="B29" s="25">
        <v>331.5</v>
      </c>
      <c r="C29" s="20" t="s">
        <v>31</v>
      </c>
      <c r="D29" s="46">
        <v>0</v>
      </c>
      <c r="E29" s="46">
        <v>113233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113233</v>
      </c>
      <c r="O29" s="47">
        <f t="shared" si="1"/>
        <v>2.0469097416800737</v>
      </c>
      <c r="P29" s="9"/>
    </row>
    <row r="30" spans="1:16" ht="15">
      <c r="A30" s="12"/>
      <c r="B30" s="25">
        <v>335.12</v>
      </c>
      <c r="C30" s="20" t="s">
        <v>106</v>
      </c>
      <c r="D30" s="46">
        <v>1170005</v>
      </c>
      <c r="E30" s="46">
        <v>401033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1571038</v>
      </c>
      <c r="O30" s="47">
        <f t="shared" si="1"/>
        <v>28.399609537410292</v>
      </c>
      <c r="P30" s="9"/>
    </row>
    <row r="31" spans="1:16" ht="15">
      <c r="A31" s="12"/>
      <c r="B31" s="25">
        <v>335.14</v>
      </c>
      <c r="C31" s="20" t="s">
        <v>107</v>
      </c>
      <c r="D31" s="46">
        <v>25509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25509</v>
      </c>
      <c r="O31" s="47">
        <f t="shared" si="1"/>
        <v>0.46112547226088685</v>
      </c>
      <c r="P31" s="9"/>
    </row>
    <row r="32" spans="1:16" ht="15">
      <c r="A32" s="12"/>
      <c r="B32" s="25">
        <v>335.15</v>
      </c>
      <c r="C32" s="20" t="s">
        <v>108</v>
      </c>
      <c r="D32" s="46">
        <v>10516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10516</v>
      </c>
      <c r="O32" s="47">
        <f t="shared" si="1"/>
        <v>0.19009743487770928</v>
      </c>
      <c r="P32" s="9"/>
    </row>
    <row r="33" spans="1:16" ht="15">
      <c r="A33" s="12"/>
      <c r="B33" s="25">
        <v>335.18</v>
      </c>
      <c r="C33" s="20" t="s">
        <v>109</v>
      </c>
      <c r="D33" s="46">
        <v>3283111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3283111</v>
      </c>
      <c r="O33" s="47">
        <f t="shared" si="1"/>
        <v>59.34870478497442</v>
      </c>
      <c r="P33" s="9"/>
    </row>
    <row r="34" spans="1:16" ht="15">
      <c r="A34" s="12"/>
      <c r="B34" s="25">
        <v>335.21</v>
      </c>
      <c r="C34" s="20" t="s">
        <v>39</v>
      </c>
      <c r="D34" s="46">
        <v>2640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2640</v>
      </c>
      <c r="O34" s="47">
        <f t="shared" si="1"/>
        <v>0.04772320540862995</v>
      </c>
      <c r="P34" s="9"/>
    </row>
    <row r="35" spans="1:16" ht="15">
      <c r="A35" s="12"/>
      <c r="B35" s="25">
        <v>335.49</v>
      </c>
      <c r="C35" s="20" t="s">
        <v>40</v>
      </c>
      <c r="D35" s="46">
        <v>25525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25525</v>
      </c>
      <c r="O35" s="47">
        <f t="shared" si="1"/>
        <v>0.46141470380881794</v>
      </c>
      <c r="P35" s="9"/>
    </row>
    <row r="36" spans="1:16" ht="15">
      <c r="A36" s="12"/>
      <c r="B36" s="25">
        <v>335.5</v>
      </c>
      <c r="C36" s="20" t="s">
        <v>41</v>
      </c>
      <c r="D36" s="46">
        <v>0</v>
      </c>
      <c r="E36" s="46">
        <v>34756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34756</v>
      </c>
      <c r="O36" s="47">
        <f t="shared" si="1"/>
        <v>0.6282832299933115</v>
      </c>
      <c r="P36" s="9"/>
    </row>
    <row r="37" spans="1:16" ht="15">
      <c r="A37" s="12"/>
      <c r="B37" s="25">
        <v>337.3</v>
      </c>
      <c r="C37" s="20" t="s">
        <v>95</v>
      </c>
      <c r="D37" s="46">
        <v>101075</v>
      </c>
      <c r="E37" s="46">
        <v>501520</v>
      </c>
      <c r="F37" s="46">
        <v>0</v>
      </c>
      <c r="G37" s="46">
        <v>75000</v>
      </c>
      <c r="H37" s="46">
        <v>0</v>
      </c>
      <c r="I37" s="46">
        <v>14270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691865</v>
      </c>
      <c r="O37" s="47">
        <f aca="true" t="shared" si="7" ref="O37:O68">(N37/O$72)</f>
        <v>12.506824056833999</v>
      </c>
      <c r="P37" s="9"/>
    </row>
    <row r="38" spans="1:16" ht="15">
      <c r="A38" s="12"/>
      <c r="B38" s="25">
        <v>338</v>
      </c>
      <c r="C38" s="20" t="s">
        <v>43</v>
      </c>
      <c r="D38" s="46">
        <v>182595</v>
      </c>
      <c r="E38" s="46">
        <v>184907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367502</v>
      </c>
      <c r="O38" s="47">
        <f t="shared" si="7"/>
        <v>6.643323270485729</v>
      </c>
      <c r="P38" s="9"/>
    </row>
    <row r="39" spans="1:16" ht="15">
      <c r="A39" s="12"/>
      <c r="B39" s="25">
        <v>339</v>
      </c>
      <c r="C39" s="20" t="s">
        <v>96</v>
      </c>
      <c r="D39" s="46">
        <v>85000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85000</v>
      </c>
      <c r="O39" s="47">
        <f t="shared" si="7"/>
        <v>1.5365425983839187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SUM(D41:D53)</f>
        <v>5637129</v>
      </c>
      <c r="E40" s="32">
        <f t="shared" si="8"/>
        <v>3017187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21361740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30016056</v>
      </c>
      <c r="O40" s="45">
        <f t="shared" si="7"/>
        <v>542.5993962291437</v>
      </c>
      <c r="P40" s="10"/>
    </row>
    <row r="41" spans="1:16" ht="15">
      <c r="A41" s="12"/>
      <c r="B41" s="25">
        <v>341.9</v>
      </c>
      <c r="C41" s="20" t="s">
        <v>110</v>
      </c>
      <c r="D41" s="46">
        <v>24595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3">SUM(D41:M41)</f>
        <v>24595</v>
      </c>
      <c r="O41" s="47">
        <f t="shared" si="7"/>
        <v>0.4446031200853233</v>
      </c>
      <c r="P41" s="9"/>
    </row>
    <row r="42" spans="1:16" ht="15">
      <c r="A42" s="12"/>
      <c r="B42" s="25">
        <v>342.1</v>
      </c>
      <c r="C42" s="20" t="s">
        <v>52</v>
      </c>
      <c r="D42" s="46">
        <v>944845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944845</v>
      </c>
      <c r="O42" s="47">
        <f t="shared" si="7"/>
        <v>17.079936369059457</v>
      </c>
      <c r="P42" s="9"/>
    </row>
    <row r="43" spans="1:16" ht="15">
      <c r="A43" s="12"/>
      <c r="B43" s="25">
        <v>342.2</v>
      </c>
      <c r="C43" s="20" t="s">
        <v>53</v>
      </c>
      <c r="D43" s="46">
        <v>810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810</v>
      </c>
      <c r="O43" s="47">
        <f t="shared" si="7"/>
        <v>0.01464234711401146</v>
      </c>
      <c r="P43" s="9"/>
    </row>
    <row r="44" spans="1:16" ht="15">
      <c r="A44" s="12"/>
      <c r="B44" s="25">
        <v>342.5</v>
      </c>
      <c r="C44" s="20" t="s">
        <v>54</v>
      </c>
      <c r="D44" s="46">
        <v>399562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399562</v>
      </c>
      <c r="O44" s="47">
        <f t="shared" si="7"/>
        <v>7.222870984652651</v>
      </c>
      <c r="P44" s="9"/>
    </row>
    <row r="45" spans="1:16" ht="15">
      <c r="A45" s="12"/>
      <c r="B45" s="25">
        <v>342.6</v>
      </c>
      <c r="C45" s="20" t="s">
        <v>55</v>
      </c>
      <c r="D45" s="46">
        <v>694609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694609</v>
      </c>
      <c r="O45" s="47">
        <f t="shared" si="7"/>
        <v>12.556427267304182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11774830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11774830</v>
      </c>
      <c r="O46" s="47">
        <f t="shared" si="7"/>
        <v>212.8532692203402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7794260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7794260</v>
      </c>
      <c r="O47" s="47">
        <f t="shared" si="7"/>
        <v>140.8966177985864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217041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217041</v>
      </c>
      <c r="O48" s="47">
        <f t="shared" si="7"/>
        <v>3.9234440246569893</v>
      </c>
      <c r="P48" s="9"/>
    </row>
    <row r="49" spans="1:16" ht="15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1575609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1575609</v>
      </c>
      <c r="O49" s="47">
        <f t="shared" si="7"/>
        <v>28.482239375259855</v>
      </c>
      <c r="P49" s="9"/>
    </row>
    <row r="50" spans="1:16" ht="15">
      <c r="A50" s="12"/>
      <c r="B50" s="25">
        <v>343.9</v>
      </c>
      <c r="C50" s="20" t="s">
        <v>60</v>
      </c>
      <c r="D50" s="46">
        <v>0</v>
      </c>
      <c r="E50" s="46">
        <v>63947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63947</v>
      </c>
      <c r="O50" s="47">
        <f t="shared" si="7"/>
        <v>1.1559681122218406</v>
      </c>
      <c r="P50" s="9"/>
    </row>
    <row r="51" spans="1:16" ht="15">
      <c r="A51" s="12"/>
      <c r="B51" s="25">
        <v>347.2</v>
      </c>
      <c r="C51" s="20" t="s">
        <v>61</v>
      </c>
      <c r="D51" s="46">
        <v>642732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642732</v>
      </c>
      <c r="O51" s="47">
        <f t="shared" si="7"/>
        <v>11.618648204052857</v>
      </c>
      <c r="P51" s="9"/>
    </row>
    <row r="52" spans="1:16" ht="15">
      <c r="A52" s="12"/>
      <c r="B52" s="25">
        <v>347.5</v>
      </c>
      <c r="C52" s="20" t="s">
        <v>97</v>
      </c>
      <c r="D52" s="46">
        <v>64976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64976</v>
      </c>
      <c r="O52" s="47">
        <f t="shared" si="7"/>
        <v>1.174569316148159</v>
      </c>
      <c r="P52" s="9"/>
    </row>
    <row r="53" spans="1:16" ht="15">
      <c r="A53" s="12"/>
      <c r="B53" s="25">
        <v>349</v>
      </c>
      <c r="C53" s="20" t="s">
        <v>1</v>
      </c>
      <c r="D53" s="46">
        <v>2865000</v>
      </c>
      <c r="E53" s="46">
        <v>2953240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5818240</v>
      </c>
      <c r="O53" s="47">
        <f t="shared" si="7"/>
        <v>105.17616008966178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SUM(D55:D59)</f>
        <v>404497</v>
      </c>
      <c r="E54" s="32">
        <f t="shared" si="10"/>
        <v>160708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70">SUM(D54:M54)</f>
        <v>565205</v>
      </c>
      <c r="O54" s="45">
        <f t="shared" si="7"/>
        <v>10.217194815524504</v>
      </c>
      <c r="P54" s="10"/>
    </row>
    <row r="55" spans="1:16" ht="15">
      <c r="A55" s="13"/>
      <c r="B55" s="39">
        <v>351.1</v>
      </c>
      <c r="C55" s="21" t="s">
        <v>64</v>
      </c>
      <c r="D55" s="46">
        <v>292793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292793</v>
      </c>
      <c r="O55" s="47">
        <f t="shared" si="7"/>
        <v>5.2928107883367375</v>
      </c>
      <c r="P55" s="9"/>
    </row>
    <row r="56" spans="1:16" ht="15">
      <c r="A56" s="13"/>
      <c r="B56" s="39">
        <v>351.2</v>
      </c>
      <c r="C56" s="21" t="s">
        <v>65</v>
      </c>
      <c r="D56" s="46">
        <v>0</v>
      </c>
      <c r="E56" s="46">
        <v>160708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160708</v>
      </c>
      <c r="O56" s="47">
        <f t="shared" si="7"/>
        <v>2.9051139753068567</v>
      </c>
      <c r="P56" s="9"/>
    </row>
    <row r="57" spans="1:16" ht="15">
      <c r="A57" s="13"/>
      <c r="B57" s="39">
        <v>351.3</v>
      </c>
      <c r="C57" s="21" t="s">
        <v>66</v>
      </c>
      <c r="D57" s="46">
        <v>9989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9989</v>
      </c>
      <c r="O57" s="47">
        <f t="shared" si="7"/>
        <v>0.18057087076772899</v>
      </c>
      <c r="P57" s="9"/>
    </row>
    <row r="58" spans="1:16" ht="15">
      <c r="A58" s="13"/>
      <c r="B58" s="39">
        <v>354</v>
      </c>
      <c r="C58" s="21" t="s">
        <v>67</v>
      </c>
      <c r="D58" s="46">
        <v>95910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95910</v>
      </c>
      <c r="O58" s="47">
        <f t="shared" si="7"/>
        <v>1.7337623601294312</v>
      </c>
      <c r="P58" s="9"/>
    </row>
    <row r="59" spans="1:16" ht="15">
      <c r="A59" s="13"/>
      <c r="B59" s="39">
        <v>359</v>
      </c>
      <c r="C59" s="21" t="s">
        <v>68</v>
      </c>
      <c r="D59" s="46">
        <v>5805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5805</v>
      </c>
      <c r="O59" s="47">
        <f t="shared" si="7"/>
        <v>0.1049368209837488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SUM(D61:D66)</f>
        <v>1909739</v>
      </c>
      <c r="E60" s="32">
        <f t="shared" si="12"/>
        <v>3064270</v>
      </c>
      <c r="F60" s="32">
        <f t="shared" si="12"/>
        <v>7713</v>
      </c>
      <c r="G60" s="32">
        <f t="shared" si="12"/>
        <v>1106218</v>
      </c>
      <c r="H60" s="32">
        <f t="shared" si="12"/>
        <v>0</v>
      </c>
      <c r="I60" s="32">
        <f t="shared" si="12"/>
        <v>198435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6286375</v>
      </c>
      <c r="O60" s="45">
        <f t="shared" si="7"/>
        <v>113.63862325783185</v>
      </c>
      <c r="P60" s="10"/>
    </row>
    <row r="61" spans="1:16" ht="15">
      <c r="A61" s="12"/>
      <c r="B61" s="25">
        <v>361.1</v>
      </c>
      <c r="C61" s="20" t="s">
        <v>69</v>
      </c>
      <c r="D61" s="46">
        <v>145141</v>
      </c>
      <c r="E61" s="46">
        <v>52467</v>
      </c>
      <c r="F61" s="46">
        <v>7527</v>
      </c>
      <c r="G61" s="46">
        <v>210152</v>
      </c>
      <c r="H61" s="46">
        <v>0</v>
      </c>
      <c r="I61" s="46">
        <v>143287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558574</v>
      </c>
      <c r="O61" s="47">
        <f t="shared" si="7"/>
        <v>10.097326415878811</v>
      </c>
      <c r="P61" s="9"/>
    </row>
    <row r="62" spans="1:16" ht="15">
      <c r="A62" s="12"/>
      <c r="B62" s="25">
        <v>361.3</v>
      </c>
      <c r="C62" s="20" t="s">
        <v>70</v>
      </c>
      <c r="D62" s="46">
        <v>52712</v>
      </c>
      <c r="E62" s="46">
        <v>11803</v>
      </c>
      <c r="F62" s="46">
        <v>186</v>
      </c>
      <c r="G62" s="46">
        <v>15811</v>
      </c>
      <c r="H62" s="46">
        <v>0</v>
      </c>
      <c r="I62" s="46">
        <v>50118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130630</v>
      </c>
      <c r="O62" s="47">
        <f t="shared" si="7"/>
        <v>2.361394819139898</v>
      </c>
      <c r="P62" s="9"/>
    </row>
    <row r="63" spans="1:16" ht="15">
      <c r="A63" s="12"/>
      <c r="B63" s="25">
        <v>362</v>
      </c>
      <c r="C63" s="20" t="s">
        <v>71</v>
      </c>
      <c r="D63" s="46">
        <v>471226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471226</v>
      </c>
      <c r="O63" s="47">
        <f t="shared" si="7"/>
        <v>8.518339087836006</v>
      </c>
      <c r="P63" s="9"/>
    </row>
    <row r="64" spans="1:16" ht="15">
      <c r="A64" s="12"/>
      <c r="B64" s="25">
        <v>365</v>
      </c>
      <c r="C64" s="20" t="s">
        <v>111</v>
      </c>
      <c r="D64" s="46">
        <v>46978</v>
      </c>
      <c r="E64" s="46">
        <v>0</v>
      </c>
      <c r="F64" s="46">
        <v>0</v>
      </c>
      <c r="G64" s="46">
        <v>21500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68478</v>
      </c>
      <c r="O64" s="47">
        <f t="shared" si="7"/>
        <v>1.2378748712015764</v>
      </c>
      <c r="P64" s="9"/>
    </row>
    <row r="65" spans="1:16" ht="15">
      <c r="A65" s="12"/>
      <c r="B65" s="25">
        <v>366</v>
      </c>
      <c r="C65" s="20" t="s">
        <v>73</v>
      </c>
      <c r="D65" s="46">
        <v>244185</v>
      </c>
      <c r="E65" s="46">
        <v>0</v>
      </c>
      <c r="F65" s="46">
        <v>0</v>
      </c>
      <c r="G65" s="46">
        <v>157592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401777</v>
      </c>
      <c r="O65" s="47">
        <f t="shared" si="7"/>
        <v>7.262911477069362</v>
      </c>
      <c r="P65" s="9"/>
    </row>
    <row r="66" spans="1:16" ht="15">
      <c r="A66" s="12"/>
      <c r="B66" s="25">
        <v>369.9</v>
      </c>
      <c r="C66" s="20" t="s">
        <v>74</v>
      </c>
      <c r="D66" s="46">
        <v>949497</v>
      </c>
      <c r="E66" s="46">
        <v>3000000</v>
      </c>
      <c r="F66" s="46">
        <v>0</v>
      </c>
      <c r="G66" s="46">
        <v>701163</v>
      </c>
      <c r="H66" s="46">
        <v>0</v>
      </c>
      <c r="I66" s="46">
        <v>5030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4655690</v>
      </c>
      <c r="O66" s="47">
        <f t="shared" si="7"/>
        <v>84.16077658670619</v>
      </c>
      <c r="P66" s="9"/>
    </row>
    <row r="67" spans="1:16" ht="15.75">
      <c r="A67" s="29" t="s">
        <v>50</v>
      </c>
      <c r="B67" s="30"/>
      <c r="C67" s="31"/>
      <c r="D67" s="32">
        <f aca="true" t="shared" si="13" ref="D67:M67">SUM(D68:D69)</f>
        <v>22990</v>
      </c>
      <c r="E67" s="32">
        <f t="shared" si="13"/>
        <v>456460</v>
      </c>
      <c r="F67" s="32">
        <f t="shared" si="13"/>
        <v>3292000</v>
      </c>
      <c r="G67" s="32">
        <f t="shared" si="13"/>
        <v>1721937</v>
      </c>
      <c r="H67" s="32">
        <f t="shared" si="13"/>
        <v>0</v>
      </c>
      <c r="I67" s="32">
        <f t="shared" si="13"/>
        <v>1898937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7392324</v>
      </c>
      <c r="O67" s="45">
        <f t="shared" si="7"/>
        <v>133.63083208300947</v>
      </c>
      <c r="P67" s="9"/>
    </row>
    <row r="68" spans="1:16" ht="15">
      <c r="A68" s="12"/>
      <c r="B68" s="25">
        <v>381</v>
      </c>
      <c r="C68" s="20" t="s">
        <v>75</v>
      </c>
      <c r="D68" s="46">
        <v>22990</v>
      </c>
      <c r="E68" s="46">
        <v>456460</v>
      </c>
      <c r="F68" s="46">
        <v>3292000</v>
      </c>
      <c r="G68" s="46">
        <v>1721937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5493387</v>
      </c>
      <c r="O68" s="47">
        <f t="shared" si="7"/>
        <v>99.30380158715812</v>
      </c>
      <c r="P68" s="9"/>
    </row>
    <row r="69" spans="1:16" ht="15.75" thickBot="1">
      <c r="A69" s="12"/>
      <c r="B69" s="25">
        <v>389.8</v>
      </c>
      <c r="C69" s="20" t="s">
        <v>112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1898937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1898937</v>
      </c>
      <c r="O69" s="47">
        <f>(N69/O$72)</f>
        <v>34.32703049585133</v>
      </c>
      <c r="P69" s="9"/>
    </row>
    <row r="70" spans="1:119" ht="16.5" thickBot="1">
      <c r="A70" s="14" t="s">
        <v>62</v>
      </c>
      <c r="B70" s="23"/>
      <c r="C70" s="22"/>
      <c r="D70" s="15">
        <f aca="true" t="shared" si="14" ref="D70:M70">SUM(D5,D14,D26,D40,D54,D60,D67)</f>
        <v>49781519</v>
      </c>
      <c r="E70" s="15">
        <f t="shared" si="14"/>
        <v>10400211</v>
      </c>
      <c r="F70" s="15">
        <f t="shared" si="14"/>
        <v>3299713</v>
      </c>
      <c r="G70" s="15">
        <f t="shared" si="14"/>
        <v>3907736</v>
      </c>
      <c r="H70" s="15">
        <f t="shared" si="14"/>
        <v>0</v>
      </c>
      <c r="I70" s="15">
        <f t="shared" si="14"/>
        <v>23687995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1"/>
        <v>91077174</v>
      </c>
      <c r="O70" s="38">
        <f>(N70/O$72)</f>
        <v>1646.3995010755798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129</v>
      </c>
      <c r="M72" s="48"/>
      <c r="N72" s="48"/>
      <c r="O72" s="43">
        <v>55319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22788226</v>
      </c>
      <c r="E5" s="27">
        <f t="shared" si="0"/>
        <v>909825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23698051</v>
      </c>
      <c r="O5" s="33">
        <f aca="true" t="shared" si="1" ref="O5:O36">(N5/O$71)</f>
        <v>440.62344978896675</v>
      </c>
      <c r="P5" s="6"/>
    </row>
    <row r="6" spans="1:16" ht="15">
      <c r="A6" s="12"/>
      <c r="B6" s="25">
        <v>311</v>
      </c>
      <c r="C6" s="20" t="s">
        <v>3</v>
      </c>
      <c r="D6" s="46">
        <v>16144489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16144489</v>
      </c>
      <c r="O6" s="47">
        <f t="shared" si="1"/>
        <v>300.1782905379023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527925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527925</v>
      </c>
      <c r="O7" s="47">
        <f t="shared" si="1"/>
        <v>9.815833999590948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381900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381900</v>
      </c>
      <c r="O8" s="47">
        <f t="shared" si="1"/>
        <v>7.100756744696279</v>
      </c>
      <c r="P8" s="9"/>
    </row>
    <row r="9" spans="1:16" ht="15">
      <c r="A9" s="12"/>
      <c r="B9" s="25">
        <v>314.1</v>
      </c>
      <c r="C9" s="20" t="s">
        <v>13</v>
      </c>
      <c r="D9" s="46">
        <v>3202512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3202512</v>
      </c>
      <c r="O9" s="47">
        <f t="shared" si="1"/>
        <v>59.545060706914825</v>
      </c>
      <c r="P9" s="9"/>
    </row>
    <row r="10" spans="1:16" ht="15">
      <c r="A10" s="12"/>
      <c r="B10" s="25">
        <v>314.3</v>
      </c>
      <c r="C10" s="20" t="s">
        <v>14</v>
      </c>
      <c r="D10" s="46">
        <v>752290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752290</v>
      </c>
      <c r="O10" s="47">
        <f t="shared" si="1"/>
        <v>13.987505345555286</v>
      </c>
      <c r="P10" s="9"/>
    </row>
    <row r="11" spans="1:16" ht="15">
      <c r="A11" s="12"/>
      <c r="B11" s="25">
        <v>314.4</v>
      </c>
      <c r="C11" s="20" t="s">
        <v>15</v>
      </c>
      <c r="D11" s="46">
        <v>31496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31496</v>
      </c>
      <c r="O11" s="47">
        <f t="shared" si="1"/>
        <v>0.5856125541527992</v>
      </c>
      <c r="P11" s="9"/>
    </row>
    <row r="12" spans="1:16" ht="15">
      <c r="A12" s="12"/>
      <c r="B12" s="25">
        <v>315</v>
      </c>
      <c r="C12" s="20" t="s">
        <v>104</v>
      </c>
      <c r="D12" s="46">
        <v>2330584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2330584</v>
      </c>
      <c r="O12" s="47">
        <f t="shared" si="1"/>
        <v>43.333097819013446</v>
      </c>
      <c r="P12" s="9"/>
    </row>
    <row r="13" spans="1:16" ht="15">
      <c r="A13" s="12"/>
      <c r="B13" s="25">
        <v>316</v>
      </c>
      <c r="C13" s="20" t="s">
        <v>105</v>
      </c>
      <c r="D13" s="46">
        <v>326855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326855</v>
      </c>
      <c r="O13" s="47">
        <f t="shared" si="1"/>
        <v>6.077292081140881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12599422</v>
      </c>
      <c r="E14" s="32">
        <f t="shared" si="3"/>
        <v>128680</v>
      </c>
      <c r="F14" s="32">
        <f t="shared" si="3"/>
        <v>0</v>
      </c>
      <c r="G14" s="32">
        <f t="shared" si="3"/>
        <v>545302</v>
      </c>
      <c r="H14" s="32">
        <f t="shared" si="3"/>
        <v>0</v>
      </c>
      <c r="I14" s="32">
        <f t="shared" si="3"/>
        <v>1056492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14329896</v>
      </c>
      <c r="O14" s="45">
        <f t="shared" si="1"/>
        <v>266.43913504267147</v>
      </c>
      <c r="P14" s="10"/>
    </row>
    <row r="15" spans="1:16" ht="15">
      <c r="A15" s="12"/>
      <c r="B15" s="25">
        <v>322</v>
      </c>
      <c r="C15" s="20" t="s">
        <v>0</v>
      </c>
      <c r="D15" s="46">
        <v>2867837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2867837</v>
      </c>
      <c r="O15" s="47">
        <f t="shared" si="1"/>
        <v>53.32236952196791</v>
      </c>
      <c r="P15" s="9"/>
    </row>
    <row r="16" spans="1:16" ht="15">
      <c r="A16" s="12"/>
      <c r="B16" s="25">
        <v>323.1</v>
      </c>
      <c r="C16" s="20" t="s">
        <v>19</v>
      </c>
      <c r="D16" s="46">
        <v>2656729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2656729</v>
      </c>
      <c r="O16" s="47">
        <f t="shared" si="1"/>
        <v>49.397188702749936</v>
      </c>
      <c r="P16" s="9"/>
    </row>
    <row r="17" spans="1:16" ht="15">
      <c r="A17" s="12"/>
      <c r="B17" s="25">
        <v>323.4</v>
      </c>
      <c r="C17" s="20" t="s">
        <v>20</v>
      </c>
      <c r="D17" s="46">
        <v>14316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14316</v>
      </c>
      <c r="O17" s="47">
        <f t="shared" si="1"/>
        <v>0.26618076343826114</v>
      </c>
      <c r="P17" s="9"/>
    </row>
    <row r="18" spans="1:16" ht="15">
      <c r="A18" s="12"/>
      <c r="B18" s="25">
        <v>323.7</v>
      </c>
      <c r="C18" s="20" t="s">
        <v>21</v>
      </c>
      <c r="D18" s="46">
        <v>1234896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1234896</v>
      </c>
      <c r="O18" s="47">
        <f t="shared" si="1"/>
        <v>22.96071249279512</v>
      </c>
      <c r="P18" s="9"/>
    </row>
    <row r="19" spans="1:16" ht="15">
      <c r="A19" s="12"/>
      <c r="B19" s="25">
        <v>323.9</v>
      </c>
      <c r="C19" s="20" t="s">
        <v>22</v>
      </c>
      <c r="D19" s="46">
        <v>30388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30388</v>
      </c>
      <c r="O19" s="47">
        <f t="shared" si="1"/>
        <v>0.5650112489076474</v>
      </c>
      <c r="P19" s="9"/>
    </row>
    <row r="20" spans="1:16" ht="15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277325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277325</v>
      </c>
      <c r="O20" s="47">
        <f t="shared" si="1"/>
        <v>5.156369112916721</v>
      </c>
      <c r="P20" s="9"/>
    </row>
    <row r="21" spans="1:16" ht="15">
      <c r="A21" s="12"/>
      <c r="B21" s="25">
        <v>324.42</v>
      </c>
      <c r="C21" s="20" t="s">
        <v>86</v>
      </c>
      <c r="D21" s="46">
        <v>0</v>
      </c>
      <c r="E21" s="46">
        <v>128680</v>
      </c>
      <c r="F21" s="46">
        <v>0</v>
      </c>
      <c r="G21" s="46">
        <v>0</v>
      </c>
      <c r="H21" s="46">
        <v>0</v>
      </c>
      <c r="I21" s="46">
        <v>1056492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1185172</v>
      </c>
      <c r="O21" s="47">
        <f t="shared" si="1"/>
        <v>22.03618243682948</v>
      </c>
      <c r="P21" s="9"/>
    </row>
    <row r="22" spans="1:16" ht="15">
      <c r="A22" s="12"/>
      <c r="B22" s="25">
        <v>324.62</v>
      </c>
      <c r="C22" s="20" t="s">
        <v>87</v>
      </c>
      <c r="D22" s="46">
        <v>0</v>
      </c>
      <c r="E22" s="46">
        <v>0</v>
      </c>
      <c r="F22" s="46">
        <v>0</v>
      </c>
      <c r="G22" s="46">
        <v>267977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267977</v>
      </c>
      <c r="O22" s="47">
        <f t="shared" si="1"/>
        <v>4.982559544837588</v>
      </c>
      <c r="P22" s="9"/>
    </row>
    <row r="23" spans="1:16" ht="15">
      <c r="A23" s="12"/>
      <c r="B23" s="25">
        <v>325.2</v>
      </c>
      <c r="C23" s="20" t="s">
        <v>27</v>
      </c>
      <c r="D23" s="46">
        <v>5789868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5789868</v>
      </c>
      <c r="O23" s="47">
        <f t="shared" si="1"/>
        <v>107.65238086384173</v>
      </c>
      <c r="P23" s="9"/>
    </row>
    <row r="24" spans="1:16" ht="15">
      <c r="A24" s="12"/>
      <c r="B24" s="25">
        <v>329</v>
      </c>
      <c r="C24" s="20" t="s">
        <v>28</v>
      </c>
      <c r="D24" s="46">
        <v>5388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5388</v>
      </c>
      <c r="O24" s="47">
        <f t="shared" si="1"/>
        <v>0.10018035438707398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SUM(D26:D38)</f>
        <v>4637003</v>
      </c>
      <c r="E25" s="32">
        <f t="shared" si="5"/>
        <v>2014906</v>
      </c>
      <c r="F25" s="32">
        <f t="shared" si="5"/>
        <v>0</v>
      </c>
      <c r="G25" s="32">
        <f t="shared" si="5"/>
        <v>505853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7157762</v>
      </c>
      <c r="O25" s="45">
        <f t="shared" si="1"/>
        <v>133.08595652901474</v>
      </c>
      <c r="P25" s="10"/>
    </row>
    <row r="26" spans="1:16" ht="15">
      <c r="A26" s="12"/>
      <c r="B26" s="25">
        <v>331.2</v>
      </c>
      <c r="C26" s="20" t="s">
        <v>29</v>
      </c>
      <c r="D26" s="46">
        <v>0</v>
      </c>
      <c r="E26" s="46">
        <v>88194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88194</v>
      </c>
      <c r="O26" s="47">
        <f t="shared" si="1"/>
        <v>1.639811836453898</v>
      </c>
      <c r="P26" s="9"/>
    </row>
    <row r="27" spans="1:16" ht="15">
      <c r="A27" s="12"/>
      <c r="B27" s="25">
        <v>331.39</v>
      </c>
      <c r="C27" s="20" t="s">
        <v>32</v>
      </c>
      <c r="D27" s="46">
        <v>0</v>
      </c>
      <c r="E27" s="46">
        <v>392089</v>
      </c>
      <c r="F27" s="46">
        <v>0</v>
      </c>
      <c r="G27" s="46">
        <v>432640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824729</v>
      </c>
      <c r="O27" s="47">
        <f t="shared" si="1"/>
        <v>15.33438075228232</v>
      </c>
      <c r="P27" s="9"/>
    </row>
    <row r="28" spans="1:16" ht="15">
      <c r="A28" s="12"/>
      <c r="B28" s="25">
        <v>331.5</v>
      </c>
      <c r="C28" s="20" t="s">
        <v>31</v>
      </c>
      <c r="D28" s="46">
        <v>0</v>
      </c>
      <c r="E28" s="46">
        <v>406557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406557</v>
      </c>
      <c r="O28" s="47">
        <f t="shared" si="1"/>
        <v>7.559210159344031</v>
      </c>
      <c r="P28" s="9"/>
    </row>
    <row r="29" spans="1:16" ht="15">
      <c r="A29" s="12"/>
      <c r="B29" s="25">
        <v>334.39</v>
      </c>
      <c r="C29" s="20" t="s">
        <v>34</v>
      </c>
      <c r="D29" s="46">
        <v>0</v>
      </c>
      <c r="E29" s="46">
        <v>435193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435193</v>
      </c>
      <c r="O29" s="47">
        <f t="shared" si="1"/>
        <v>8.091646059163676</v>
      </c>
      <c r="P29" s="9"/>
    </row>
    <row r="30" spans="1:16" ht="15">
      <c r="A30" s="12"/>
      <c r="B30" s="25">
        <v>335.12</v>
      </c>
      <c r="C30" s="20" t="s">
        <v>106</v>
      </c>
      <c r="D30" s="46">
        <v>1049157</v>
      </c>
      <c r="E30" s="46">
        <v>375938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1425095</v>
      </c>
      <c r="O30" s="47">
        <f t="shared" si="1"/>
        <v>26.497127345071863</v>
      </c>
      <c r="P30" s="9"/>
    </row>
    <row r="31" spans="1:16" ht="15">
      <c r="A31" s="12"/>
      <c r="B31" s="25">
        <v>335.14</v>
      </c>
      <c r="C31" s="20" t="s">
        <v>107</v>
      </c>
      <c r="D31" s="46">
        <v>25163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25163</v>
      </c>
      <c r="O31" s="47">
        <f t="shared" si="1"/>
        <v>0.46786159195284754</v>
      </c>
      <c r="P31" s="9"/>
    </row>
    <row r="32" spans="1:16" ht="15">
      <c r="A32" s="12"/>
      <c r="B32" s="25">
        <v>335.15</v>
      </c>
      <c r="C32" s="20" t="s">
        <v>108</v>
      </c>
      <c r="D32" s="46">
        <v>14759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14759</v>
      </c>
      <c r="O32" s="47">
        <f t="shared" si="1"/>
        <v>0.27441756688916574</v>
      </c>
      <c r="P32" s="9"/>
    </row>
    <row r="33" spans="1:16" ht="15">
      <c r="A33" s="12"/>
      <c r="B33" s="25">
        <v>335.18</v>
      </c>
      <c r="C33" s="20" t="s">
        <v>109</v>
      </c>
      <c r="D33" s="46">
        <v>3108522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3108522</v>
      </c>
      <c r="O33" s="47">
        <f t="shared" si="1"/>
        <v>57.79748247587528</v>
      </c>
      <c r="P33" s="9"/>
    </row>
    <row r="34" spans="1:16" ht="15">
      <c r="A34" s="12"/>
      <c r="B34" s="25">
        <v>335.21</v>
      </c>
      <c r="C34" s="20" t="s">
        <v>39</v>
      </c>
      <c r="D34" s="46">
        <v>3746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3746</v>
      </c>
      <c r="O34" s="47">
        <f t="shared" si="1"/>
        <v>0.06965026123496272</v>
      </c>
      <c r="P34" s="9"/>
    </row>
    <row r="35" spans="1:16" ht="15">
      <c r="A35" s="12"/>
      <c r="B35" s="25">
        <v>335.49</v>
      </c>
      <c r="C35" s="20" t="s">
        <v>40</v>
      </c>
      <c r="D35" s="46">
        <v>23345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23345</v>
      </c>
      <c r="O35" s="47">
        <f t="shared" si="1"/>
        <v>0.43405908930331144</v>
      </c>
      <c r="P35" s="9"/>
    </row>
    <row r="36" spans="1:16" ht="15">
      <c r="A36" s="12"/>
      <c r="B36" s="25">
        <v>337.3</v>
      </c>
      <c r="C36" s="20" t="s">
        <v>95</v>
      </c>
      <c r="D36" s="46">
        <v>0</v>
      </c>
      <c r="E36" s="46">
        <v>131820</v>
      </c>
      <c r="F36" s="46">
        <v>0</v>
      </c>
      <c r="G36" s="46">
        <v>73213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205033</v>
      </c>
      <c r="O36" s="47">
        <f t="shared" si="1"/>
        <v>3.812226911849469</v>
      </c>
      <c r="P36" s="9"/>
    </row>
    <row r="37" spans="1:16" ht="15">
      <c r="A37" s="12"/>
      <c r="B37" s="25">
        <v>338</v>
      </c>
      <c r="C37" s="20" t="s">
        <v>43</v>
      </c>
      <c r="D37" s="46">
        <v>327311</v>
      </c>
      <c r="E37" s="46">
        <v>185115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512426</v>
      </c>
      <c r="O37" s="47">
        <f aca="true" t="shared" si="7" ref="O37:O68">(N37/O$71)</f>
        <v>9.527657438223974</v>
      </c>
      <c r="P37" s="9"/>
    </row>
    <row r="38" spans="1:16" ht="15">
      <c r="A38" s="12"/>
      <c r="B38" s="25">
        <v>339</v>
      </c>
      <c r="C38" s="20" t="s">
        <v>96</v>
      </c>
      <c r="D38" s="46">
        <v>85000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85000</v>
      </c>
      <c r="O38" s="47">
        <f t="shared" si="7"/>
        <v>1.5804250413699497</v>
      </c>
      <c r="P38" s="9"/>
    </row>
    <row r="39" spans="1:16" ht="15.75">
      <c r="A39" s="29" t="s">
        <v>48</v>
      </c>
      <c r="B39" s="30"/>
      <c r="C39" s="31"/>
      <c r="D39" s="32">
        <f aca="true" t="shared" si="8" ref="D39:M39">SUM(D40:D52)</f>
        <v>5461809</v>
      </c>
      <c r="E39" s="32">
        <f t="shared" si="8"/>
        <v>2727659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20064735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28254203</v>
      </c>
      <c r="O39" s="45">
        <f t="shared" si="7"/>
        <v>525.3370581782348</v>
      </c>
      <c r="P39" s="10"/>
    </row>
    <row r="40" spans="1:16" ht="15">
      <c r="A40" s="12"/>
      <c r="B40" s="25">
        <v>341.9</v>
      </c>
      <c r="C40" s="20" t="s">
        <v>110</v>
      </c>
      <c r="D40" s="46">
        <v>23550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23550</v>
      </c>
      <c r="O40" s="47">
        <f t="shared" si="7"/>
        <v>0.4378707026383802</v>
      </c>
      <c r="P40" s="9"/>
    </row>
    <row r="41" spans="1:16" ht="15">
      <c r="A41" s="12"/>
      <c r="B41" s="25">
        <v>342.1</v>
      </c>
      <c r="C41" s="20" t="s">
        <v>52</v>
      </c>
      <c r="D41" s="46">
        <v>663444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663444</v>
      </c>
      <c r="O41" s="47">
        <f t="shared" si="7"/>
        <v>12.335570719372292</v>
      </c>
      <c r="P41" s="9"/>
    </row>
    <row r="42" spans="1:16" ht="15">
      <c r="A42" s="12"/>
      <c r="B42" s="25">
        <v>342.2</v>
      </c>
      <c r="C42" s="20" t="s">
        <v>53</v>
      </c>
      <c r="D42" s="46">
        <v>2900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2900</v>
      </c>
      <c r="O42" s="47">
        <f t="shared" si="7"/>
        <v>0.053920383764386515</v>
      </c>
      <c r="P42" s="9"/>
    </row>
    <row r="43" spans="1:16" ht="15">
      <c r="A43" s="12"/>
      <c r="B43" s="25">
        <v>342.5</v>
      </c>
      <c r="C43" s="20" t="s">
        <v>54</v>
      </c>
      <c r="D43" s="46">
        <v>372938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372938</v>
      </c>
      <c r="O43" s="47">
        <f t="shared" si="7"/>
        <v>6.934124165628544</v>
      </c>
      <c r="P43" s="9"/>
    </row>
    <row r="44" spans="1:16" ht="15">
      <c r="A44" s="12"/>
      <c r="B44" s="25">
        <v>342.6</v>
      </c>
      <c r="C44" s="20" t="s">
        <v>55</v>
      </c>
      <c r="D44" s="46">
        <v>827745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827745</v>
      </c>
      <c r="O44" s="47">
        <f t="shared" si="7"/>
        <v>15.390457951397282</v>
      </c>
      <c r="P44" s="9"/>
    </row>
    <row r="45" spans="1:16" ht="15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11021393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11021393</v>
      </c>
      <c r="O45" s="47">
        <f t="shared" si="7"/>
        <v>204.92335868211146</v>
      </c>
      <c r="P45" s="9"/>
    </row>
    <row r="46" spans="1:16" ht="15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7342552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7342552</v>
      </c>
      <c r="O46" s="47">
        <f t="shared" si="7"/>
        <v>136.521800568953</v>
      </c>
      <c r="P46" s="9"/>
    </row>
    <row r="47" spans="1:16" ht="15">
      <c r="A47" s="12"/>
      <c r="B47" s="25">
        <v>343.6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177701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177701</v>
      </c>
      <c r="O47" s="47">
        <f t="shared" si="7"/>
        <v>3.3040365914880168</v>
      </c>
      <c r="P47" s="9"/>
    </row>
    <row r="48" spans="1:16" ht="15">
      <c r="A48" s="12"/>
      <c r="B48" s="25">
        <v>343.7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1523089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1523089</v>
      </c>
      <c r="O48" s="47">
        <f t="shared" si="7"/>
        <v>28.319152892177826</v>
      </c>
      <c r="P48" s="9"/>
    </row>
    <row r="49" spans="1:16" ht="15">
      <c r="A49" s="12"/>
      <c r="B49" s="25">
        <v>343.9</v>
      </c>
      <c r="C49" s="20" t="s">
        <v>60</v>
      </c>
      <c r="D49" s="46">
        <v>0</v>
      </c>
      <c r="E49" s="46">
        <v>67583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67583</v>
      </c>
      <c r="O49" s="47">
        <f t="shared" si="7"/>
        <v>1.2565866537753565</v>
      </c>
      <c r="P49" s="9"/>
    </row>
    <row r="50" spans="1:16" ht="15">
      <c r="A50" s="12"/>
      <c r="B50" s="25">
        <v>347.2</v>
      </c>
      <c r="C50" s="20" t="s">
        <v>61</v>
      </c>
      <c r="D50" s="46">
        <v>704721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704721</v>
      </c>
      <c r="O50" s="47">
        <f t="shared" si="7"/>
        <v>13.103043712697321</v>
      </c>
      <c r="P50" s="9"/>
    </row>
    <row r="51" spans="1:16" ht="15">
      <c r="A51" s="12"/>
      <c r="B51" s="25">
        <v>347.5</v>
      </c>
      <c r="C51" s="20" t="s">
        <v>97</v>
      </c>
      <c r="D51" s="46">
        <v>55101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55101</v>
      </c>
      <c r="O51" s="47">
        <f t="shared" si="7"/>
        <v>1.0245058847591246</v>
      </c>
      <c r="P51" s="9"/>
    </row>
    <row r="52" spans="1:16" ht="15">
      <c r="A52" s="12"/>
      <c r="B52" s="25">
        <v>349</v>
      </c>
      <c r="C52" s="20" t="s">
        <v>1</v>
      </c>
      <c r="D52" s="46">
        <v>2811410</v>
      </c>
      <c r="E52" s="46">
        <v>2660076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5471486</v>
      </c>
      <c r="O52" s="47">
        <f t="shared" si="7"/>
        <v>101.73262926947177</v>
      </c>
      <c r="P52" s="9"/>
    </row>
    <row r="53" spans="1:16" ht="15.75">
      <c r="A53" s="29" t="s">
        <v>49</v>
      </c>
      <c r="B53" s="30"/>
      <c r="C53" s="31"/>
      <c r="D53" s="32">
        <f aca="true" t="shared" si="10" ref="D53:M53">SUM(D54:D58)</f>
        <v>354023</v>
      </c>
      <c r="E53" s="32">
        <f t="shared" si="10"/>
        <v>259399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9">SUM(D53:M53)</f>
        <v>613422</v>
      </c>
      <c r="O53" s="45">
        <f t="shared" si="7"/>
        <v>11.405499879143967</v>
      </c>
      <c r="P53" s="10"/>
    </row>
    <row r="54" spans="1:16" ht="15">
      <c r="A54" s="13"/>
      <c r="B54" s="39">
        <v>351.1</v>
      </c>
      <c r="C54" s="21" t="s">
        <v>64</v>
      </c>
      <c r="D54" s="46">
        <v>232712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232712</v>
      </c>
      <c r="O54" s="47">
        <f t="shared" si="7"/>
        <v>4.326869085026868</v>
      </c>
      <c r="P54" s="9"/>
    </row>
    <row r="55" spans="1:16" ht="15">
      <c r="A55" s="13"/>
      <c r="B55" s="39">
        <v>351.2</v>
      </c>
      <c r="C55" s="21" t="s">
        <v>65</v>
      </c>
      <c r="D55" s="46">
        <v>0</v>
      </c>
      <c r="E55" s="46">
        <v>259399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259399</v>
      </c>
      <c r="O55" s="47">
        <f t="shared" si="7"/>
        <v>4.823066768309689</v>
      </c>
      <c r="P55" s="9"/>
    </row>
    <row r="56" spans="1:16" ht="15">
      <c r="A56" s="13"/>
      <c r="B56" s="39">
        <v>351.3</v>
      </c>
      <c r="C56" s="21" t="s">
        <v>66</v>
      </c>
      <c r="D56" s="46">
        <v>8921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8921</v>
      </c>
      <c r="O56" s="47">
        <f t="shared" si="7"/>
        <v>0.16587025640072142</v>
      </c>
      <c r="P56" s="9"/>
    </row>
    <row r="57" spans="1:16" ht="15">
      <c r="A57" s="13"/>
      <c r="B57" s="39">
        <v>354</v>
      </c>
      <c r="C57" s="21" t="s">
        <v>67</v>
      </c>
      <c r="D57" s="46">
        <v>106050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106050</v>
      </c>
      <c r="O57" s="47">
        <f t="shared" si="7"/>
        <v>1.9718126545562724</v>
      </c>
      <c r="P57" s="9"/>
    </row>
    <row r="58" spans="1:16" ht="15">
      <c r="A58" s="13"/>
      <c r="B58" s="39">
        <v>359</v>
      </c>
      <c r="C58" s="21" t="s">
        <v>68</v>
      </c>
      <c r="D58" s="46">
        <v>6340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6340</v>
      </c>
      <c r="O58" s="47">
        <f t="shared" si="7"/>
        <v>0.11788111485041741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SUM(D60:D65)</f>
        <v>714377</v>
      </c>
      <c r="E59" s="32">
        <f t="shared" si="12"/>
        <v>-19609</v>
      </c>
      <c r="F59" s="32">
        <f t="shared" si="12"/>
        <v>-6547</v>
      </c>
      <c r="G59" s="32">
        <f t="shared" si="12"/>
        <v>2380676</v>
      </c>
      <c r="H59" s="32">
        <f t="shared" si="12"/>
        <v>0</v>
      </c>
      <c r="I59" s="32">
        <f t="shared" si="12"/>
        <v>-68608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3000289</v>
      </c>
      <c r="O59" s="45">
        <f t="shared" si="7"/>
        <v>55.785080787609466</v>
      </c>
      <c r="P59" s="10"/>
    </row>
    <row r="60" spans="1:16" ht="15">
      <c r="A60" s="12"/>
      <c r="B60" s="25">
        <v>361.1</v>
      </c>
      <c r="C60" s="20" t="s">
        <v>69</v>
      </c>
      <c r="D60" s="46">
        <v>-34539</v>
      </c>
      <c r="E60" s="46">
        <v>-13556</v>
      </c>
      <c r="F60" s="46">
        <v>-6566</v>
      </c>
      <c r="G60" s="46">
        <v>-20888</v>
      </c>
      <c r="H60" s="46">
        <v>0</v>
      </c>
      <c r="I60" s="46">
        <v>-45735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-121284</v>
      </c>
      <c r="O60" s="47">
        <f t="shared" si="7"/>
        <v>-2.255062008441329</v>
      </c>
      <c r="P60" s="9"/>
    </row>
    <row r="61" spans="1:16" ht="15">
      <c r="A61" s="12"/>
      <c r="B61" s="25">
        <v>361.3</v>
      </c>
      <c r="C61" s="20" t="s">
        <v>70</v>
      </c>
      <c r="D61" s="46">
        <v>-9824</v>
      </c>
      <c r="E61" s="46">
        <v>-6554</v>
      </c>
      <c r="F61" s="46">
        <v>19</v>
      </c>
      <c r="G61" s="46">
        <v>8915</v>
      </c>
      <c r="H61" s="46">
        <v>0</v>
      </c>
      <c r="I61" s="46">
        <v>-23355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-30799</v>
      </c>
      <c r="O61" s="47">
        <f t="shared" si="7"/>
        <v>-0.5726530688135656</v>
      </c>
      <c r="P61" s="9"/>
    </row>
    <row r="62" spans="1:16" ht="15">
      <c r="A62" s="12"/>
      <c r="B62" s="25">
        <v>362</v>
      </c>
      <c r="C62" s="20" t="s">
        <v>71</v>
      </c>
      <c r="D62" s="46">
        <v>356941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356941</v>
      </c>
      <c r="O62" s="47">
        <f t="shared" si="7"/>
        <v>6.63668817284272</v>
      </c>
      <c r="P62" s="9"/>
    </row>
    <row r="63" spans="1:16" ht="15">
      <c r="A63" s="12"/>
      <c r="B63" s="25">
        <v>365</v>
      </c>
      <c r="C63" s="20" t="s">
        <v>111</v>
      </c>
      <c r="D63" s="46">
        <v>38653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38653</v>
      </c>
      <c r="O63" s="47">
        <f t="shared" si="7"/>
        <v>0.718684342636149</v>
      </c>
      <c r="P63" s="9"/>
    </row>
    <row r="64" spans="1:16" ht="15">
      <c r="A64" s="12"/>
      <c r="B64" s="25">
        <v>366</v>
      </c>
      <c r="C64" s="20" t="s">
        <v>73</v>
      </c>
      <c r="D64" s="46">
        <v>98171</v>
      </c>
      <c r="E64" s="46">
        <v>0</v>
      </c>
      <c r="F64" s="46">
        <v>0</v>
      </c>
      <c r="G64" s="46">
        <v>458400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556571</v>
      </c>
      <c r="O64" s="47">
        <f t="shared" si="7"/>
        <v>10.348455831768403</v>
      </c>
      <c r="P64" s="9"/>
    </row>
    <row r="65" spans="1:16" ht="15">
      <c r="A65" s="12"/>
      <c r="B65" s="25">
        <v>369.9</v>
      </c>
      <c r="C65" s="20" t="s">
        <v>74</v>
      </c>
      <c r="D65" s="46">
        <v>264975</v>
      </c>
      <c r="E65" s="46">
        <v>501</v>
      </c>
      <c r="F65" s="46">
        <v>0</v>
      </c>
      <c r="G65" s="46">
        <v>1934249</v>
      </c>
      <c r="H65" s="46">
        <v>0</v>
      </c>
      <c r="I65" s="46">
        <v>482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2200207</v>
      </c>
      <c r="O65" s="47">
        <f t="shared" si="7"/>
        <v>40.90896751761709</v>
      </c>
      <c r="P65" s="9"/>
    </row>
    <row r="66" spans="1:16" ht="15.75">
      <c r="A66" s="29" t="s">
        <v>50</v>
      </c>
      <c r="B66" s="30"/>
      <c r="C66" s="31"/>
      <c r="D66" s="32">
        <f aca="true" t="shared" si="13" ref="D66:M66">SUM(D67:D68)</f>
        <v>185380</v>
      </c>
      <c r="E66" s="32">
        <f t="shared" si="13"/>
        <v>9018</v>
      </c>
      <c r="F66" s="32">
        <f t="shared" si="13"/>
        <v>3292200</v>
      </c>
      <c r="G66" s="32">
        <f t="shared" si="13"/>
        <v>1501463</v>
      </c>
      <c r="H66" s="32">
        <f t="shared" si="13"/>
        <v>0</v>
      </c>
      <c r="I66" s="32">
        <f t="shared" si="13"/>
        <v>704969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5693030</v>
      </c>
      <c r="O66" s="45">
        <f t="shared" si="7"/>
        <v>105.8518490972984</v>
      </c>
      <c r="P66" s="9"/>
    </row>
    <row r="67" spans="1:16" ht="15">
      <c r="A67" s="12"/>
      <c r="B67" s="25">
        <v>381</v>
      </c>
      <c r="C67" s="20" t="s">
        <v>75</v>
      </c>
      <c r="D67" s="46">
        <v>185380</v>
      </c>
      <c r="E67" s="46">
        <v>9018</v>
      </c>
      <c r="F67" s="46">
        <v>3292200</v>
      </c>
      <c r="G67" s="46">
        <v>1501463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4988061</v>
      </c>
      <c r="O67" s="47">
        <f t="shared" si="7"/>
        <v>92.74419426212744</v>
      </c>
      <c r="P67" s="9"/>
    </row>
    <row r="68" spans="1:16" ht="15.75" thickBot="1">
      <c r="A68" s="12"/>
      <c r="B68" s="25">
        <v>389.8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704969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704969</v>
      </c>
      <c r="O68" s="47">
        <f t="shared" si="7"/>
        <v>13.107654835170965</v>
      </c>
      <c r="P68" s="9"/>
    </row>
    <row r="69" spans="1:119" ht="16.5" thickBot="1">
      <c r="A69" s="14" t="s">
        <v>62</v>
      </c>
      <c r="B69" s="23"/>
      <c r="C69" s="22"/>
      <c r="D69" s="15">
        <f aca="true" t="shared" si="14" ref="D69:M69">SUM(D5,D14,D25,D39,D53,D59,D66)</f>
        <v>46740240</v>
      </c>
      <c r="E69" s="15">
        <f t="shared" si="14"/>
        <v>6029878</v>
      </c>
      <c r="F69" s="15">
        <f t="shared" si="14"/>
        <v>3285653</v>
      </c>
      <c r="G69" s="15">
        <f t="shared" si="14"/>
        <v>4933294</v>
      </c>
      <c r="H69" s="15">
        <f t="shared" si="14"/>
        <v>0</v>
      </c>
      <c r="I69" s="15">
        <f t="shared" si="14"/>
        <v>21757588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1"/>
        <v>82746653</v>
      </c>
      <c r="O69" s="38">
        <f>(N69/O$71)</f>
        <v>1538.5280293029396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113</v>
      </c>
      <c r="M71" s="48"/>
      <c r="N71" s="48"/>
      <c r="O71" s="43">
        <v>53783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2022-04-28T17:51:27Z</cp:lastPrinted>
  <dcterms:created xsi:type="dcterms:W3CDTF">2000-08-31T21:26:31Z</dcterms:created>
  <dcterms:modified xsi:type="dcterms:W3CDTF">2022-04-28T17:51:30Z</dcterms:modified>
  <cp:category/>
  <cp:version/>
  <cp:contentType/>
  <cp:contentStatus/>
</cp:coreProperties>
</file>