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'2008'!$A$1:$O$37</definedName>
    <definedName name="_xlnm.Print_Area" localSheetId="12">'2009'!$A$1:$O$37</definedName>
    <definedName name="_xlnm.Print_Area" localSheetId="11">'2010'!$A$1:$O$38</definedName>
    <definedName name="_xlnm.Print_Area" localSheetId="10">'2011'!$A$1:$O$40</definedName>
    <definedName name="_xlnm.Print_Area" localSheetId="9">'2012'!$A$1:$O$40</definedName>
    <definedName name="_xlnm.Print_Area" localSheetId="8">'2013'!$A$1:$O$39</definedName>
    <definedName name="_xlnm.Print_Area" localSheetId="7">'2014'!$A$1:$O$39</definedName>
    <definedName name="_xlnm.Print_Area" localSheetId="6">'2015'!$A$1:$O$39</definedName>
    <definedName name="_xlnm.Print_Area" localSheetId="5">'2016'!$A$1:$O$40</definedName>
    <definedName name="_xlnm.Print_Area" localSheetId="4">'2017'!$A$1:$O$40</definedName>
    <definedName name="_xlnm.Print_Area" localSheetId="3">'2018'!$A$1:$O$39</definedName>
    <definedName name="_xlnm.Print_Area" localSheetId="2">'2019'!$A$1:$O$40</definedName>
    <definedName name="_xlnm.Print_Area" localSheetId="1">'2020'!$A$1:$O$40</definedName>
    <definedName name="_xlnm.Print_Area" localSheetId="0">'2021'!$A$1:$P$39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<sst xmlns="http://schemas.openxmlformats.org/spreadsheetml/2006/main" count="763" uniqueCount="94">
  <si>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</si>
  <si>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</si>
  <si>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</si>
  <si>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</si>
  <si>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</si>
  <si>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</si>
  <si>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</si>
  <si>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</si>
  <si>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</si>
  <si>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</si>
  <si>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</si>
  <si>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</si>
  <si>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</si>
  <si>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</si>
  <si>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</si>
  <si>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</si>
  <si>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</si>
  <si>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</si>
  <si>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</si>
  <si>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</si>
  <si>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</si>
  <si>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</si>
  <si>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</si>
  <si>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</si>
  <si>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</si>
  <si>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</si>
  <si>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</si>
  <si>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</si>
  <si>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</si>
  <si>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</si>
  <si>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</si>
  <si>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</si>
  <si>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</si>
  <si>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</si>
  <si>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</si>
  <si>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</si>
  <si>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</si>
  <si>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</si>
  <si>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</si>
  <si>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</si>
  <si>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</si>
  <si>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</si>
  <si>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</si>
  <si>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</si>
  <si>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</si>
  <si>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Dania Beach Expenditures Reported by Account Code and Fund Type</t>
  </si>
  <si>
    <t>Court-Related Expenditures</t>
  </si>
  <si>
    <t>General Court-Related Operations - Information Systems</t>
  </si>
  <si>
    <t>Local Fiscal Year Ended September 30, 2010</t>
  </si>
  <si>
    <t>Debt Service Payments</t>
  </si>
  <si>
    <t>Pension Benefits</t>
  </si>
  <si>
    <t>Parking Facilities</t>
  </si>
  <si>
    <t>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</si>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</sst>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409]dddd\,\ mmmm\ dd\,\ yyyy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9334012</v>
      </c>
      <c r="E5" s="26">
        <f>SUM(E6:E13)</f>
        <v>0</v>
      </c>
      <c r="F5" s="26">
        <f>SUM(F6:F13)</f>
        <v>937091</v>
      </c>
      <c r="G5" s="26">
        <f>SUM(G6:G13)</f>
        <v>37891</v>
      </c>
      <c r="H5" s="26">
        <f>SUM(H6:H13)</f>
        <v>0</v>
      </c>
      <c r="I5" s="26">
        <f>SUM(I6:I13)</f>
        <v>663726</v>
      </c>
      <c r="J5" s="26">
        <f>SUM(J6:J13)</f>
        <v>0</v>
      </c>
      <c r="K5" s="26">
        <f>SUM(K6:K13)</f>
        <v>7874616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18847336</v>
      </c>
      <c r="P5" s="32">
        <f>(O5/P$37)</f>
        <v>591.9947231208971</v>
      </c>
      <c r="Q5" s="6"/>
    </row>
    <row r="6" spans="1:17" ht="15">
      <c r="A6" s="12"/>
      <c r="B6" s="44">
        <v>511</v>
      </c>
      <c r="C6" s="20" t="s">
        <v>19</v>
      </c>
      <c r="D6" s="46">
        <v>653406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653406</v>
      </c>
      <c r="P6" s="47">
        <f>(O6/P$37)</f>
        <v>20.523478971008576</v>
      </c>
      <c r="Q6" s="9"/>
    </row>
    <row r="7" spans="1:17" ht="15">
      <c r="A7" s="12"/>
      <c r="B7" s="44">
        <v>512</v>
      </c>
      <c r="C7" s="20" t="s">
        <v>20</v>
      </c>
      <c r="D7" s="46">
        <v>1126962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1126962</v>
      </c>
      <c r="P7" s="47">
        <f>(O7/P$37)</f>
        <v>35.39787040236203</v>
      </c>
      <c r="Q7" s="9"/>
    </row>
    <row r="8" spans="1:17" ht="15">
      <c r="A8" s="12"/>
      <c r="B8" s="44">
        <v>513</v>
      </c>
      <c r="C8" s="20" t="s">
        <v>21</v>
      </c>
      <c r="D8" s="46">
        <v>1798142</v>
      </c>
      <c r="E8" s="46">
        <v>0</v>
      </c>
      <c r="F8" s="46">
        <v>0</v>
      </c>
      <c r="G8" s="46">
        <v>0</v>
      </c>
      <c r="H8" s="46">
        <v>0</v>
      </c>
      <c r="I8" s="46">
        <v>663726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2461868</v>
      </c>
      <c r="P8" s="47">
        <f>(O8/P$37)</f>
        <v>77.32726073436568</v>
      </c>
      <c r="Q8" s="9"/>
    </row>
    <row r="9" spans="1:17" ht="15">
      <c r="A9" s="12"/>
      <c r="B9" s="44">
        <v>514</v>
      </c>
      <c r="C9" s="20" t="s">
        <v>22</v>
      </c>
      <c r="D9" s="46">
        <v>963738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963738</v>
      </c>
      <c r="P9" s="47">
        <f>(O9/P$37)</f>
        <v>30.271005433929076</v>
      </c>
      <c r="Q9" s="9"/>
    </row>
    <row r="10" spans="1:17" ht="15">
      <c r="A10" s="12"/>
      <c r="B10" s="44">
        <v>515</v>
      </c>
      <c r="C10" s="20" t="s">
        <v>23</v>
      </c>
      <c r="D10" s="46">
        <v>576032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576032</v>
      </c>
      <c r="P10" s="47">
        <f>(O10/P$37)</f>
        <v>18.09316204416245</v>
      </c>
      <c r="Q10" s="9"/>
    </row>
    <row r="11" spans="1:17" ht="15">
      <c r="A11" s="12"/>
      <c r="B11" s="44">
        <v>516</v>
      </c>
      <c r="C11" s="20" t="s">
        <v>56</v>
      </c>
      <c r="D11" s="46">
        <v>875879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875879</v>
      </c>
      <c r="P11" s="47">
        <f>(O11/P$37)</f>
        <v>27.5113547130697</v>
      </c>
      <c r="Q11" s="9"/>
    </row>
    <row r="12" spans="1:17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937091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937091</v>
      </c>
      <c r="P12" s="47">
        <f>(O12/P$37)</f>
        <v>29.434023306216037</v>
      </c>
      <c r="Q12" s="9"/>
    </row>
    <row r="13" spans="1:17" ht="15">
      <c r="A13" s="12"/>
      <c r="B13" s="44">
        <v>519</v>
      </c>
      <c r="C13" s="20" t="s">
        <v>24</v>
      </c>
      <c r="D13" s="46">
        <v>3339853</v>
      </c>
      <c r="E13" s="46">
        <v>0</v>
      </c>
      <c r="F13" s="46">
        <v>0</v>
      </c>
      <c r="G13" s="46">
        <v>37891</v>
      </c>
      <c r="H13" s="46">
        <v>0</v>
      </c>
      <c r="I13" s="46">
        <v>0</v>
      </c>
      <c r="J13" s="46">
        <v>0</v>
      </c>
      <c r="K13" s="46">
        <v>7874616</v>
      </c>
      <c r="L13" s="46">
        <v>0</v>
      </c>
      <c r="M13" s="46">
        <v>0</v>
      </c>
      <c r="N13" s="46">
        <v>0</v>
      </c>
      <c r="O13" s="46">
        <f t="shared" si="0"/>
        <v>11252360</v>
      </c>
      <c r="P13" s="47">
        <f>(O13/P$37)</f>
        <v>353.4365675157835</v>
      </c>
      <c r="Q13" s="9"/>
    </row>
    <row r="14" spans="1:17" ht="15.75">
      <c r="A14" s="28" t="s">
        <v>25</v>
      </c>
      <c r="B14" s="29"/>
      <c r="C14" s="30"/>
      <c r="D14" s="31">
        <f>SUM(D15:D18)</f>
        <v>35105277</v>
      </c>
      <c r="E14" s="31">
        <f>SUM(E15:E18)</f>
        <v>3213221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38318498</v>
      </c>
      <c r="P14" s="43">
        <f>(O14/P$37)</f>
        <v>1203.583817570751</v>
      </c>
      <c r="Q14" s="10"/>
    </row>
    <row r="15" spans="1:17" ht="15">
      <c r="A15" s="12"/>
      <c r="B15" s="44">
        <v>521</v>
      </c>
      <c r="C15" s="20" t="s">
        <v>26</v>
      </c>
      <c r="D15" s="46">
        <v>15375421</v>
      </c>
      <c r="E15" s="46">
        <v>5900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15381321</v>
      </c>
      <c r="P15" s="47">
        <f>(O15/P$37)</f>
        <v>483.1272104783742</v>
      </c>
      <c r="Q15" s="9"/>
    </row>
    <row r="16" spans="1:17" ht="15">
      <c r="A16" s="12"/>
      <c r="B16" s="44">
        <v>522</v>
      </c>
      <c r="C16" s="20" t="s">
        <v>27</v>
      </c>
      <c r="D16" s="46">
        <v>18853545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18853545</v>
      </c>
      <c r="P16" s="47">
        <f>(O16/P$37)</f>
        <v>592.1897477777429</v>
      </c>
      <c r="Q16" s="9"/>
    </row>
    <row r="17" spans="1:17" ht="15">
      <c r="A17" s="12"/>
      <c r="B17" s="44">
        <v>524</v>
      </c>
      <c r="C17" s="20" t="s">
        <v>28</v>
      </c>
      <c r="D17" s="46">
        <v>0</v>
      </c>
      <c r="E17" s="46">
        <v>3207321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3207321</v>
      </c>
      <c r="P17" s="47">
        <f>(O17/P$37)</f>
        <v>100.74193548387096</v>
      </c>
      <c r="Q17" s="9"/>
    </row>
    <row r="18" spans="1:17" ht="15">
      <c r="A18" s="12"/>
      <c r="B18" s="44">
        <v>529</v>
      </c>
      <c r="C18" s="20" t="s">
        <v>29</v>
      </c>
      <c r="D18" s="46">
        <v>876311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876311</v>
      </c>
      <c r="P18" s="47">
        <f>(O18/P$37)</f>
        <v>27.524923830762948</v>
      </c>
      <c r="Q18" s="9"/>
    </row>
    <row r="19" spans="1:17" ht="15.75">
      <c r="A19" s="28" t="s">
        <v>30</v>
      </c>
      <c r="B19" s="29"/>
      <c r="C19" s="30"/>
      <c r="D19" s="31">
        <f>SUM(D20:D24)</f>
        <v>3051393</v>
      </c>
      <c r="E19" s="31">
        <f>SUM(E20:E24)</f>
        <v>2971280</v>
      </c>
      <c r="F19" s="31">
        <f>SUM(F20:F24)</f>
        <v>0</v>
      </c>
      <c r="G19" s="31">
        <f>SUM(G20:G24)</f>
        <v>0</v>
      </c>
      <c r="H19" s="31">
        <f>SUM(H20:H24)</f>
        <v>0</v>
      </c>
      <c r="I19" s="31">
        <f>SUM(I20:I24)</f>
        <v>12003006</v>
      </c>
      <c r="J19" s="31">
        <f>SUM(J20:J24)</f>
        <v>0</v>
      </c>
      <c r="K19" s="31">
        <f>SUM(K20:K24)</f>
        <v>0</v>
      </c>
      <c r="L19" s="31">
        <f>SUM(L20:L24)</f>
        <v>0</v>
      </c>
      <c r="M19" s="31">
        <f>SUM(M20:M24)</f>
        <v>0</v>
      </c>
      <c r="N19" s="31">
        <f>SUM(N20:N24)</f>
        <v>0</v>
      </c>
      <c r="O19" s="42">
        <f>SUM(D19:N19)</f>
        <v>18025679</v>
      </c>
      <c r="P19" s="43">
        <f>(O19/P$37)</f>
        <v>566.1864811382982</v>
      </c>
      <c r="Q19" s="10"/>
    </row>
    <row r="20" spans="1:17" ht="15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6296485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6296485</v>
      </c>
      <c r="P20" s="47">
        <f>(O20/P$37)</f>
        <v>197.77256022866476</v>
      </c>
      <c r="Q20" s="9"/>
    </row>
    <row r="21" spans="1:17" ht="15">
      <c r="A21" s="12"/>
      <c r="B21" s="44">
        <v>534</v>
      </c>
      <c r="C21" s="20" t="s">
        <v>32</v>
      </c>
      <c r="D21" s="46">
        <v>0</v>
      </c>
      <c r="E21" s="46">
        <v>2911544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2911544</v>
      </c>
      <c r="P21" s="47">
        <f>(O21/P$37)</f>
        <v>91.45158149323115</v>
      </c>
      <c r="Q21" s="9"/>
    </row>
    <row r="22" spans="1:17" ht="15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4168773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4168773</v>
      </c>
      <c r="P22" s="47">
        <f>(O22/P$37)</f>
        <v>130.94113767000658</v>
      </c>
      <c r="Q22" s="9"/>
    </row>
    <row r="23" spans="1:17" ht="15">
      <c r="A23" s="12"/>
      <c r="B23" s="44">
        <v>538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1537748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1537748</v>
      </c>
      <c r="P23" s="47">
        <f>(O23/P$37)</f>
        <v>48.3006564688884</v>
      </c>
      <c r="Q23" s="9"/>
    </row>
    <row r="24" spans="1:17" ht="15">
      <c r="A24" s="12"/>
      <c r="B24" s="44">
        <v>539</v>
      </c>
      <c r="C24" s="20" t="s">
        <v>35</v>
      </c>
      <c r="D24" s="46">
        <v>3051393</v>
      </c>
      <c r="E24" s="46">
        <v>59736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3111129</v>
      </c>
      <c r="P24" s="47">
        <f>(O24/P$37)</f>
        <v>97.7205452775073</v>
      </c>
      <c r="Q24" s="9"/>
    </row>
    <row r="25" spans="1:17" ht="15.75">
      <c r="A25" s="28" t="s">
        <v>36</v>
      </c>
      <c r="B25" s="29"/>
      <c r="C25" s="30"/>
      <c r="D25" s="31">
        <f>SUM(D26:D27)</f>
        <v>2112634</v>
      </c>
      <c r="E25" s="31">
        <f>SUM(E26:E27)</f>
        <v>22838</v>
      </c>
      <c r="F25" s="31">
        <f>SUM(F26:F27)</f>
        <v>0</v>
      </c>
      <c r="G25" s="31">
        <f>SUM(G26:G27)</f>
        <v>55000</v>
      </c>
      <c r="H25" s="31">
        <f>SUM(H26:H27)</f>
        <v>0</v>
      </c>
      <c r="I25" s="31">
        <f>SUM(I26:I27)</f>
        <v>1052648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>SUM(D25:N25)</f>
        <v>3243120</v>
      </c>
      <c r="P25" s="43">
        <f>(O25/P$37)</f>
        <v>101.86638188271507</v>
      </c>
      <c r="Q25" s="10"/>
    </row>
    <row r="26" spans="1:17" ht="15">
      <c r="A26" s="12"/>
      <c r="B26" s="44">
        <v>541</v>
      </c>
      <c r="C26" s="20" t="s">
        <v>37</v>
      </c>
      <c r="D26" s="46">
        <v>2112634</v>
      </c>
      <c r="E26" s="46">
        <v>22838</v>
      </c>
      <c r="F26" s="46">
        <v>0</v>
      </c>
      <c r="G26" s="46">
        <v>55000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2190472</v>
      </c>
      <c r="P26" s="47">
        <f>(O26/P$37)</f>
        <v>68.80271382353865</v>
      </c>
      <c r="Q26" s="9"/>
    </row>
    <row r="27" spans="1:17" ht="15">
      <c r="A27" s="12"/>
      <c r="B27" s="44">
        <v>545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1052648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1052648</v>
      </c>
      <c r="P27" s="47">
        <f>(O27/P$37)</f>
        <v>33.06366805917643</v>
      </c>
      <c r="Q27" s="9"/>
    </row>
    <row r="28" spans="1:17" ht="15.75">
      <c r="A28" s="28" t="s">
        <v>38</v>
      </c>
      <c r="B28" s="29"/>
      <c r="C28" s="30"/>
      <c r="D28" s="31">
        <f>SUM(D29:D29)</f>
        <v>0</v>
      </c>
      <c r="E28" s="31">
        <f>SUM(E29:E29)</f>
        <v>1322073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1322073</v>
      </c>
      <c r="P28" s="43">
        <f>(O28/P$37)</f>
        <v>41.526305870528</v>
      </c>
      <c r="Q28" s="10"/>
    </row>
    <row r="29" spans="1:17" ht="15">
      <c r="A29" s="13"/>
      <c r="B29" s="45">
        <v>552</v>
      </c>
      <c r="C29" s="21" t="s">
        <v>39</v>
      </c>
      <c r="D29" s="46">
        <v>0</v>
      </c>
      <c r="E29" s="46">
        <v>1322073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1322073</v>
      </c>
      <c r="P29" s="47">
        <f>(O29/P$37)</f>
        <v>41.526305870528</v>
      </c>
      <c r="Q29" s="9"/>
    </row>
    <row r="30" spans="1:17" ht="15.75">
      <c r="A30" s="28" t="s">
        <v>40</v>
      </c>
      <c r="B30" s="29"/>
      <c r="C30" s="30"/>
      <c r="D30" s="31">
        <f>SUM(D31:D32)</f>
        <v>3606229</v>
      </c>
      <c r="E30" s="31">
        <f>SUM(E31:E32)</f>
        <v>0</v>
      </c>
      <c r="F30" s="31">
        <f>SUM(F31:F32)</f>
        <v>0</v>
      </c>
      <c r="G30" s="31">
        <f>SUM(G31:G32)</f>
        <v>246933</v>
      </c>
      <c r="H30" s="31">
        <f>SUM(H31:H32)</f>
        <v>0</v>
      </c>
      <c r="I30" s="31">
        <f>SUM(I31:I32)</f>
        <v>1183488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5036650</v>
      </c>
      <c r="P30" s="43">
        <f>(O30/P$37)</f>
        <v>158.20114960580457</v>
      </c>
      <c r="Q30" s="9"/>
    </row>
    <row r="31" spans="1:17" ht="15">
      <c r="A31" s="12"/>
      <c r="B31" s="44">
        <v>572</v>
      </c>
      <c r="C31" s="20" t="s">
        <v>41</v>
      </c>
      <c r="D31" s="46">
        <v>3606229</v>
      </c>
      <c r="E31" s="46">
        <v>0</v>
      </c>
      <c r="F31" s="46">
        <v>0</v>
      </c>
      <c r="G31" s="46">
        <v>246933</v>
      </c>
      <c r="H31" s="46">
        <v>0</v>
      </c>
      <c r="I31" s="46">
        <v>398171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4251333</v>
      </c>
      <c r="P31" s="47">
        <f>(O31/P$37)</f>
        <v>133.53434682916105</v>
      </c>
      <c r="Q31" s="9"/>
    </row>
    <row r="32" spans="1:17" ht="15">
      <c r="A32" s="12"/>
      <c r="B32" s="44">
        <v>575</v>
      </c>
      <c r="C32" s="20" t="s">
        <v>52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785317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785317</v>
      </c>
      <c r="P32" s="47">
        <f>(O32/P$37)</f>
        <v>24.66680277664353</v>
      </c>
      <c r="Q32" s="9"/>
    </row>
    <row r="33" spans="1:17" ht="15.75">
      <c r="A33" s="28" t="s">
        <v>43</v>
      </c>
      <c r="B33" s="29"/>
      <c r="C33" s="30"/>
      <c r="D33" s="31">
        <f>SUM(D34:D34)</f>
        <v>3197692</v>
      </c>
      <c r="E33" s="31">
        <f>SUM(E34:E34)</f>
        <v>1629485</v>
      </c>
      <c r="F33" s="31">
        <f>SUM(F34:F34)</f>
        <v>0</v>
      </c>
      <c r="G33" s="31">
        <f>SUM(G34:G34)</f>
        <v>529469</v>
      </c>
      <c r="H33" s="31">
        <f>SUM(H34:H34)</f>
        <v>0</v>
      </c>
      <c r="I33" s="31">
        <f>SUM(I34:I34)</f>
        <v>3294238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8650884</v>
      </c>
      <c r="P33" s="43">
        <f>(O33/P$37)</f>
        <v>271.72422024688257</v>
      </c>
      <c r="Q33" s="9"/>
    </row>
    <row r="34" spans="1:17" ht="15.75" thickBot="1">
      <c r="A34" s="12"/>
      <c r="B34" s="44">
        <v>581</v>
      </c>
      <c r="C34" s="20" t="s">
        <v>92</v>
      </c>
      <c r="D34" s="46">
        <v>3197692</v>
      </c>
      <c r="E34" s="46">
        <v>1629485</v>
      </c>
      <c r="F34" s="46">
        <v>0</v>
      </c>
      <c r="G34" s="46">
        <v>529469</v>
      </c>
      <c r="H34" s="46">
        <v>0</v>
      </c>
      <c r="I34" s="46">
        <v>3294238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8650884</v>
      </c>
      <c r="P34" s="47">
        <f>(O34/P$37)</f>
        <v>271.72422024688257</v>
      </c>
      <c r="Q34" s="9"/>
    </row>
    <row r="35" spans="1:120" ht="16.5" thickBot="1">
      <c r="A35" s="14" t="s">
        <v>10</v>
      </c>
      <c r="B35" s="23"/>
      <c r="C35" s="22"/>
      <c r="D35" s="15">
        <f>SUM(D5,D14,D19,D25,D28,D30,D33)</f>
        <v>56407237</v>
      </c>
      <c r="E35" s="15">
        <f aca="true" t="shared" si="1" ref="E35:N35">SUM(E5,E14,E19,E25,E28,E30,E33)</f>
        <v>9158897</v>
      </c>
      <c r="F35" s="15">
        <f t="shared" si="1"/>
        <v>937091</v>
      </c>
      <c r="G35" s="15">
        <f t="shared" si="1"/>
        <v>869293</v>
      </c>
      <c r="H35" s="15">
        <f t="shared" si="1"/>
        <v>0</v>
      </c>
      <c r="I35" s="15">
        <f t="shared" si="1"/>
        <v>18197106</v>
      </c>
      <c r="J35" s="15">
        <f t="shared" si="1"/>
        <v>0</v>
      </c>
      <c r="K35" s="15">
        <f t="shared" si="1"/>
        <v>7874616</v>
      </c>
      <c r="L35" s="15">
        <f t="shared" si="1"/>
        <v>0</v>
      </c>
      <c r="M35" s="15">
        <f t="shared" si="1"/>
        <v>0</v>
      </c>
      <c r="N35" s="15">
        <f t="shared" si="1"/>
        <v>0</v>
      </c>
      <c r="O35" s="15">
        <f>SUM(D35:N35)</f>
        <v>93444240</v>
      </c>
      <c r="P35" s="37">
        <f>(O35/P$37)</f>
        <v>2935.0830794358767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93</v>
      </c>
      <c r="N37" s="93"/>
      <c r="O37" s="93"/>
      <c r="P37" s="41">
        <v>31837</v>
      </c>
    </row>
    <row r="38" spans="1:16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6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6910709</v>
      </c>
      <c r="E5" s="26">
        <f aca="true" t="shared" si="0" ref="E5:M5">SUM(E6:E14)</f>
        <v>0</v>
      </c>
      <c r="F5" s="26">
        <f t="shared" si="0"/>
        <v>1663787</v>
      </c>
      <c r="G5" s="26">
        <f t="shared" si="0"/>
        <v>133854</v>
      </c>
      <c r="H5" s="26">
        <f t="shared" si="0"/>
        <v>0</v>
      </c>
      <c r="I5" s="26">
        <f t="shared" si="0"/>
        <v>305792</v>
      </c>
      <c r="J5" s="26">
        <f t="shared" si="0"/>
        <v>0</v>
      </c>
      <c r="K5" s="26">
        <f t="shared" si="0"/>
        <v>7082892</v>
      </c>
      <c r="L5" s="26">
        <f t="shared" si="0"/>
        <v>0</v>
      </c>
      <c r="M5" s="26">
        <f t="shared" si="0"/>
        <v>0</v>
      </c>
      <c r="N5" s="27">
        <f>SUM(D5:M5)</f>
        <v>16097034</v>
      </c>
      <c r="O5" s="32">
        <f aca="true" t="shared" si="1" ref="O5:O36">(N5/O$38)</f>
        <v>538.8489271248285</v>
      </c>
      <c r="P5" s="6"/>
    </row>
    <row r="6" spans="1:16" ht="15">
      <c r="A6" s="12"/>
      <c r="B6" s="44">
        <v>511</v>
      </c>
      <c r="C6" s="20" t="s">
        <v>19</v>
      </c>
      <c r="D6" s="46">
        <v>354940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354940</v>
      </c>
      <c r="O6" s="47">
        <f t="shared" si="1"/>
        <v>11.881632243162722</v>
      </c>
      <c r="P6" s="9"/>
    </row>
    <row r="7" spans="1:16" ht="15">
      <c r="A7" s="12"/>
      <c r="B7" s="44">
        <v>512</v>
      </c>
      <c r="C7" s="20" t="s">
        <v>20</v>
      </c>
      <c r="D7" s="46">
        <v>723802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723802</v>
      </c>
      <c r="O7" s="47">
        <f t="shared" si="1"/>
        <v>24.22930405382787</v>
      </c>
      <c r="P7" s="9"/>
    </row>
    <row r="8" spans="1:16" ht="15">
      <c r="A8" s="12"/>
      <c r="B8" s="44">
        <v>513</v>
      </c>
      <c r="C8" s="20" t="s">
        <v>21</v>
      </c>
      <c r="D8" s="46">
        <v>1126857</v>
      </c>
      <c r="E8" s="46">
        <v>0</v>
      </c>
      <c r="F8" s="46">
        <v>0</v>
      </c>
      <c r="G8" s="46">
        <v>0</v>
      </c>
      <c r="H8" s="46">
        <v>0</v>
      </c>
      <c r="I8" s="46">
        <v>305792</v>
      </c>
      <c r="J8" s="46">
        <v>0</v>
      </c>
      <c r="K8" s="46">
        <v>487232</v>
      </c>
      <c r="L8" s="46">
        <v>0</v>
      </c>
      <c r="M8" s="46">
        <v>0</v>
      </c>
      <c r="N8" s="46">
        <f t="shared" si="2"/>
        <v>1919881</v>
      </c>
      <c r="O8" s="47">
        <f t="shared" si="1"/>
        <v>64.26810163023465</v>
      </c>
      <c r="P8" s="9"/>
    </row>
    <row r="9" spans="1:16" ht="15">
      <c r="A9" s="12"/>
      <c r="B9" s="44">
        <v>514</v>
      </c>
      <c r="C9" s="20" t="s">
        <v>22</v>
      </c>
      <c r="D9" s="46">
        <v>1441575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1441575</v>
      </c>
      <c r="O9" s="47">
        <f t="shared" si="1"/>
        <v>48.25678706524286</v>
      </c>
      <c r="P9" s="9"/>
    </row>
    <row r="10" spans="1:16" ht="15">
      <c r="A10" s="12"/>
      <c r="B10" s="44">
        <v>515</v>
      </c>
      <c r="C10" s="20" t="s">
        <v>23</v>
      </c>
      <c r="D10" s="46">
        <v>607961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607961</v>
      </c>
      <c r="O10" s="47">
        <f t="shared" si="1"/>
        <v>20.351521440765907</v>
      </c>
      <c r="P10" s="9"/>
    </row>
    <row r="11" spans="1:16" ht="15">
      <c r="A11" s="12"/>
      <c r="B11" s="44">
        <v>516</v>
      </c>
      <c r="C11" s="20" t="s">
        <v>56</v>
      </c>
      <c r="D11" s="46">
        <v>375427</v>
      </c>
      <c r="E11" s="46">
        <v>0</v>
      </c>
      <c r="F11" s="46">
        <v>0</v>
      </c>
      <c r="G11" s="46">
        <v>14564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389991</v>
      </c>
      <c r="O11" s="47">
        <f t="shared" si="1"/>
        <v>13.05496602282998</v>
      </c>
      <c r="P11" s="9"/>
    </row>
    <row r="12" spans="1:16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1663787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1663787</v>
      </c>
      <c r="O12" s="47">
        <f t="shared" si="1"/>
        <v>55.695343621330295</v>
      </c>
      <c r="P12" s="9"/>
    </row>
    <row r="13" spans="1:16" ht="15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6595660</v>
      </c>
      <c r="L13" s="46">
        <v>0</v>
      </c>
      <c r="M13" s="46">
        <v>0</v>
      </c>
      <c r="N13" s="46">
        <f t="shared" si="2"/>
        <v>6595660</v>
      </c>
      <c r="O13" s="47">
        <f t="shared" si="1"/>
        <v>220.79001104676465</v>
      </c>
      <c r="P13" s="9"/>
    </row>
    <row r="14" spans="1:16" ht="15">
      <c r="A14" s="12"/>
      <c r="B14" s="44">
        <v>519</v>
      </c>
      <c r="C14" s="20" t="s">
        <v>24</v>
      </c>
      <c r="D14" s="46">
        <v>2280147</v>
      </c>
      <c r="E14" s="46">
        <v>0</v>
      </c>
      <c r="F14" s="46">
        <v>0</v>
      </c>
      <c r="G14" s="46">
        <v>119290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2399437</v>
      </c>
      <c r="O14" s="47">
        <f t="shared" si="1"/>
        <v>80.3212600006695</v>
      </c>
      <c r="P14" s="9"/>
    </row>
    <row r="15" spans="1:16" ht="15.75">
      <c r="A15" s="28" t="s">
        <v>25</v>
      </c>
      <c r="B15" s="29"/>
      <c r="C15" s="30"/>
      <c r="D15" s="31">
        <f aca="true" t="shared" si="3" ref="D15:M15">SUM(D16:D19)</f>
        <v>21186814</v>
      </c>
      <c r="E15" s="31">
        <f t="shared" si="3"/>
        <v>1627289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6">SUM(D15:M15)</f>
        <v>22814103</v>
      </c>
      <c r="O15" s="43">
        <f t="shared" si="1"/>
        <v>763.7031098316205</v>
      </c>
      <c r="P15" s="10"/>
    </row>
    <row r="16" spans="1:16" ht="15">
      <c r="A16" s="12"/>
      <c r="B16" s="44">
        <v>521</v>
      </c>
      <c r="C16" s="20" t="s">
        <v>26</v>
      </c>
      <c r="D16" s="46">
        <v>10712568</v>
      </c>
      <c r="E16" s="46">
        <v>52874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10765442</v>
      </c>
      <c r="O16" s="47">
        <f t="shared" si="1"/>
        <v>360.3736484450842</v>
      </c>
      <c r="P16" s="9"/>
    </row>
    <row r="17" spans="1:16" ht="15">
      <c r="A17" s="12"/>
      <c r="B17" s="44">
        <v>522</v>
      </c>
      <c r="C17" s="20" t="s">
        <v>27</v>
      </c>
      <c r="D17" s="46">
        <v>9837352</v>
      </c>
      <c r="E17" s="46">
        <v>414856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10252208</v>
      </c>
      <c r="O17" s="47">
        <f t="shared" si="1"/>
        <v>343.1931175308807</v>
      </c>
      <c r="P17" s="9"/>
    </row>
    <row r="18" spans="1:16" ht="15">
      <c r="A18" s="12"/>
      <c r="B18" s="44">
        <v>524</v>
      </c>
      <c r="C18" s="20" t="s">
        <v>28</v>
      </c>
      <c r="D18" s="46">
        <v>0</v>
      </c>
      <c r="E18" s="46">
        <v>1159559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1159559</v>
      </c>
      <c r="O18" s="47">
        <f t="shared" si="1"/>
        <v>38.816288956582866</v>
      </c>
      <c r="P18" s="9"/>
    </row>
    <row r="19" spans="1:16" ht="15">
      <c r="A19" s="12"/>
      <c r="B19" s="44">
        <v>529</v>
      </c>
      <c r="C19" s="20" t="s">
        <v>29</v>
      </c>
      <c r="D19" s="46">
        <v>636894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636894</v>
      </c>
      <c r="O19" s="47">
        <f t="shared" si="1"/>
        <v>21.32005489907274</v>
      </c>
      <c r="P19" s="9"/>
    </row>
    <row r="20" spans="1:16" ht="15.75">
      <c r="A20" s="28" t="s">
        <v>30</v>
      </c>
      <c r="B20" s="29"/>
      <c r="C20" s="30"/>
      <c r="D20" s="31">
        <f aca="true" t="shared" si="5" ref="D20:M20">SUM(D21:D25)</f>
        <v>3420393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10216695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13637088</v>
      </c>
      <c r="O20" s="43">
        <f t="shared" si="1"/>
        <v>456.5021256653165</v>
      </c>
      <c r="P20" s="10"/>
    </row>
    <row r="21" spans="1:16" ht="15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3857847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3857847</v>
      </c>
      <c r="O21" s="47">
        <f t="shared" si="1"/>
        <v>129.14159943761925</v>
      </c>
      <c r="P21" s="9"/>
    </row>
    <row r="22" spans="1:16" ht="15">
      <c r="A22" s="12"/>
      <c r="B22" s="44">
        <v>534</v>
      </c>
      <c r="C22" s="20" t="s">
        <v>32</v>
      </c>
      <c r="D22" s="46">
        <v>1888906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1888906</v>
      </c>
      <c r="O22" s="47">
        <f t="shared" si="1"/>
        <v>63.231212131356074</v>
      </c>
      <c r="P22" s="9"/>
    </row>
    <row r="23" spans="1:16" ht="15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5043328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5043328</v>
      </c>
      <c r="O23" s="47">
        <f t="shared" si="1"/>
        <v>168.82562849395777</v>
      </c>
      <c r="P23" s="9"/>
    </row>
    <row r="24" spans="1:16" ht="15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1315520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1315520</v>
      </c>
      <c r="O24" s="47">
        <f t="shared" si="1"/>
        <v>44.03709034914471</v>
      </c>
      <c r="P24" s="9"/>
    </row>
    <row r="25" spans="1:16" ht="15">
      <c r="A25" s="12"/>
      <c r="B25" s="44">
        <v>539</v>
      </c>
      <c r="C25" s="20" t="s">
        <v>35</v>
      </c>
      <c r="D25" s="46">
        <v>1531487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1531487</v>
      </c>
      <c r="O25" s="47">
        <f t="shared" si="1"/>
        <v>51.26659525323871</v>
      </c>
      <c r="P25" s="9"/>
    </row>
    <row r="26" spans="1:16" ht="15.75">
      <c r="A26" s="28" t="s">
        <v>36</v>
      </c>
      <c r="B26" s="29"/>
      <c r="C26" s="30"/>
      <c r="D26" s="31">
        <f aca="true" t="shared" si="6" ref="D26:M26">SUM(D27:D28)</f>
        <v>1259154</v>
      </c>
      <c r="E26" s="31">
        <f t="shared" si="6"/>
        <v>0</v>
      </c>
      <c r="F26" s="31">
        <f t="shared" si="6"/>
        <v>0</v>
      </c>
      <c r="G26" s="31">
        <f t="shared" si="6"/>
        <v>789038</v>
      </c>
      <c r="H26" s="31">
        <f t="shared" si="6"/>
        <v>0</v>
      </c>
      <c r="I26" s="31">
        <f t="shared" si="6"/>
        <v>227462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2275654</v>
      </c>
      <c r="O26" s="43">
        <f t="shared" si="1"/>
        <v>76.17761858534463</v>
      </c>
      <c r="P26" s="10"/>
    </row>
    <row r="27" spans="1:16" ht="15">
      <c r="A27" s="12"/>
      <c r="B27" s="44">
        <v>541</v>
      </c>
      <c r="C27" s="20" t="s">
        <v>37</v>
      </c>
      <c r="D27" s="46">
        <v>1259154</v>
      </c>
      <c r="E27" s="46">
        <v>0</v>
      </c>
      <c r="F27" s="46">
        <v>0</v>
      </c>
      <c r="G27" s="46">
        <v>789038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2048192</v>
      </c>
      <c r="O27" s="47">
        <f t="shared" si="1"/>
        <v>68.56331804639642</v>
      </c>
      <c r="P27" s="9"/>
    </row>
    <row r="28" spans="1:16" ht="15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227462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227462</v>
      </c>
      <c r="O28" s="47">
        <f t="shared" si="1"/>
        <v>7.614300538948214</v>
      </c>
      <c r="P28" s="9"/>
    </row>
    <row r="29" spans="1:16" ht="15.75">
      <c r="A29" s="28" t="s">
        <v>38</v>
      </c>
      <c r="B29" s="29"/>
      <c r="C29" s="30"/>
      <c r="D29" s="31">
        <f aca="true" t="shared" si="7" ref="D29:M29">SUM(D30:D30)</f>
        <v>0</v>
      </c>
      <c r="E29" s="31">
        <f t="shared" si="7"/>
        <v>2028006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2028006</v>
      </c>
      <c r="O29" s="43">
        <f t="shared" si="1"/>
        <v>67.88759080105781</v>
      </c>
      <c r="P29" s="10"/>
    </row>
    <row r="30" spans="1:16" ht="15">
      <c r="A30" s="13"/>
      <c r="B30" s="45">
        <v>552</v>
      </c>
      <c r="C30" s="21" t="s">
        <v>39</v>
      </c>
      <c r="D30" s="46">
        <v>0</v>
      </c>
      <c r="E30" s="46">
        <v>2028006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2028006</v>
      </c>
      <c r="O30" s="47">
        <f t="shared" si="1"/>
        <v>67.88759080105781</v>
      </c>
      <c r="P30" s="9"/>
    </row>
    <row r="31" spans="1:16" ht="15.75">
      <c r="A31" s="28" t="s">
        <v>40</v>
      </c>
      <c r="B31" s="29"/>
      <c r="C31" s="30"/>
      <c r="D31" s="31">
        <f aca="true" t="shared" si="8" ref="D31:M31">SUM(D32:D33)</f>
        <v>2564038</v>
      </c>
      <c r="E31" s="31">
        <f t="shared" si="8"/>
        <v>438087</v>
      </c>
      <c r="F31" s="31">
        <f t="shared" si="8"/>
        <v>0</v>
      </c>
      <c r="G31" s="31">
        <f t="shared" si="8"/>
        <v>1185378</v>
      </c>
      <c r="H31" s="31">
        <f t="shared" si="8"/>
        <v>0</v>
      </c>
      <c r="I31" s="31">
        <f t="shared" si="8"/>
        <v>243405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4430908</v>
      </c>
      <c r="O31" s="43">
        <f t="shared" si="1"/>
        <v>148.32484183041544</v>
      </c>
      <c r="P31" s="9"/>
    </row>
    <row r="32" spans="1:16" ht="15">
      <c r="A32" s="12"/>
      <c r="B32" s="44">
        <v>572</v>
      </c>
      <c r="C32" s="20" t="s">
        <v>41</v>
      </c>
      <c r="D32" s="46">
        <v>2262538</v>
      </c>
      <c r="E32" s="46">
        <v>438087</v>
      </c>
      <c r="F32" s="46">
        <v>0</v>
      </c>
      <c r="G32" s="46">
        <v>855646</v>
      </c>
      <c r="H32" s="46">
        <v>0</v>
      </c>
      <c r="I32" s="46">
        <v>243405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3799676</v>
      </c>
      <c r="O32" s="47">
        <f t="shared" si="1"/>
        <v>127.1943226324775</v>
      </c>
      <c r="P32" s="9"/>
    </row>
    <row r="33" spans="1:16" ht="15">
      <c r="A33" s="12"/>
      <c r="B33" s="44">
        <v>575</v>
      </c>
      <c r="C33" s="20" t="s">
        <v>52</v>
      </c>
      <c r="D33" s="46">
        <v>301500</v>
      </c>
      <c r="E33" s="46">
        <v>0</v>
      </c>
      <c r="F33" s="46">
        <v>0</v>
      </c>
      <c r="G33" s="46">
        <v>329732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631232</v>
      </c>
      <c r="O33" s="47">
        <f t="shared" si="1"/>
        <v>21.130519197937936</v>
      </c>
      <c r="P33" s="9"/>
    </row>
    <row r="34" spans="1:16" ht="15.75">
      <c r="A34" s="28" t="s">
        <v>43</v>
      </c>
      <c r="B34" s="29"/>
      <c r="C34" s="30"/>
      <c r="D34" s="31">
        <f aca="true" t="shared" si="9" ref="D34:M34">SUM(D35:D35)</f>
        <v>7179065</v>
      </c>
      <c r="E34" s="31">
        <f t="shared" si="9"/>
        <v>2953043</v>
      </c>
      <c r="F34" s="31">
        <f t="shared" si="9"/>
        <v>0</v>
      </c>
      <c r="G34" s="31">
        <f t="shared" si="9"/>
        <v>300511</v>
      </c>
      <c r="H34" s="31">
        <f t="shared" si="9"/>
        <v>0</v>
      </c>
      <c r="I34" s="31">
        <f t="shared" si="9"/>
        <v>2783393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13216012</v>
      </c>
      <c r="O34" s="43">
        <f t="shared" si="1"/>
        <v>442.40658788872895</v>
      </c>
      <c r="P34" s="9"/>
    </row>
    <row r="35" spans="1:16" ht="15.75" thickBot="1">
      <c r="A35" s="12"/>
      <c r="B35" s="44">
        <v>581</v>
      </c>
      <c r="C35" s="20" t="s">
        <v>42</v>
      </c>
      <c r="D35" s="46">
        <v>7179065</v>
      </c>
      <c r="E35" s="46">
        <v>2953043</v>
      </c>
      <c r="F35" s="46">
        <v>0</v>
      </c>
      <c r="G35" s="46">
        <v>300511</v>
      </c>
      <c r="H35" s="46">
        <v>0</v>
      </c>
      <c r="I35" s="46">
        <v>2783393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13216012</v>
      </c>
      <c r="O35" s="47">
        <f t="shared" si="1"/>
        <v>442.40658788872895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42520173</v>
      </c>
      <c r="E36" s="15">
        <f aca="true" t="shared" si="10" ref="E36:M36">SUM(E5,E15,E20,E26,E29,E31,E34)</f>
        <v>7046425</v>
      </c>
      <c r="F36" s="15">
        <f t="shared" si="10"/>
        <v>1663787</v>
      </c>
      <c r="G36" s="15">
        <f t="shared" si="10"/>
        <v>2408781</v>
      </c>
      <c r="H36" s="15">
        <f t="shared" si="10"/>
        <v>0</v>
      </c>
      <c r="I36" s="15">
        <f t="shared" si="10"/>
        <v>13776747</v>
      </c>
      <c r="J36" s="15">
        <f t="shared" si="10"/>
        <v>0</v>
      </c>
      <c r="K36" s="15">
        <f t="shared" si="10"/>
        <v>7082892</v>
      </c>
      <c r="L36" s="15">
        <f t="shared" si="10"/>
        <v>0</v>
      </c>
      <c r="M36" s="15">
        <f t="shared" si="10"/>
        <v>0</v>
      </c>
      <c r="N36" s="15">
        <f t="shared" si="4"/>
        <v>74498805</v>
      </c>
      <c r="O36" s="37">
        <f t="shared" si="1"/>
        <v>2493.8508017273125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29873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7939558</v>
      </c>
      <c r="E5" s="26">
        <f aca="true" t="shared" si="0" ref="E5:M5">SUM(E6:E14)</f>
        <v>0</v>
      </c>
      <c r="F5" s="26">
        <f t="shared" si="0"/>
        <v>1771402</v>
      </c>
      <c r="G5" s="26">
        <f t="shared" si="0"/>
        <v>1581442</v>
      </c>
      <c r="H5" s="26">
        <f t="shared" si="0"/>
        <v>0</v>
      </c>
      <c r="I5" s="26">
        <f t="shared" si="0"/>
        <v>334339</v>
      </c>
      <c r="J5" s="26">
        <f t="shared" si="0"/>
        <v>0</v>
      </c>
      <c r="K5" s="26">
        <f t="shared" si="0"/>
        <v>5325819</v>
      </c>
      <c r="L5" s="26">
        <f t="shared" si="0"/>
        <v>0</v>
      </c>
      <c r="M5" s="26">
        <f t="shared" si="0"/>
        <v>0</v>
      </c>
      <c r="N5" s="27">
        <f>SUM(D5:M5)</f>
        <v>16952560</v>
      </c>
      <c r="O5" s="32">
        <f aca="true" t="shared" si="1" ref="O5:O36">(N5/O$38)</f>
        <v>572.7990268955264</v>
      </c>
      <c r="P5" s="6"/>
    </row>
    <row r="6" spans="1:16" ht="15">
      <c r="A6" s="12"/>
      <c r="B6" s="44">
        <v>511</v>
      </c>
      <c r="C6" s="20" t="s">
        <v>19</v>
      </c>
      <c r="D6" s="46">
        <v>317796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317796</v>
      </c>
      <c r="O6" s="47">
        <f t="shared" si="1"/>
        <v>10.737802405730504</v>
      </c>
      <c r="P6" s="9"/>
    </row>
    <row r="7" spans="1:16" ht="15">
      <c r="A7" s="12"/>
      <c r="B7" s="44">
        <v>512</v>
      </c>
      <c r="C7" s="20" t="s">
        <v>20</v>
      </c>
      <c r="D7" s="46">
        <v>795688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795688</v>
      </c>
      <c r="O7" s="47">
        <f t="shared" si="1"/>
        <v>26.884984457359103</v>
      </c>
      <c r="P7" s="9"/>
    </row>
    <row r="8" spans="1:16" ht="15">
      <c r="A8" s="12"/>
      <c r="B8" s="44">
        <v>513</v>
      </c>
      <c r="C8" s="20" t="s">
        <v>21</v>
      </c>
      <c r="D8" s="46">
        <v>1308954</v>
      </c>
      <c r="E8" s="46">
        <v>0</v>
      </c>
      <c r="F8" s="46">
        <v>0</v>
      </c>
      <c r="G8" s="46">
        <v>0</v>
      </c>
      <c r="H8" s="46">
        <v>0</v>
      </c>
      <c r="I8" s="46">
        <v>334339</v>
      </c>
      <c r="J8" s="46">
        <v>0</v>
      </c>
      <c r="K8" s="46">
        <v>532600</v>
      </c>
      <c r="L8" s="46">
        <v>0</v>
      </c>
      <c r="M8" s="46">
        <v>0</v>
      </c>
      <c r="N8" s="46">
        <f t="shared" si="2"/>
        <v>2175893</v>
      </c>
      <c r="O8" s="47">
        <f t="shared" si="1"/>
        <v>73.51983376131909</v>
      </c>
      <c r="P8" s="9"/>
    </row>
    <row r="9" spans="1:16" ht="15">
      <c r="A9" s="12"/>
      <c r="B9" s="44">
        <v>514</v>
      </c>
      <c r="C9" s="20" t="s">
        <v>22</v>
      </c>
      <c r="D9" s="46">
        <v>1547633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1547633</v>
      </c>
      <c r="O9" s="47">
        <f t="shared" si="1"/>
        <v>52.29196513042303</v>
      </c>
      <c r="P9" s="9"/>
    </row>
    <row r="10" spans="1:16" ht="15">
      <c r="A10" s="12"/>
      <c r="B10" s="44">
        <v>515</v>
      </c>
      <c r="C10" s="20" t="s">
        <v>23</v>
      </c>
      <c r="D10" s="46">
        <v>708041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708041</v>
      </c>
      <c r="O10" s="47">
        <f t="shared" si="1"/>
        <v>23.923536964454655</v>
      </c>
      <c r="P10" s="9"/>
    </row>
    <row r="11" spans="1:16" ht="15">
      <c r="A11" s="12"/>
      <c r="B11" s="44">
        <v>516</v>
      </c>
      <c r="C11" s="20" t="s">
        <v>56</v>
      </c>
      <c r="D11" s="46">
        <v>341700</v>
      </c>
      <c r="E11" s="46">
        <v>0</v>
      </c>
      <c r="F11" s="46">
        <v>0</v>
      </c>
      <c r="G11" s="46">
        <v>585312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927012</v>
      </c>
      <c r="O11" s="47">
        <f t="shared" si="1"/>
        <v>31.322205703473443</v>
      </c>
      <c r="P11" s="9"/>
    </row>
    <row r="12" spans="1:16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1771402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1771402</v>
      </c>
      <c r="O12" s="47">
        <f t="shared" si="1"/>
        <v>59.852750371671846</v>
      </c>
      <c r="P12" s="9"/>
    </row>
    <row r="13" spans="1:16" ht="15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4793219</v>
      </c>
      <c r="L13" s="46">
        <v>0</v>
      </c>
      <c r="M13" s="46">
        <v>0</v>
      </c>
      <c r="N13" s="46">
        <f t="shared" si="2"/>
        <v>4793219</v>
      </c>
      <c r="O13" s="47">
        <f t="shared" si="1"/>
        <v>161.95496012974726</v>
      </c>
      <c r="P13" s="9"/>
    </row>
    <row r="14" spans="1:16" ht="15">
      <c r="A14" s="12"/>
      <c r="B14" s="44">
        <v>519</v>
      </c>
      <c r="C14" s="20" t="s">
        <v>24</v>
      </c>
      <c r="D14" s="46">
        <v>2919746</v>
      </c>
      <c r="E14" s="46">
        <v>0</v>
      </c>
      <c r="F14" s="46">
        <v>0</v>
      </c>
      <c r="G14" s="46">
        <v>996130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3915876</v>
      </c>
      <c r="O14" s="47">
        <f t="shared" si="1"/>
        <v>132.3109879713475</v>
      </c>
      <c r="P14" s="9"/>
    </row>
    <row r="15" spans="1:16" ht="15.75">
      <c r="A15" s="28" t="s">
        <v>25</v>
      </c>
      <c r="B15" s="29"/>
      <c r="C15" s="30"/>
      <c r="D15" s="31">
        <f aca="true" t="shared" si="3" ref="D15:M15">SUM(D16:D19)</f>
        <v>21372261</v>
      </c>
      <c r="E15" s="31">
        <f t="shared" si="3"/>
        <v>1901424</v>
      </c>
      <c r="F15" s="31">
        <f t="shared" si="3"/>
        <v>0</v>
      </c>
      <c r="G15" s="31">
        <f t="shared" si="3"/>
        <v>973226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6">SUM(D15:M15)</f>
        <v>24246911</v>
      </c>
      <c r="O15" s="43">
        <f t="shared" si="1"/>
        <v>819.2631098797135</v>
      </c>
      <c r="P15" s="10"/>
    </row>
    <row r="16" spans="1:16" ht="15">
      <c r="A16" s="12"/>
      <c r="B16" s="44">
        <v>521</v>
      </c>
      <c r="C16" s="20" t="s">
        <v>26</v>
      </c>
      <c r="D16" s="46">
        <v>10778051</v>
      </c>
      <c r="E16" s="46">
        <v>4619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10782670</v>
      </c>
      <c r="O16" s="47">
        <f t="shared" si="1"/>
        <v>364.3286254899311</v>
      </c>
      <c r="P16" s="9"/>
    </row>
    <row r="17" spans="1:16" ht="15">
      <c r="A17" s="12"/>
      <c r="B17" s="44">
        <v>522</v>
      </c>
      <c r="C17" s="20" t="s">
        <v>27</v>
      </c>
      <c r="D17" s="46">
        <v>9797718</v>
      </c>
      <c r="E17" s="46">
        <v>696377</v>
      </c>
      <c r="F17" s="46">
        <v>0</v>
      </c>
      <c r="G17" s="46">
        <v>973226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11467321</v>
      </c>
      <c r="O17" s="47">
        <f t="shared" si="1"/>
        <v>387.46185295310175</v>
      </c>
      <c r="P17" s="9"/>
    </row>
    <row r="18" spans="1:16" ht="15">
      <c r="A18" s="12"/>
      <c r="B18" s="44">
        <v>524</v>
      </c>
      <c r="C18" s="20" t="s">
        <v>28</v>
      </c>
      <c r="D18" s="46">
        <v>0</v>
      </c>
      <c r="E18" s="46">
        <v>1200428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1200428</v>
      </c>
      <c r="O18" s="47">
        <f t="shared" si="1"/>
        <v>40.56048114610083</v>
      </c>
      <c r="P18" s="9"/>
    </row>
    <row r="19" spans="1:16" ht="15">
      <c r="A19" s="12"/>
      <c r="B19" s="44">
        <v>529</v>
      </c>
      <c r="C19" s="20" t="s">
        <v>29</v>
      </c>
      <c r="D19" s="46">
        <v>796492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796492</v>
      </c>
      <c r="O19" s="47">
        <f t="shared" si="1"/>
        <v>26.91215029057981</v>
      </c>
      <c r="P19" s="9"/>
    </row>
    <row r="20" spans="1:16" ht="15.75">
      <c r="A20" s="28" t="s">
        <v>30</v>
      </c>
      <c r="B20" s="29"/>
      <c r="C20" s="30"/>
      <c r="D20" s="31">
        <f aca="true" t="shared" si="5" ref="D20:M20">SUM(D21:D25)</f>
        <v>3046769</v>
      </c>
      <c r="E20" s="31">
        <f t="shared" si="5"/>
        <v>0</v>
      </c>
      <c r="F20" s="31">
        <f t="shared" si="5"/>
        <v>0</v>
      </c>
      <c r="G20" s="31">
        <f t="shared" si="5"/>
        <v>126557</v>
      </c>
      <c r="H20" s="31">
        <f t="shared" si="5"/>
        <v>0</v>
      </c>
      <c r="I20" s="31">
        <f t="shared" si="5"/>
        <v>8232726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11406052</v>
      </c>
      <c r="O20" s="43">
        <f t="shared" si="1"/>
        <v>385.39167455061494</v>
      </c>
      <c r="P20" s="10"/>
    </row>
    <row r="21" spans="1:16" ht="15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2757322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2757322</v>
      </c>
      <c r="O21" s="47">
        <f t="shared" si="1"/>
        <v>93.16536018380862</v>
      </c>
      <c r="P21" s="9"/>
    </row>
    <row r="22" spans="1:16" ht="15">
      <c r="A22" s="12"/>
      <c r="B22" s="44">
        <v>534</v>
      </c>
      <c r="C22" s="20" t="s">
        <v>32</v>
      </c>
      <c r="D22" s="46">
        <v>1877578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1877578</v>
      </c>
      <c r="O22" s="47">
        <f t="shared" si="1"/>
        <v>63.44026219759427</v>
      </c>
      <c r="P22" s="9"/>
    </row>
    <row r="23" spans="1:16" ht="15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4570664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4570664</v>
      </c>
      <c r="O23" s="47">
        <f t="shared" si="1"/>
        <v>154.4351939451277</v>
      </c>
      <c r="P23" s="9"/>
    </row>
    <row r="24" spans="1:16" ht="15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904740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904740</v>
      </c>
      <c r="O24" s="47">
        <f t="shared" si="1"/>
        <v>30.569671577240168</v>
      </c>
      <c r="P24" s="9"/>
    </row>
    <row r="25" spans="1:16" ht="15">
      <c r="A25" s="12"/>
      <c r="B25" s="44">
        <v>539</v>
      </c>
      <c r="C25" s="20" t="s">
        <v>35</v>
      </c>
      <c r="D25" s="46">
        <v>1169191</v>
      </c>
      <c r="E25" s="46">
        <v>0</v>
      </c>
      <c r="F25" s="46">
        <v>0</v>
      </c>
      <c r="G25" s="46">
        <v>126557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1295748</v>
      </c>
      <c r="O25" s="47">
        <f t="shared" si="1"/>
        <v>43.78118664684417</v>
      </c>
      <c r="P25" s="9"/>
    </row>
    <row r="26" spans="1:16" ht="15.75">
      <c r="A26" s="28" t="s">
        <v>36</v>
      </c>
      <c r="B26" s="29"/>
      <c r="C26" s="30"/>
      <c r="D26" s="31">
        <f aca="true" t="shared" si="6" ref="D26:M26">SUM(D27:D28)</f>
        <v>1442292</v>
      </c>
      <c r="E26" s="31">
        <f t="shared" si="6"/>
        <v>44691</v>
      </c>
      <c r="F26" s="31">
        <f t="shared" si="6"/>
        <v>0</v>
      </c>
      <c r="G26" s="31">
        <f t="shared" si="6"/>
        <v>569105</v>
      </c>
      <c r="H26" s="31">
        <f t="shared" si="6"/>
        <v>0</v>
      </c>
      <c r="I26" s="31">
        <f t="shared" si="6"/>
        <v>481254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2537342</v>
      </c>
      <c r="O26" s="43">
        <f t="shared" si="1"/>
        <v>85.73259899986485</v>
      </c>
      <c r="P26" s="10"/>
    </row>
    <row r="27" spans="1:16" ht="15">
      <c r="A27" s="12"/>
      <c r="B27" s="44">
        <v>541</v>
      </c>
      <c r="C27" s="20" t="s">
        <v>37</v>
      </c>
      <c r="D27" s="46">
        <v>1442292</v>
      </c>
      <c r="E27" s="46">
        <v>44691</v>
      </c>
      <c r="F27" s="46">
        <v>0</v>
      </c>
      <c r="G27" s="46">
        <v>569105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2056088</v>
      </c>
      <c r="O27" s="47">
        <f t="shared" si="1"/>
        <v>69.47182051628599</v>
      </c>
      <c r="P27" s="9"/>
    </row>
    <row r="28" spans="1:16" ht="15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481254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481254</v>
      </c>
      <c r="O28" s="47">
        <f t="shared" si="1"/>
        <v>16.26077848357886</v>
      </c>
      <c r="P28" s="9"/>
    </row>
    <row r="29" spans="1:16" ht="15.75">
      <c r="A29" s="28" t="s">
        <v>38</v>
      </c>
      <c r="B29" s="29"/>
      <c r="C29" s="30"/>
      <c r="D29" s="31">
        <f aca="true" t="shared" si="7" ref="D29:M29">SUM(D30:D30)</f>
        <v>0</v>
      </c>
      <c r="E29" s="31">
        <f t="shared" si="7"/>
        <v>960383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960383</v>
      </c>
      <c r="O29" s="43">
        <f t="shared" si="1"/>
        <v>32.449756723881606</v>
      </c>
      <c r="P29" s="10"/>
    </row>
    <row r="30" spans="1:16" ht="15">
      <c r="A30" s="13"/>
      <c r="B30" s="45">
        <v>552</v>
      </c>
      <c r="C30" s="21" t="s">
        <v>39</v>
      </c>
      <c r="D30" s="46">
        <v>0</v>
      </c>
      <c r="E30" s="46">
        <v>960383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960383</v>
      </c>
      <c r="O30" s="47">
        <f t="shared" si="1"/>
        <v>32.449756723881606</v>
      </c>
      <c r="P30" s="9"/>
    </row>
    <row r="31" spans="1:16" ht="15.75">
      <c r="A31" s="28" t="s">
        <v>40</v>
      </c>
      <c r="B31" s="29"/>
      <c r="C31" s="30"/>
      <c r="D31" s="31">
        <f aca="true" t="shared" si="8" ref="D31:M31">SUM(D32:D33)</f>
        <v>2365887</v>
      </c>
      <c r="E31" s="31">
        <f t="shared" si="8"/>
        <v>366471</v>
      </c>
      <c r="F31" s="31">
        <f t="shared" si="8"/>
        <v>0</v>
      </c>
      <c r="G31" s="31">
        <f t="shared" si="8"/>
        <v>363002</v>
      </c>
      <c r="H31" s="31">
        <f t="shared" si="8"/>
        <v>0</v>
      </c>
      <c r="I31" s="31">
        <f t="shared" si="8"/>
        <v>63280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3158640</v>
      </c>
      <c r="O31" s="43">
        <f t="shared" si="1"/>
        <v>106.72523313961347</v>
      </c>
      <c r="P31" s="9"/>
    </row>
    <row r="32" spans="1:16" ht="15">
      <c r="A32" s="12"/>
      <c r="B32" s="44">
        <v>572</v>
      </c>
      <c r="C32" s="20" t="s">
        <v>41</v>
      </c>
      <c r="D32" s="46">
        <v>2073007</v>
      </c>
      <c r="E32" s="46">
        <v>366471</v>
      </c>
      <c r="F32" s="46">
        <v>0</v>
      </c>
      <c r="G32" s="46">
        <v>223197</v>
      </c>
      <c r="H32" s="46">
        <v>0</v>
      </c>
      <c r="I32" s="46">
        <v>63280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2725955</v>
      </c>
      <c r="O32" s="47">
        <f t="shared" si="1"/>
        <v>92.10552101635356</v>
      </c>
      <c r="P32" s="9"/>
    </row>
    <row r="33" spans="1:16" ht="15">
      <c r="A33" s="12"/>
      <c r="B33" s="44">
        <v>575</v>
      </c>
      <c r="C33" s="20" t="s">
        <v>52</v>
      </c>
      <c r="D33" s="46">
        <v>292880</v>
      </c>
      <c r="E33" s="46">
        <v>0</v>
      </c>
      <c r="F33" s="46">
        <v>0</v>
      </c>
      <c r="G33" s="46">
        <v>139805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432685</v>
      </c>
      <c r="O33" s="47">
        <f t="shared" si="1"/>
        <v>14.6197121232599</v>
      </c>
      <c r="P33" s="9"/>
    </row>
    <row r="34" spans="1:16" ht="15.75">
      <c r="A34" s="28" t="s">
        <v>43</v>
      </c>
      <c r="B34" s="29"/>
      <c r="C34" s="30"/>
      <c r="D34" s="31">
        <f aca="true" t="shared" si="9" ref="D34:M34">SUM(D35:D35)</f>
        <v>4626283</v>
      </c>
      <c r="E34" s="31">
        <f t="shared" si="9"/>
        <v>1078334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852976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6557593</v>
      </c>
      <c r="O34" s="43">
        <f t="shared" si="1"/>
        <v>221.57024597918638</v>
      </c>
      <c r="P34" s="9"/>
    </row>
    <row r="35" spans="1:16" ht="15.75" thickBot="1">
      <c r="A35" s="12"/>
      <c r="B35" s="44">
        <v>581</v>
      </c>
      <c r="C35" s="20" t="s">
        <v>42</v>
      </c>
      <c r="D35" s="46">
        <v>4626283</v>
      </c>
      <c r="E35" s="46">
        <v>1078334</v>
      </c>
      <c r="F35" s="46">
        <v>0</v>
      </c>
      <c r="G35" s="46">
        <v>0</v>
      </c>
      <c r="H35" s="46">
        <v>0</v>
      </c>
      <c r="I35" s="46">
        <v>852976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6557593</v>
      </c>
      <c r="O35" s="47">
        <f t="shared" si="1"/>
        <v>221.57024597918638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40793050</v>
      </c>
      <c r="E36" s="15">
        <f aca="true" t="shared" si="10" ref="E36:M36">SUM(E5,E15,E20,E26,E29,E31,E34)</f>
        <v>4351303</v>
      </c>
      <c r="F36" s="15">
        <f t="shared" si="10"/>
        <v>1771402</v>
      </c>
      <c r="G36" s="15">
        <f t="shared" si="10"/>
        <v>3613332</v>
      </c>
      <c r="H36" s="15">
        <f t="shared" si="10"/>
        <v>0</v>
      </c>
      <c r="I36" s="15">
        <f t="shared" si="10"/>
        <v>9964575</v>
      </c>
      <c r="J36" s="15">
        <f t="shared" si="10"/>
        <v>0</v>
      </c>
      <c r="K36" s="15">
        <f t="shared" si="10"/>
        <v>5325819</v>
      </c>
      <c r="L36" s="15">
        <f t="shared" si="10"/>
        <v>0</v>
      </c>
      <c r="M36" s="15">
        <f t="shared" si="10"/>
        <v>0</v>
      </c>
      <c r="N36" s="15">
        <f t="shared" si="4"/>
        <v>65819481</v>
      </c>
      <c r="O36" s="37">
        <f t="shared" si="1"/>
        <v>2223.931646168401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29596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7648680</v>
      </c>
      <c r="E5" s="26">
        <f aca="true" t="shared" si="0" ref="E5:M5">SUM(E6:E13)</f>
        <v>2025</v>
      </c>
      <c r="F5" s="26">
        <f t="shared" si="0"/>
        <v>1433821</v>
      </c>
      <c r="G5" s="26">
        <f t="shared" si="0"/>
        <v>8879229</v>
      </c>
      <c r="H5" s="26">
        <f t="shared" si="0"/>
        <v>0</v>
      </c>
      <c r="I5" s="26">
        <f t="shared" si="0"/>
        <v>247502</v>
      </c>
      <c r="J5" s="26">
        <f t="shared" si="0"/>
        <v>0</v>
      </c>
      <c r="K5" s="26">
        <f t="shared" si="0"/>
        <v>4196847</v>
      </c>
      <c r="L5" s="26">
        <f t="shared" si="0"/>
        <v>0</v>
      </c>
      <c r="M5" s="26">
        <f t="shared" si="0"/>
        <v>0</v>
      </c>
      <c r="N5" s="27">
        <f>SUM(D5:M5)</f>
        <v>22408104</v>
      </c>
      <c r="O5" s="32">
        <f aca="true" t="shared" si="1" ref="O5:O34">(N5/O$36)</f>
        <v>756.0344141165357</v>
      </c>
      <c r="P5" s="6"/>
    </row>
    <row r="6" spans="1:16" ht="15">
      <c r="A6" s="12"/>
      <c r="B6" s="44">
        <v>511</v>
      </c>
      <c r="C6" s="20" t="s">
        <v>19</v>
      </c>
      <c r="D6" s="46">
        <v>223890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223890</v>
      </c>
      <c r="O6" s="47">
        <f t="shared" si="1"/>
        <v>7.553898579574209</v>
      </c>
      <c r="P6" s="9"/>
    </row>
    <row r="7" spans="1:16" ht="15">
      <c r="A7" s="12"/>
      <c r="B7" s="44">
        <v>512</v>
      </c>
      <c r="C7" s="20" t="s">
        <v>20</v>
      </c>
      <c r="D7" s="46">
        <v>807394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807394</v>
      </c>
      <c r="O7" s="47">
        <f t="shared" si="1"/>
        <v>27.240932555079457</v>
      </c>
      <c r="P7" s="9"/>
    </row>
    <row r="8" spans="1:16" ht="15">
      <c r="A8" s="12"/>
      <c r="B8" s="44">
        <v>513</v>
      </c>
      <c r="C8" s="20" t="s">
        <v>21</v>
      </c>
      <c r="D8" s="46">
        <v>4922401</v>
      </c>
      <c r="E8" s="46">
        <v>0</v>
      </c>
      <c r="F8" s="46">
        <v>0</v>
      </c>
      <c r="G8" s="46">
        <v>0</v>
      </c>
      <c r="H8" s="46">
        <v>0</v>
      </c>
      <c r="I8" s="46">
        <v>247502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5169903</v>
      </c>
      <c r="O8" s="47">
        <f t="shared" si="1"/>
        <v>174.42906305880766</v>
      </c>
      <c r="P8" s="9"/>
    </row>
    <row r="9" spans="1:16" ht="15">
      <c r="A9" s="12"/>
      <c r="B9" s="44">
        <v>514</v>
      </c>
      <c r="C9" s="20" t="s">
        <v>22</v>
      </c>
      <c r="D9" s="46">
        <v>1091467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1091467</v>
      </c>
      <c r="O9" s="47">
        <f t="shared" si="1"/>
        <v>36.82536522824657</v>
      </c>
      <c r="P9" s="9"/>
    </row>
    <row r="10" spans="1:16" ht="15">
      <c r="A10" s="12"/>
      <c r="B10" s="44">
        <v>515</v>
      </c>
      <c r="C10" s="20" t="s">
        <v>23</v>
      </c>
      <c r="D10" s="46">
        <v>603528</v>
      </c>
      <c r="E10" s="46">
        <v>2025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605553</v>
      </c>
      <c r="O10" s="47">
        <f t="shared" si="1"/>
        <v>20.430952461284118</v>
      </c>
      <c r="P10" s="9"/>
    </row>
    <row r="11" spans="1:16" ht="15">
      <c r="A11" s="12"/>
      <c r="B11" s="44">
        <v>517</v>
      </c>
      <c r="C11" s="20" t="s">
        <v>49</v>
      </c>
      <c r="D11" s="46">
        <v>0</v>
      </c>
      <c r="E11" s="46">
        <v>0</v>
      </c>
      <c r="F11" s="46">
        <v>1433821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1433821</v>
      </c>
      <c r="O11" s="47">
        <f t="shared" si="1"/>
        <v>48.376159789466584</v>
      </c>
      <c r="P11" s="9"/>
    </row>
    <row r="12" spans="1:16" ht="15">
      <c r="A12" s="12"/>
      <c r="B12" s="44">
        <v>518</v>
      </c>
      <c r="C12" s="20" t="s">
        <v>50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4196847</v>
      </c>
      <c r="L12" s="46">
        <v>0</v>
      </c>
      <c r="M12" s="46">
        <v>0</v>
      </c>
      <c r="N12" s="46">
        <f t="shared" si="2"/>
        <v>4196847</v>
      </c>
      <c r="O12" s="47">
        <f t="shared" si="1"/>
        <v>141.59880562772022</v>
      </c>
      <c r="P12" s="9"/>
    </row>
    <row r="13" spans="1:16" ht="15">
      <c r="A13" s="12"/>
      <c r="B13" s="44">
        <v>519</v>
      </c>
      <c r="C13" s="20" t="s">
        <v>24</v>
      </c>
      <c r="D13" s="46">
        <v>0</v>
      </c>
      <c r="E13" s="46">
        <v>0</v>
      </c>
      <c r="F13" s="46">
        <v>0</v>
      </c>
      <c r="G13" s="46">
        <v>8879229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8879229</v>
      </c>
      <c r="O13" s="47">
        <f t="shared" si="1"/>
        <v>299.57923681635685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SUM(D15:D17)</f>
        <v>20475723</v>
      </c>
      <c r="E14" s="31">
        <f t="shared" si="3"/>
        <v>1350569</v>
      </c>
      <c r="F14" s="31">
        <f t="shared" si="3"/>
        <v>0</v>
      </c>
      <c r="G14" s="31">
        <f t="shared" si="3"/>
        <v>1573829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23400121</v>
      </c>
      <c r="O14" s="43">
        <f t="shared" si="1"/>
        <v>789.5044029825567</v>
      </c>
      <c r="P14" s="10"/>
    </row>
    <row r="15" spans="1:16" ht="15">
      <c r="A15" s="12"/>
      <c r="B15" s="44">
        <v>521</v>
      </c>
      <c r="C15" s="20" t="s">
        <v>26</v>
      </c>
      <c r="D15" s="46">
        <v>10962363</v>
      </c>
      <c r="E15" s="46">
        <v>4708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10967071</v>
      </c>
      <c r="O15" s="47">
        <f t="shared" si="1"/>
        <v>370.02162691048954</v>
      </c>
      <c r="P15" s="9"/>
    </row>
    <row r="16" spans="1:16" ht="15">
      <c r="A16" s="12"/>
      <c r="B16" s="44">
        <v>522</v>
      </c>
      <c r="C16" s="20" t="s">
        <v>27</v>
      </c>
      <c r="D16" s="46">
        <v>9513360</v>
      </c>
      <c r="E16" s="46">
        <v>70142</v>
      </c>
      <c r="F16" s="46">
        <v>0</v>
      </c>
      <c r="G16" s="46">
        <v>1573829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11157331</v>
      </c>
      <c r="O16" s="47">
        <f t="shared" si="1"/>
        <v>376.4408718242856</v>
      </c>
      <c r="P16" s="9"/>
    </row>
    <row r="17" spans="1:16" ht="15">
      <c r="A17" s="12"/>
      <c r="B17" s="44">
        <v>524</v>
      </c>
      <c r="C17" s="20" t="s">
        <v>28</v>
      </c>
      <c r="D17" s="46">
        <v>0</v>
      </c>
      <c r="E17" s="46">
        <v>1275719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1275719</v>
      </c>
      <c r="O17" s="47">
        <f t="shared" si="1"/>
        <v>43.04190424778164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SUM(D19:D23)</f>
        <v>2715486</v>
      </c>
      <c r="E18" s="31">
        <f t="shared" si="5"/>
        <v>41289</v>
      </c>
      <c r="F18" s="31">
        <f t="shared" si="5"/>
        <v>0</v>
      </c>
      <c r="G18" s="31">
        <f t="shared" si="5"/>
        <v>1402400</v>
      </c>
      <c r="H18" s="31">
        <f t="shared" si="5"/>
        <v>0</v>
      </c>
      <c r="I18" s="31">
        <f t="shared" si="5"/>
        <v>8110457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12269632</v>
      </c>
      <c r="O18" s="43">
        <f t="shared" si="1"/>
        <v>413.9691622524377</v>
      </c>
      <c r="P18" s="10"/>
    </row>
    <row r="19" spans="1:16" ht="15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2816631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2816631</v>
      </c>
      <c r="O19" s="47">
        <f t="shared" si="1"/>
        <v>95.03124261952158</v>
      </c>
      <c r="P19" s="9"/>
    </row>
    <row r="20" spans="1:16" ht="15">
      <c r="A20" s="12"/>
      <c r="B20" s="44">
        <v>534</v>
      </c>
      <c r="C20" s="20" t="s">
        <v>32</v>
      </c>
      <c r="D20" s="46">
        <v>1928630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1928630</v>
      </c>
      <c r="O20" s="47">
        <f t="shared" si="1"/>
        <v>65.07068389621782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4443013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4443013</v>
      </c>
      <c r="O21" s="47">
        <f t="shared" si="1"/>
        <v>149.904281520969</v>
      </c>
      <c r="P21" s="9"/>
    </row>
    <row r="22" spans="1:16" ht="15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850813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850813</v>
      </c>
      <c r="O22" s="47">
        <f t="shared" si="1"/>
        <v>28.70586052161004</v>
      </c>
      <c r="P22" s="9"/>
    </row>
    <row r="23" spans="1:16" ht="15">
      <c r="A23" s="12"/>
      <c r="B23" s="44">
        <v>539</v>
      </c>
      <c r="C23" s="20" t="s">
        <v>35</v>
      </c>
      <c r="D23" s="46">
        <v>786856</v>
      </c>
      <c r="E23" s="46">
        <v>41289</v>
      </c>
      <c r="F23" s="46">
        <v>0</v>
      </c>
      <c r="G23" s="46">
        <v>1402400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2230545</v>
      </c>
      <c r="O23" s="47">
        <f t="shared" si="1"/>
        <v>75.25709369411923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1388010</v>
      </c>
      <c r="E24" s="31">
        <f t="shared" si="6"/>
        <v>635742</v>
      </c>
      <c r="F24" s="31">
        <f t="shared" si="6"/>
        <v>0</v>
      </c>
      <c r="G24" s="31">
        <f t="shared" si="6"/>
        <v>200491</v>
      </c>
      <c r="H24" s="31">
        <f t="shared" si="6"/>
        <v>0</v>
      </c>
      <c r="I24" s="31">
        <f t="shared" si="6"/>
        <v>2791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2227034</v>
      </c>
      <c r="O24" s="43">
        <f t="shared" si="1"/>
        <v>75.13863490671075</v>
      </c>
      <c r="P24" s="10"/>
    </row>
    <row r="25" spans="1:16" ht="15">
      <c r="A25" s="12"/>
      <c r="B25" s="44">
        <v>541</v>
      </c>
      <c r="C25" s="20" t="s">
        <v>37</v>
      </c>
      <c r="D25" s="46">
        <v>1388010</v>
      </c>
      <c r="E25" s="46">
        <v>635742</v>
      </c>
      <c r="F25" s="46">
        <v>0</v>
      </c>
      <c r="G25" s="46">
        <v>200491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2224243</v>
      </c>
      <c r="O25" s="47">
        <f t="shared" si="1"/>
        <v>75.04446843685685</v>
      </c>
      <c r="P25" s="9"/>
    </row>
    <row r="26" spans="1:16" ht="15">
      <c r="A26" s="12"/>
      <c r="B26" s="44">
        <v>545</v>
      </c>
      <c r="C26" s="20" t="s">
        <v>51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2791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2791</v>
      </c>
      <c r="O26" s="47">
        <f t="shared" si="1"/>
        <v>0.0941664698539087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SUM(D28:D28)</f>
        <v>0</v>
      </c>
      <c r="E27" s="31">
        <f t="shared" si="7"/>
        <v>711535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711535</v>
      </c>
      <c r="O27" s="43">
        <f t="shared" si="1"/>
        <v>24.006714126657446</v>
      </c>
      <c r="P27" s="10"/>
    </row>
    <row r="28" spans="1:16" ht="15">
      <c r="A28" s="13"/>
      <c r="B28" s="45">
        <v>552</v>
      </c>
      <c r="C28" s="21" t="s">
        <v>39</v>
      </c>
      <c r="D28" s="46">
        <v>0</v>
      </c>
      <c r="E28" s="46">
        <v>711535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711535</v>
      </c>
      <c r="O28" s="47">
        <f t="shared" si="1"/>
        <v>24.006714126657446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SUM(D30:D31)</f>
        <v>2406001</v>
      </c>
      <c r="E29" s="31">
        <f t="shared" si="8"/>
        <v>660462</v>
      </c>
      <c r="F29" s="31">
        <f t="shared" si="8"/>
        <v>0</v>
      </c>
      <c r="G29" s="31">
        <f t="shared" si="8"/>
        <v>474829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3541292</v>
      </c>
      <c r="O29" s="43">
        <f t="shared" si="1"/>
        <v>119.48081919093087</v>
      </c>
      <c r="P29" s="9"/>
    </row>
    <row r="30" spans="1:16" ht="15">
      <c r="A30" s="12"/>
      <c r="B30" s="44">
        <v>572</v>
      </c>
      <c r="C30" s="20" t="s">
        <v>41</v>
      </c>
      <c r="D30" s="46">
        <v>2406001</v>
      </c>
      <c r="E30" s="46">
        <v>299228</v>
      </c>
      <c r="F30" s="46">
        <v>0</v>
      </c>
      <c r="G30" s="46">
        <v>474829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3180058</v>
      </c>
      <c r="O30" s="47">
        <f t="shared" si="1"/>
        <v>107.29302608050205</v>
      </c>
      <c r="P30" s="9"/>
    </row>
    <row r="31" spans="1:16" ht="15">
      <c r="A31" s="12"/>
      <c r="B31" s="44">
        <v>575</v>
      </c>
      <c r="C31" s="20" t="s">
        <v>52</v>
      </c>
      <c r="D31" s="46">
        <v>0</v>
      </c>
      <c r="E31" s="46">
        <v>361234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361234</v>
      </c>
      <c r="O31" s="47">
        <f t="shared" si="1"/>
        <v>12.187793110428826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SUM(D33:D33)</f>
        <v>5937670</v>
      </c>
      <c r="E32" s="31">
        <f t="shared" si="9"/>
        <v>5493061</v>
      </c>
      <c r="F32" s="31">
        <f t="shared" si="9"/>
        <v>0</v>
      </c>
      <c r="G32" s="31">
        <f t="shared" si="9"/>
        <v>259937</v>
      </c>
      <c r="H32" s="31">
        <f t="shared" si="9"/>
        <v>0</v>
      </c>
      <c r="I32" s="31">
        <f t="shared" si="9"/>
        <v>603980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12294648</v>
      </c>
      <c r="O32" s="43">
        <f t="shared" si="1"/>
        <v>414.81318533013933</v>
      </c>
      <c r="P32" s="9"/>
    </row>
    <row r="33" spans="1:16" ht="15.75" thickBot="1">
      <c r="A33" s="12"/>
      <c r="B33" s="44">
        <v>581</v>
      </c>
      <c r="C33" s="20" t="s">
        <v>42</v>
      </c>
      <c r="D33" s="46">
        <v>5937670</v>
      </c>
      <c r="E33" s="46">
        <v>5493061</v>
      </c>
      <c r="F33" s="46">
        <v>0</v>
      </c>
      <c r="G33" s="46">
        <v>259937</v>
      </c>
      <c r="H33" s="46">
        <v>0</v>
      </c>
      <c r="I33" s="46">
        <v>603980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12294648</v>
      </c>
      <c r="O33" s="47">
        <f t="shared" si="1"/>
        <v>414.81318533013933</v>
      </c>
      <c r="P33" s="9"/>
    </row>
    <row r="34" spans="1:119" ht="16.5" thickBot="1">
      <c r="A34" s="14" t="s">
        <v>10</v>
      </c>
      <c r="B34" s="23"/>
      <c r="C34" s="22"/>
      <c r="D34" s="15">
        <f>SUM(D5,D14,D18,D24,D27,D29,D32)</f>
        <v>40571570</v>
      </c>
      <c r="E34" s="15">
        <f aca="true" t="shared" si="10" ref="E34:M34">SUM(E5,E14,E18,E24,E27,E29,E32)</f>
        <v>8894683</v>
      </c>
      <c r="F34" s="15">
        <f t="shared" si="10"/>
        <v>1433821</v>
      </c>
      <c r="G34" s="15">
        <f t="shared" si="10"/>
        <v>12790715</v>
      </c>
      <c r="H34" s="15">
        <f t="shared" si="10"/>
        <v>0</v>
      </c>
      <c r="I34" s="15">
        <f t="shared" si="10"/>
        <v>8964730</v>
      </c>
      <c r="J34" s="15">
        <f t="shared" si="10"/>
        <v>0</v>
      </c>
      <c r="K34" s="15">
        <f t="shared" si="10"/>
        <v>4196847</v>
      </c>
      <c r="L34" s="15">
        <f t="shared" si="10"/>
        <v>0</v>
      </c>
      <c r="M34" s="15">
        <f t="shared" si="10"/>
        <v>0</v>
      </c>
      <c r="N34" s="15">
        <f t="shared" si="4"/>
        <v>76852366</v>
      </c>
      <c r="O34" s="37">
        <f t="shared" si="1"/>
        <v>2592.9473329059683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29639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6921855</v>
      </c>
      <c r="E5" s="26">
        <f t="shared" si="0"/>
        <v>17600</v>
      </c>
      <c r="F5" s="26">
        <f t="shared" si="0"/>
        <v>0</v>
      </c>
      <c r="G5" s="26">
        <f t="shared" si="0"/>
        <v>1142016</v>
      </c>
      <c r="H5" s="26">
        <f t="shared" si="0"/>
        <v>31310</v>
      </c>
      <c r="I5" s="26">
        <f t="shared" si="0"/>
        <v>224715</v>
      </c>
      <c r="J5" s="26">
        <f t="shared" si="0"/>
        <v>0</v>
      </c>
      <c r="K5" s="26">
        <f t="shared" si="0"/>
        <v>1131732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9469228</v>
      </c>
      <c r="O5" s="32">
        <f aca="true" t="shared" si="2" ref="O5:O33">(N5/O$35)</f>
        <v>333.52921700538906</v>
      </c>
      <c r="P5" s="6"/>
    </row>
    <row r="6" spans="1:16" ht="15">
      <c r="A6" s="12"/>
      <c r="B6" s="44">
        <v>511</v>
      </c>
      <c r="C6" s="20" t="s">
        <v>19</v>
      </c>
      <c r="D6" s="46">
        <v>197490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197490</v>
      </c>
      <c r="O6" s="47">
        <f t="shared" si="2"/>
        <v>6.956077630234933</v>
      </c>
      <c r="P6" s="9"/>
    </row>
    <row r="7" spans="1:16" ht="15">
      <c r="A7" s="12"/>
      <c r="B7" s="44">
        <v>512</v>
      </c>
      <c r="C7" s="20" t="s">
        <v>20</v>
      </c>
      <c r="D7" s="46">
        <v>1148108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1148108</v>
      </c>
      <c r="O7" s="47">
        <f t="shared" si="2"/>
        <v>40.43915325279138</v>
      </c>
      <c r="P7" s="9"/>
    </row>
    <row r="8" spans="1:16" ht="15">
      <c r="A8" s="12"/>
      <c r="B8" s="44">
        <v>513</v>
      </c>
      <c r="C8" s="20" t="s">
        <v>21</v>
      </c>
      <c r="D8" s="46">
        <v>1257950</v>
      </c>
      <c r="E8" s="46">
        <v>0</v>
      </c>
      <c r="F8" s="46">
        <v>0</v>
      </c>
      <c r="G8" s="46">
        <v>0</v>
      </c>
      <c r="H8" s="46">
        <v>0</v>
      </c>
      <c r="I8" s="46">
        <v>224715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1482665</v>
      </c>
      <c r="O8" s="47">
        <f t="shared" si="2"/>
        <v>52.22306364693036</v>
      </c>
      <c r="P8" s="9"/>
    </row>
    <row r="9" spans="1:16" ht="15">
      <c r="A9" s="12"/>
      <c r="B9" s="44">
        <v>514</v>
      </c>
      <c r="C9" s="20" t="s">
        <v>22</v>
      </c>
      <c r="D9" s="46">
        <v>921715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921715</v>
      </c>
      <c r="O9" s="47">
        <f t="shared" si="2"/>
        <v>32.465041738579124</v>
      </c>
      <c r="P9" s="9"/>
    </row>
    <row r="10" spans="1:16" ht="15">
      <c r="A10" s="12"/>
      <c r="B10" s="44">
        <v>515</v>
      </c>
      <c r="C10" s="20" t="s">
        <v>23</v>
      </c>
      <c r="D10" s="46">
        <v>803176</v>
      </c>
      <c r="E10" s="46">
        <v>17600</v>
      </c>
      <c r="F10" s="46">
        <v>0</v>
      </c>
      <c r="G10" s="46">
        <v>125839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946615</v>
      </c>
      <c r="O10" s="47">
        <f t="shared" si="2"/>
        <v>33.34208023669473</v>
      </c>
      <c r="P10" s="9"/>
    </row>
    <row r="11" spans="1:16" ht="15">
      <c r="A11" s="12"/>
      <c r="B11" s="44">
        <v>519</v>
      </c>
      <c r="C11" s="20" t="s">
        <v>24</v>
      </c>
      <c r="D11" s="46">
        <v>2593416</v>
      </c>
      <c r="E11" s="46">
        <v>0</v>
      </c>
      <c r="F11" s="46">
        <v>0</v>
      </c>
      <c r="G11" s="46">
        <v>1016177</v>
      </c>
      <c r="H11" s="46">
        <v>31310</v>
      </c>
      <c r="I11" s="46">
        <v>0</v>
      </c>
      <c r="J11" s="46">
        <v>0</v>
      </c>
      <c r="K11" s="46">
        <v>1131732</v>
      </c>
      <c r="L11" s="46">
        <v>0</v>
      </c>
      <c r="M11" s="46">
        <v>0</v>
      </c>
      <c r="N11" s="46">
        <f t="shared" si="1"/>
        <v>4772635</v>
      </c>
      <c r="O11" s="47">
        <f t="shared" si="2"/>
        <v>168.1038005001585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SUM(D13:D16)</f>
        <v>19244523</v>
      </c>
      <c r="E12" s="31">
        <f t="shared" si="3"/>
        <v>1436044</v>
      </c>
      <c r="F12" s="31">
        <f t="shared" si="3"/>
        <v>135703</v>
      </c>
      <c r="G12" s="31">
        <f t="shared" si="3"/>
        <v>1609409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2728976</v>
      </c>
      <c r="L12" s="31">
        <f t="shared" si="3"/>
        <v>0</v>
      </c>
      <c r="M12" s="31">
        <f t="shared" si="3"/>
        <v>0</v>
      </c>
      <c r="N12" s="42">
        <f t="shared" si="1"/>
        <v>25154655</v>
      </c>
      <c r="O12" s="43">
        <f t="shared" si="2"/>
        <v>886.0080659363883</v>
      </c>
      <c r="P12" s="10"/>
    </row>
    <row r="13" spans="1:16" ht="15">
      <c r="A13" s="12"/>
      <c r="B13" s="44">
        <v>521</v>
      </c>
      <c r="C13" s="20" t="s">
        <v>26</v>
      </c>
      <c r="D13" s="46">
        <v>9387401</v>
      </c>
      <c r="E13" s="46">
        <v>26170</v>
      </c>
      <c r="F13" s="46">
        <v>0</v>
      </c>
      <c r="G13" s="46">
        <v>42048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9455619</v>
      </c>
      <c r="O13" s="47">
        <f t="shared" si="2"/>
        <v>333.0498749603748</v>
      </c>
      <c r="P13" s="9"/>
    </row>
    <row r="14" spans="1:16" ht="15">
      <c r="A14" s="12"/>
      <c r="B14" s="44">
        <v>522</v>
      </c>
      <c r="C14" s="20" t="s">
        <v>27</v>
      </c>
      <c r="D14" s="46">
        <v>9091407</v>
      </c>
      <c r="E14" s="46">
        <v>123035</v>
      </c>
      <c r="F14" s="46">
        <v>135703</v>
      </c>
      <c r="G14" s="46">
        <v>1567361</v>
      </c>
      <c r="H14" s="46">
        <v>0</v>
      </c>
      <c r="I14" s="46">
        <v>0</v>
      </c>
      <c r="J14" s="46">
        <v>0</v>
      </c>
      <c r="K14" s="46">
        <v>2728976</v>
      </c>
      <c r="L14" s="46">
        <v>0</v>
      </c>
      <c r="M14" s="46">
        <v>0</v>
      </c>
      <c r="N14" s="46">
        <f t="shared" si="1"/>
        <v>13646482</v>
      </c>
      <c r="O14" s="47">
        <f t="shared" si="2"/>
        <v>480.66225212215136</v>
      </c>
      <c r="P14" s="9"/>
    </row>
    <row r="15" spans="1:16" ht="15">
      <c r="A15" s="12"/>
      <c r="B15" s="44">
        <v>524</v>
      </c>
      <c r="C15" s="20" t="s">
        <v>28</v>
      </c>
      <c r="D15" s="46">
        <v>-16</v>
      </c>
      <c r="E15" s="46">
        <v>1286839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1286823</v>
      </c>
      <c r="O15" s="47">
        <f t="shared" si="2"/>
        <v>45.32503258074742</v>
      </c>
      <c r="P15" s="9"/>
    </row>
    <row r="16" spans="1:16" ht="15">
      <c r="A16" s="12"/>
      <c r="B16" s="44">
        <v>529</v>
      </c>
      <c r="C16" s="20" t="s">
        <v>29</v>
      </c>
      <c r="D16" s="46">
        <v>765731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765731</v>
      </c>
      <c r="O16" s="47">
        <f t="shared" si="2"/>
        <v>26.970906273114718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SUM(D18:D22)</f>
        <v>2395804</v>
      </c>
      <c r="E17" s="31">
        <f t="shared" si="4"/>
        <v>0</v>
      </c>
      <c r="F17" s="31">
        <f t="shared" si="4"/>
        <v>0</v>
      </c>
      <c r="G17" s="31">
        <f t="shared" si="4"/>
        <v>548820</v>
      </c>
      <c r="H17" s="31">
        <f t="shared" si="4"/>
        <v>0</v>
      </c>
      <c r="I17" s="31">
        <f t="shared" si="4"/>
        <v>7079404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10024028</v>
      </c>
      <c r="O17" s="43">
        <f t="shared" si="2"/>
        <v>353.0706209714346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2523971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2523971</v>
      </c>
      <c r="O18" s="47">
        <f t="shared" si="2"/>
        <v>88.90039096896903</v>
      </c>
      <c r="P18" s="9"/>
    </row>
    <row r="19" spans="1:16" ht="15">
      <c r="A19" s="12"/>
      <c r="B19" s="44">
        <v>534</v>
      </c>
      <c r="C19" s="20" t="s">
        <v>32</v>
      </c>
      <c r="D19" s="46">
        <v>1748295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1748295</v>
      </c>
      <c r="O19" s="47">
        <f t="shared" si="2"/>
        <v>61.57919763305273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3710310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3710310</v>
      </c>
      <c r="O20" s="47">
        <f t="shared" si="2"/>
        <v>130.68613292944949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845123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845123</v>
      </c>
      <c r="O21" s="47">
        <f t="shared" si="2"/>
        <v>29.767285407347398</v>
      </c>
      <c r="P21" s="9"/>
    </row>
    <row r="22" spans="1:16" ht="15">
      <c r="A22" s="12"/>
      <c r="B22" s="44">
        <v>539</v>
      </c>
      <c r="C22" s="20" t="s">
        <v>35</v>
      </c>
      <c r="D22" s="46">
        <v>647509</v>
      </c>
      <c r="E22" s="46">
        <v>0</v>
      </c>
      <c r="F22" s="46">
        <v>0</v>
      </c>
      <c r="G22" s="46">
        <v>548820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1196329</v>
      </c>
      <c r="O22" s="47">
        <f t="shared" si="2"/>
        <v>42.13761403261597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SUM(D24:D24)</f>
        <v>1442391</v>
      </c>
      <c r="E23" s="31">
        <f t="shared" si="5"/>
        <v>2819</v>
      </c>
      <c r="F23" s="31">
        <f t="shared" si="5"/>
        <v>123367</v>
      </c>
      <c r="G23" s="31">
        <f t="shared" si="5"/>
        <v>289960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1858537</v>
      </c>
      <c r="O23" s="43">
        <f t="shared" si="2"/>
        <v>65.46218872177803</v>
      </c>
      <c r="P23" s="10"/>
    </row>
    <row r="24" spans="1:16" ht="15">
      <c r="A24" s="12"/>
      <c r="B24" s="44">
        <v>541</v>
      </c>
      <c r="C24" s="20" t="s">
        <v>37</v>
      </c>
      <c r="D24" s="46">
        <v>1442391</v>
      </c>
      <c r="E24" s="46">
        <v>2819</v>
      </c>
      <c r="F24" s="46">
        <v>123367</v>
      </c>
      <c r="G24" s="46">
        <v>289960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1858537</v>
      </c>
      <c r="O24" s="47">
        <f t="shared" si="2"/>
        <v>65.46218872177803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0</v>
      </c>
      <c r="E25" s="31">
        <f t="shared" si="6"/>
        <v>661950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661950</v>
      </c>
      <c r="O25" s="43">
        <f t="shared" si="2"/>
        <v>23.315487302314114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661950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661950</v>
      </c>
      <c r="O26" s="47">
        <f t="shared" si="2"/>
        <v>23.315487302314114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2341344</v>
      </c>
      <c r="E27" s="31">
        <f t="shared" si="7"/>
        <v>572564</v>
      </c>
      <c r="F27" s="31">
        <f t="shared" si="7"/>
        <v>368376</v>
      </c>
      <c r="G27" s="31">
        <f t="shared" si="7"/>
        <v>1539052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4821336</v>
      </c>
      <c r="O27" s="43">
        <f t="shared" si="2"/>
        <v>169.81916804621181</v>
      </c>
      <c r="P27" s="9"/>
    </row>
    <row r="28" spans="1:16" ht="15">
      <c r="A28" s="12"/>
      <c r="B28" s="44">
        <v>572</v>
      </c>
      <c r="C28" s="20" t="s">
        <v>41</v>
      </c>
      <c r="D28" s="46">
        <v>2341344</v>
      </c>
      <c r="E28" s="46">
        <v>572564</v>
      </c>
      <c r="F28" s="46">
        <v>368376</v>
      </c>
      <c r="G28" s="46">
        <v>1539052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4821336</v>
      </c>
      <c r="O28" s="47">
        <f t="shared" si="2"/>
        <v>169.81916804621181</v>
      </c>
      <c r="P28" s="9"/>
    </row>
    <row r="29" spans="1:16" ht="15.75">
      <c r="A29" s="28" t="s">
        <v>43</v>
      </c>
      <c r="B29" s="29"/>
      <c r="C29" s="30"/>
      <c r="D29" s="31">
        <f aca="true" t="shared" si="8" ref="D29:M29">SUM(D30:D30)</f>
        <v>4153602</v>
      </c>
      <c r="E29" s="31">
        <f t="shared" si="8"/>
        <v>34512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542358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4730472</v>
      </c>
      <c r="O29" s="43">
        <f t="shared" si="2"/>
        <v>166.61871719911238</v>
      </c>
      <c r="P29" s="9"/>
    </row>
    <row r="30" spans="1:16" ht="15">
      <c r="A30" s="12"/>
      <c r="B30" s="44">
        <v>581</v>
      </c>
      <c r="C30" s="20" t="s">
        <v>42</v>
      </c>
      <c r="D30" s="46">
        <v>4153602</v>
      </c>
      <c r="E30" s="46">
        <v>34512</v>
      </c>
      <c r="F30" s="46">
        <v>0</v>
      </c>
      <c r="G30" s="46">
        <v>0</v>
      </c>
      <c r="H30" s="46">
        <v>0</v>
      </c>
      <c r="I30" s="46">
        <v>542358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4730472</v>
      </c>
      <c r="O30" s="47">
        <f t="shared" si="2"/>
        <v>166.61871719911238</v>
      </c>
      <c r="P30" s="9"/>
    </row>
    <row r="31" spans="1:16" ht="15.75">
      <c r="A31" s="28" t="s">
        <v>46</v>
      </c>
      <c r="B31" s="29"/>
      <c r="C31" s="30"/>
      <c r="D31" s="31">
        <f>SUM(D32)</f>
        <v>256465</v>
      </c>
      <c r="E31" s="31">
        <f aca="true" t="shared" si="9" ref="E31:M31">SUM(E32)</f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256465</v>
      </c>
      <c r="O31" s="43">
        <f t="shared" si="2"/>
        <v>9.033320418442464</v>
      </c>
      <c r="P31" s="9"/>
    </row>
    <row r="32" spans="1:16" ht="15.75" thickBot="1">
      <c r="A32" s="16"/>
      <c r="B32" s="44">
        <v>713</v>
      </c>
      <c r="C32" s="20" t="s">
        <v>47</v>
      </c>
      <c r="D32" s="46">
        <v>256465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256465</v>
      </c>
      <c r="O32" s="47">
        <f t="shared" si="2"/>
        <v>9.033320418442464</v>
      </c>
      <c r="P32" s="9"/>
    </row>
    <row r="33" spans="1:119" ht="16.5" thickBot="1">
      <c r="A33" s="14" t="s">
        <v>10</v>
      </c>
      <c r="B33" s="23"/>
      <c r="C33" s="22"/>
      <c r="D33" s="15">
        <f>SUM(D5,D12,D17,D23,D25,D27,D29,D31)</f>
        <v>36755984</v>
      </c>
      <c r="E33" s="15">
        <f aca="true" t="shared" si="10" ref="E33:M33">SUM(E5,E12,E17,E23,E25,E27,E29,E31)</f>
        <v>2725489</v>
      </c>
      <c r="F33" s="15">
        <f t="shared" si="10"/>
        <v>627446</v>
      </c>
      <c r="G33" s="15">
        <f t="shared" si="10"/>
        <v>5129257</v>
      </c>
      <c r="H33" s="15">
        <f t="shared" si="10"/>
        <v>31310</v>
      </c>
      <c r="I33" s="15">
        <f t="shared" si="10"/>
        <v>7846477</v>
      </c>
      <c r="J33" s="15">
        <f t="shared" si="10"/>
        <v>0</v>
      </c>
      <c r="K33" s="15">
        <f t="shared" si="10"/>
        <v>3860708</v>
      </c>
      <c r="L33" s="15">
        <f t="shared" si="10"/>
        <v>0</v>
      </c>
      <c r="M33" s="15">
        <f t="shared" si="10"/>
        <v>0</v>
      </c>
      <c r="N33" s="15">
        <f t="shared" si="1"/>
        <v>56976671</v>
      </c>
      <c r="O33" s="37">
        <f t="shared" si="2"/>
        <v>2006.8567856010707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44</v>
      </c>
      <c r="M35" s="93"/>
      <c r="N35" s="93"/>
      <c r="O35" s="41">
        <v>28391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6100411</v>
      </c>
      <c r="E5" s="26">
        <f t="shared" si="0"/>
        <v>400</v>
      </c>
      <c r="F5" s="26">
        <f t="shared" si="0"/>
        <v>0</v>
      </c>
      <c r="G5" s="26">
        <f t="shared" si="0"/>
        <v>3634735</v>
      </c>
      <c r="H5" s="26">
        <f t="shared" si="0"/>
        <v>0</v>
      </c>
      <c r="I5" s="26">
        <f t="shared" si="0"/>
        <v>225341</v>
      </c>
      <c r="J5" s="26">
        <f t="shared" si="0"/>
        <v>2136980</v>
      </c>
      <c r="K5" s="26">
        <f t="shared" si="0"/>
        <v>765773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12863640</v>
      </c>
      <c r="O5" s="32">
        <f aca="true" t="shared" si="2" ref="O5:O33">(N5/O$35)</f>
        <v>452.5467018469657</v>
      </c>
      <c r="P5" s="6"/>
    </row>
    <row r="6" spans="1:16" ht="15">
      <c r="A6" s="12"/>
      <c r="B6" s="44">
        <v>511</v>
      </c>
      <c r="C6" s="20" t="s">
        <v>19</v>
      </c>
      <c r="D6" s="46">
        <v>220638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220638</v>
      </c>
      <c r="O6" s="47">
        <f t="shared" si="2"/>
        <v>7.762110817941952</v>
      </c>
      <c r="P6" s="9"/>
    </row>
    <row r="7" spans="1:16" ht="15">
      <c r="A7" s="12"/>
      <c r="B7" s="44">
        <v>512</v>
      </c>
      <c r="C7" s="20" t="s">
        <v>20</v>
      </c>
      <c r="D7" s="46">
        <v>941627</v>
      </c>
      <c r="E7" s="46">
        <v>0</v>
      </c>
      <c r="F7" s="46">
        <v>0</v>
      </c>
      <c r="G7" s="46">
        <v>3726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945353</v>
      </c>
      <c r="O7" s="47">
        <f t="shared" si="2"/>
        <v>33.25780123131047</v>
      </c>
      <c r="P7" s="9"/>
    </row>
    <row r="8" spans="1:16" ht="15">
      <c r="A8" s="12"/>
      <c r="B8" s="44">
        <v>513</v>
      </c>
      <c r="C8" s="20" t="s">
        <v>21</v>
      </c>
      <c r="D8" s="46">
        <v>1183873</v>
      </c>
      <c r="E8" s="46">
        <v>0</v>
      </c>
      <c r="F8" s="46">
        <v>0</v>
      </c>
      <c r="G8" s="46">
        <v>0</v>
      </c>
      <c r="H8" s="46">
        <v>0</v>
      </c>
      <c r="I8" s="46">
        <v>225341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1409214</v>
      </c>
      <c r="O8" s="47">
        <f t="shared" si="2"/>
        <v>49.57656992084433</v>
      </c>
      <c r="P8" s="9"/>
    </row>
    <row r="9" spans="1:16" ht="15">
      <c r="A9" s="12"/>
      <c r="B9" s="44">
        <v>514</v>
      </c>
      <c r="C9" s="20" t="s">
        <v>22</v>
      </c>
      <c r="D9" s="46">
        <v>897915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897915</v>
      </c>
      <c r="O9" s="47">
        <f t="shared" si="2"/>
        <v>31.58891820580475</v>
      </c>
      <c r="P9" s="9"/>
    </row>
    <row r="10" spans="1:16" ht="15">
      <c r="A10" s="12"/>
      <c r="B10" s="44">
        <v>515</v>
      </c>
      <c r="C10" s="20" t="s">
        <v>23</v>
      </c>
      <c r="D10" s="46">
        <v>724439</v>
      </c>
      <c r="E10" s="46">
        <v>400</v>
      </c>
      <c r="F10" s="46">
        <v>0</v>
      </c>
      <c r="G10" s="46">
        <v>149224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874063</v>
      </c>
      <c r="O10" s="47">
        <f t="shared" si="2"/>
        <v>30.749797713280564</v>
      </c>
      <c r="P10" s="9"/>
    </row>
    <row r="11" spans="1:16" ht="15">
      <c r="A11" s="12"/>
      <c r="B11" s="44">
        <v>519</v>
      </c>
      <c r="C11" s="20" t="s">
        <v>24</v>
      </c>
      <c r="D11" s="46">
        <v>2131919</v>
      </c>
      <c r="E11" s="46">
        <v>0</v>
      </c>
      <c r="F11" s="46">
        <v>0</v>
      </c>
      <c r="G11" s="46">
        <v>3481785</v>
      </c>
      <c r="H11" s="46">
        <v>0</v>
      </c>
      <c r="I11" s="46">
        <v>0</v>
      </c>
      <c r="J11" s="46">
        <v>2136980</v>
      </c>
      <c r="K11" s="46">
        <v>765773</v>
      </c>
      <c r="L11" s="46">
        <v>0</v>
      </c>
      <c r="M11" s="46">
        <v>0</v>
      </c>
      <c r="N11" s="46">
        <f t="shared" si="1"/>
        <v>8516457</v>
      </c>
      <c r="O11" s="47">
        <f t="shared" si="2"/>
        <v>299.61150395778367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SUM(D13:D16)</f>
        <v>19401192</v>
      </c>
      <c r="E12" s="31">
        <f t="shared" si="3"/>
        <v>25000</v>
      </c>
      <c r="F12" s="31">
        <f t="shared" si="3"/>
        <v>135495</v>
      </c>
      <c r="G12" s="31">
        <f t="shared" si="3"/>
        <v>1819326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2889535</v>
      </c>
      <c r="L12" s="31">
        <f t="shared" si="3"/>
        <v>0</v>
      </c>
      <c r="M12" s="31">
        <f t="shared" si="3"/>
        <v>0</v>
      </c>
      <c r="N12" s="42">
        <f t="shared" si="1"/>
        <v>24270548</v>
      </c>
      <c r="O12" s="43">
        <f t="shared" si="2"/>
        <v>853.8451363236587</v>
      </c>
      <c r="P12" s="10"/>
    </row>
    <row r="13" spans="1:16" ht="15">
      <c r="A13" s="12"/>
      <c r="B13" s="44">
        <v>521</v>
      </c>
      <c r="C13" s="20" t="s">
        <v>26</v>
      </c>
      <c r="D13" s="46">
        <v>8776424</v>
      </c>
      <c r="E13" s="46">
        <v>25000</v>
      </c>
      <c r="F13" s="46">
        <v>0</v>
      </c>
      <c r="G13" s="46">
        <v>42049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8843473</v>
      </c>
      <c r="O13" s="47">
        <f t="shared" si="2"/>
        <v>311.1160246262093</v>
      </c>
      <c r="P13" s="9"/>
    </row>
    <row r="14" spans="1:16" ht="15">
      <c r="A14" s="12"/>
      <c r="B14" s="44">
        <v>522</v>
      </c>
      <c r="C14" s="20" t="s">
        <v>27</v>
      </c>
      <c r="D14" s="46">
        <v>8693604</v>
      </c>
      <c r="E14" s="46">
        <v>0</v>
      </c>
      <c r="F14" s="46">
        <v>135495</v>
      </c>
      <c r="G14" s="46">
        <v>1764919</v>
      </c>
      <c r="H14" s="46">
        <v>0</v>
      </c>
      <c r="I14" s="46">
        <v>0</v>
      </c>
      <c r="J14" s="46">
        <v>0</v>
      </c>
      <c r="K14" s="46">
        <v>2889535</v>
      </c>
      <c r="L14" s="46">
        <v>0</v>
      </c>
      <c r="M14" s="46">
        <v>0</v>
      </c>
      <c r="N14" s="46">
        <f t="shared" si="1"/>
        <v>13483553</v>
      </c>
      <c r="O14" s="47">
        <f t="shared" si="2"/>
        <v>474.3554265611258</v>
      </c>
      <c r="P14" s="9"/>
    </row>
    <row r="15" spans="1:16" ht="15">
      <c r="A15" s="12"/>
      <c r="B15" s="44">
        <v>524</v>
      </c>
      <c r="C15" s="20" t="s">
        <v>28</v>
      </c>
      <c r="D15" s="46">
        <v>1229660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1229660</v>
      </c>
      <c r="O15" s="47">
        <f t="shared" si="2"/>
        <v>43.25980650835532</v>
      </c>
      <c r="P15" s="9"/>
    </row>
    <row r="16" spans="1:16" ht="15">
      <c r="A16" s="12"/>
      <c r="B16" s="44">
        <v>529</v>
      </c>
      <c r="C16" s="20" t="s">
        <v>29</v>
      </c>
      <c r="D16" s="46">
        <v>701504</v>
      </c>
      <c r="E16" s="46">
        <v>0</v>
      </c>
      <c r="F16" s="46">
        <v>0</v>
      </c>
      <c r="G16" s="46">
        <v>12358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713862</v>
      </c>
      <c r="O16" s="47">
        <f t="shared" si="2"/>
        <v>25.113878627968337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SUM(D18:D22)</f>
        <v>2319230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7354293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9673523</v>
      </c>
      <c r="O17" s="43">
        <f t="shared" si="2"/>
        <v>340.31743183817065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2396962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2396962</v>
      </c>
      <c r="O18" s="47">
        <f t="shared" si="2"/>
        <v>84.3258399296394</v>
      </c>
      <c r="P18" s="9"/>
    </row>
    <row r="19" spans="1:16" ht="15">
      <c r="A19" s="12"/>
      <c r="B19" s="44">
        <v>534</v>
      </c>
      <c r="C19" s="20" t="s">
        <v>32</v>
      </c>
      <c r="D19" s="46">
        <v>1704456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1704456</v>
      </c>
      <c r="O19" s="47">
        <f t="shared" si="2"/>
        <v>59.96327176781003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4227032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4227032</v>
      </c>
      <c r="O20" s="47">
        <f t="shared" si="2"/>
        <v>148.70824978012314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730299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730299</v>
      </c>
      <c r="O21" s="47">
        <f t="shared" si="2"/>
        <v>25.692137203166226</v>
      </c>
      <c r="P21" s="9"/>
    </row>
    <row r="22" spans="1:16" ht="15">
      <c r="A22" s="12"/>
      <c r="B22" s="44">
        <v>539</v>
      </c>
      <c r="C22" s="20" t="s">
        <v>35</v>
      </c>
      <c r="D22" s="46">
        <v>614774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614774</v>
      </c>
      <c r="O22" s="47">
        <f t="shared" si="2"/>
        <v>21.627933157431837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SUM(D24:D24)</f>
        <v>1469438</v>
      </c>
      <c r="E23" s="31">
        <f t="shared" si="5"/>
        <v>16589</v>
      </c>
      <c r="F23" s="31">
        <f t="shared" si="5"/>
        <v>123177</v>
      </c>
      <c r="G23" s="31">
        <f t="shared" si="5"/>
        <v>2458293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4067497</v>
      </c>
      <c r="O23" s="43">
        <f t="shared" si="2"/>
        <v>143.0957607739666</v>
      </c>
      <c r="P23" s="10"/>
    </row>
    <row r="24" spans="1:16" ht="15">
      <c r="A24" s="12"/>
      <c r="B24" s="44">
        <v>541</v>
      </c>
      <c r="C24" s="20" t="s">
        <v>37</v>
      </c>
      <c r="D24" s="46">
        <v>1469438</v>
      </c>
      <c r="E24" s="46">
        <v>16589</v>
      </c>
      <c r="F24" s="46">
        <v>123177</v>
      </c>
      <c r="G24" s="46">
        <v>2458293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4067497</v>
      </c>
      <c r="O24" s="47">
        <f t="shared" si="2"/>
        <v>143.0957607739666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0</v>
      </c>
      <c r="E25" s="31">
        <f t="shared" si="6"/>
        <v>231915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231915</v>
      </c>
      <c r="O25" s="43">
        <f t="shared" si="2"/>
        <v>8.158839050131926</v>
      </c>
      <c r="P25" s="10"/>
    </row>
    <row r="26" spans="1:16" ht="15">
      <c r="A26" s="13"/>
      <c r="B26" s="45">
        <v>552</v>
      </c>
      <c r="C26" s="21" t="s">
        <v>39</v>
      </c>
      <c r="D26" s="46">
        <v>0</v>
      </c>
      <c r="E26" s="46">
        <v>231915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231915</v>
      </c>
      <c r="O26" s="47">
        <f t="shared" si="2"/>
        <v>8.158839050131926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2312862</v>
      </c>
      <c r="E27" s="31">
        <f t="shared" si="7"/>
        <v>958006</v>
      </c>
      <c r="F27" s="31">
        <f t="shared" si="7"/>
        <v>372630</v>
      </c>
      <c r="G27" s="31">
        <f t="shared" si="7"/>
        <v>1082010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4725508</v>
      </c>
      <c r="O27" s="43">
        <f t="shared" si="2"/>
        <v>166.24478452066842</v>
      </c>
      <c r="P27" s="9"/>
    </row>
    <row r="28" spans="1:16" ht="15">
      <c r="A28" s="12"/>
      <c r="B28" s="44">
        <v>572</v>
      </c>
      <c r="C28" s="20" t="s">
        <v>41</v>
      </c>
      <c r="D28" s="46">
        <v>2312862</v>
      </c>
      <c r="E28" s="46">
        <v>958006</v>
      </c>
      <c r="F28" s="46">
        <v>372630</v>
      </c>
      <c r="G28" s="46">
        <v>1082010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4725508</v>
      </c>
      <c r="O28" s="47">
        <f t="shared" si="2"/>
        <v>166.24478452066842</v>
      </c>
      <c r="P28" s="9"/>
    </row>
    <row r="29" spans="1:16" ht="15.75">
      <c r="A29" s="28" t="s">
        <v>43</v>
      </c>
      <c r="B29" s="29"/>
      <c r="C29" s="30"/>
      <c r="D29" s="31">
        <f aca="true" t="shared" si="8" ref="D29:M29">SUM(D30:D30)</f>
        <v>8394070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487960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8882030</v>
      </c>
      <c r="O29" s="43">
        <f t="shared" si="2"/>
        <v>312.472471416007</v>
      </c>
      <c r="P29" s="9"/>
    </row>
    <row r="30" spans="1:16" ht="15">
      <c r="A30" s="12"/>
      <c r="B30" s="44">
        <v>581</v>
      </c>
      <c r="C30" s="20" t="s">
        <v>42</v>
      </c>
      <c r="D30" s="46">
        <v>8394070</v>
      </c>
      <c r="E30" s="46">
        <v>0</v>
      </c>
      <c r="F30" s="46">
        <v>0</v>
      </c>
      <c r="G30" s="46">
        <v>0</v>
      </c>
      <c r="H30" s="46">
        <v>0</v>
      </c>
      <c r="I30" s="46">
        <v>487960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8882030</v>
      </c>
      <c r="O30" s="47">
        <f t="shared" si="2"/>
        <v>312.472471416007</v>
      </c>
      <c r="P30" s="9"/>
    </row>
    <row r="31" spans="1:16" ht="15.75">
      <c r="A31" s="28" t="s">
        <v>43</v>
      </c>
      <c r="B31" s="29"/>
      <c r="C31" s="30"/>
      <c r="D31" s="31">
        <f>SUM(D32)</f>
        <v>298622</v>
      </c>
      <c r="E31" s="31">
        <f aca="true" t="shared" si="9" ref="E31:M31">SUM(E32)</f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298622</v>
      </c>
      <c r="O31" s="43">
        <f t="shared" si="2"/>
        <v>10.50561125769569</v>
      </c>
      <c r="P31" s="9"/>
    </row>
    <row r="32" spans="1:16" ht="15.75" thickBot="1">
      <c r="A32" s="12"/>
      <c r="B32" s="44">
        <v>713</v>
      </c>
      <c r="C32" s="20" t="s">
        <v>47</v>
      </c>
      <c r="D32" s="46">
        <v>298622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298622</v>
      </c>
      <c r="O32" s="47">
        <f t="shared" si="2"/>
        <v>10.50561125769569</v>
      </c>
      <c r="P32" s="9"/>
    </row>
    <row r="33" spans="1:119" ht="16.5" thickBot="1">
      <c r="A33" s="14" t="s">
        <v>10</v>
      </c>
      <c r="B33" s="23"/>
      <c r="C33" s="22"/>
      <c r="D33" s="15">
        <f>SUM(D5,D12,D17,D23,D25,D27,D29,D31)</f>
        <v>40295825</v>
      </c>
      <c r="E33" s="15">
        <f aca="true" t="shared" si="10" ref="E33:M33">SUM(E5,E12,E17,E23,E25,E27,E29,E31)</f>
        <v>1231910</v>
      </c>
      <c r="F33" s="15">
        <f t="shared" si="10"/>
        <v>631302</v>
      </c>
      <c r="G33" s="15">
        <f t="shared" si="10"/>
        <v>8994364</v>
      </c>
      <c r="H33" s="15">
        <f t="shared" si="10"/>
        <v>0</v>
      </c>
      <c r="I33" s="15">
        <f t="shared" si="10"/>
        <v>8067594</v>
      </c>
      <c r="J33" s="15">
        <f t="shared" si="10"/>
        <v>2136980</v>
      </c>
      <c r="K33" s="15">
        <f t="shared" si="10"/>
        <v>3655308</v>
      </c>
      <c r="L33" s="15">
        <f t="shared" si="10"/>
        <v>0</v>
      </c>
      <c r="M33" s="15">
        <f t="shared" si="10"/>
        <v>0</v>
      </c>
      <c r="N33" s="15">
        <f t="shared" si="1"/>
        <v>65013283</v>
      </c>
      <c r="O33" s="37">
        <f t="shared" si="2"/>
        <v>2287.186737027265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61</v>
      </c>
      <c r="M35" s="93"/>
      <c r="N35" s="93"/>
      <c r="O35" s="41">
        <v>28425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6304573</v>
      </c>
      <c r="E5" s="26">
        <f t="shared" si="0"/>
        <v>9137</v>
      </c>
      <c r="F5" s="26">
        <f t="shared" si="0"/>
        <v>0</v>
      </c>
      <c r="G5" s="26">
        <f t="shared" si="0"/>
        <v>1814561</v>
      </c>
      <c r="H5" s="26">
        <f t="shared" si="0"/>
        <v>0</v>
      </c>
      <c r="I5" s="26">
        <f t="shared" si="0"/>
        <v>215116</v>
      </c>
      <c r="J5" s="26">
        <f t="shared" si="0"/>
        <v>1706750</v>
      </c>
      <c r="K5" s="26">
        <f t="shared" si="0"/>
        <v>3636371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13686508</v>
      </c>
      <c r="O5" s="32">
        <f aca="true" t="shared" si="2" ref="O5:O31">(N5/O$33)</f>
        <v>463.57228017883756</v>
      </c>
      <c r="P5" s="6"/>
    </row>
    <row r="6" spans="1:16" ht="15">
      <c r="A6" s="12"/>
      <c r="B6" s="44">
        <v>511</v>
      </c>
      <c r="C6" s="20" t="s">
        <v>19</v>
      </c>
      <c r="D6" s="46">
        <v>203731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203731</v>
      </c>
      <c r="O6" s="47">
        <f t="shared" si="2"/>
        <v>6.900521609538003</v>
      </c>
      <c r="P6" s="9"/>
    </row>
    <row r="7" spans="1:16" ht="15">
      <c r="A7" s="12"/>
      <c r="B7" s="44">
        <v>512</v>
      </c>
      <c r="C7" s="20" t="s">
        <v>20</v>
      </c>
      <c r="D7" s="46">
        <v>958581</v>
      </c>
      <c r="E7" s="46">
        <v>0</v>
      </c>
      <c r="F7" s="46">
        <v>0</v>
      </c>
      <c r="G7" s="46">
        <v>36953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995534</v>
      </c>
      <c r="O7" s="47">
        <f t="shared" si="2"/>
        <v>33.7194824549519</v>
      </c>
      <c r="P7" s="9"/>
    </row>
    <row r="8" spans="1:16" ht="15">
      <c r="A8" s="12"/>
      <c r="B8" s="44">
        <v>513</v>
      </c>
      <c r="C8" s="20" t="s">
        <v>21</v>
      </c>
      <c r="D8" s="46">
        <v>1185371</v>
      </c>
      <c r="E8" s="46">
        <v>0</v>
      </c>
      <c r="F8" s="46">
        <v>0</v>
      </c>
      <c r="G8" s="46">
        <v>0</v>
      </c>
      <c r="H8" s="46">
        <v>0</v>
      </c>
      <c r="I8" s="46">
        <v>215116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1400487</v>
      </c>
      <c r="O8" s="47">
        <f t="shared" si="2"/>
        <v>47.43554396423249</v>
      </c>
      <c r="P8" s="9"/>
    </row>
    <row r="9" spans="1:16" ht="15">
      <c r="A9" s="12"/>
      <c r="B9" s="44">
        <v>514</v>
      </c>
      <c r="C9" s="20" t="s">
        <v>22</v>
      </c>
      <c r="D9" s="46">
        <v>923056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923056</v>
      </c>
      <c r="O9" s="47">
        <f t="shared" si="2"/>
        <v>31.26459829291424</v>
      </c>
      <c r="P9" s="9"/>
    </row>
    <row r="10" spans="1:16" ht="15">
      <c r="A10" s="12"/>
      <c r="B10" s="44">
        <v>515</v>
      </c>
      <c r="C10" s="20" t="s">
        <v>23</v>
      </c>
      <c r="D10" s="46">
        <v>789414</v>
      </c>
      <c r="E10" s="46">
        <v>0</v>
      </c>
      <c r="F10" s="46">
        <v>0</v>
      </c>
      <c r="G10" s="46">
        <v>21861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811275</v>
      </c>
      <c r="O10" s="47">
        <f t="shared" si="2"/>
        <v>27.47849207424468</v>
      </c>
      <c r="P10" s="9"/>
    </row>
    <row r="11" spans="1:16" ht="15">
      <c r="A11" s="12"/>
      <c r="B11" s="44">
        <v>519</v>
      </c>
      <c r="C11" s="20" t="s">
        <v>24</v>
      </c>
      <c r="D11" s="46">
        <v>2244420</v>
      </c>
      <c r="E11" s="46">
        <v>9137</v>
      </c>
      <c r="F11" s="46">
        <v>0</v>
      </c>
      <c r="G11" s="46">
        <v>1755747</v>
      </c>
      <c r="H11" s="46">
        <v>0</v>
      </c>
      <c r="I11" s="46">
        <v>0</v>
      </c>
      <c r="J11" s="46">
        <v>1706750</v>
      </c>
      <c r="K11" s="46">
        <v>3636371</v>
      </c>
      <c r="L11" s="46">
        <v>0</v>
      </c>
      <c r="M11" s="46">
        <v>0</v>
      </c>
      <c r="N11" s="46">
        <f t="shared" si="1"/>
        <v>9352425</v>
      </c>
      <c r="O11" s="47">
        <f t="shared" si="2"/>
        <v>316.77364178295625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SUM(D13:D16)</f>
        <v>18665619</v>
      </c>
      <c r="E12" s="31">
        <f t="shared" si="3"/>
        <v>46833</v>
      </c>
      <c r="F12" s="31">
        <f t="shared" si="3"/>
        <v>135154</v>
      </c>
      <c r="G12" s="31">
        <f t="shared" si="3"/>
        <v>699361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19546967</v>
      </c>
      <c r="O12" s="43">
        <f t="shared" si="2"/>
        <v>662.0704172876304</v>
      </c>
      <c r="P12" s="10"/>
    </row>
    <row r="13" spans="1:16" ht="15">
      <c r="A13" s="12"/>
      <c r="B13" s="44">
        <v>521</v>
      </c>
      <c r="C13" s="20" t="s">
        <v>26</v>
      </c>
      <c r="D13" s="46">
        <v>8526757</v>
      </c>
      <c r="E13" s="46">
        <v>0</v>
      </c>
      <c r="F13" s="46">
        <v>0</v>
      </c>
      <c r="G13" s="46">
        <v>42048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8568805</v>
      </c>
      <c r="O13" s="47">
        <f t="shared" si="2"/>
        <v>290.23184527841755</v>
      </c>
      <c r="P13" s="9"/>
    </row>
    <row r="14" spans="1:16" ht="15">
      <c r="A14" s="12"/>
      <c r="B14" s="44">
        <v>522</v>
      </c>
      <c r="C14" s="20" t="s">
        <v>27</v>
      </c>
      <c r="D14" s="46">
        <v>8305174</v>
      </c>
      <c r="E14" s="46">
        <v>46833</v>
      </c>
      <c r="F14" s="46">
        <v>135154</v>
      </c>
      <c r="G14" s="46">
        <v>641811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9128972</v>
      </c>
      <c r="O14" s="47">
        <f t="shared" si="2"/>
        <v>309.2051212572822</v>
      </c>
      <c r="P14" s="9"/>
    </row>
    <row r="15" spans="1:16" ht="15">
      <c r="A15" s="12"/>
      <c r="B15" s="44">
        <v>524</v>
      </c>
      <c r="C15" s="20" t="s">
        <v>28</v>
      </c>
      <c r="D15" s="46">
        <v>1187972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1187972</v>
      </c>
      <c r="O15" s="47">
        <f t="shared" si="2"/>
        <v>40.23750169353746</v>
      </c>
      <c r="P15" s="9"/>
    </row>
    <row r="16" spans="1:16" ht="15">
      <c r="A16" s="12"/>
      <c r="B16" s="44">
        <v>529</v>
      </c>
      <c r="C16" s="20" t="s">
        <v>29</v>
      </c>
      <c r="D16" s="46">
        <v>645716</v>
      </c>
      <c r="E16" s="46">
        <v>0</v>
      </c>
      <c r="F16" s="46">
        <v>0</v>
      </c>
      <c r="G16" s="46">
        <v>15502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661218</v>
      </c>
      <c r="O16" s="47">
        <f t="shared" si="2"/>
        <v>22.39594905839317</v>
      </c>
      <c r="P16" s="9"/>
    </row>
    <row r="17" spans="1:16" ht="15.75">
      <c r="A17" s="28" t="s">
        <v>30</v>
      </c>
      <c r="B17" s="29"/>
      <c r="C17" s="30"/>
      <c r="D17" s="31">
        <f aca="true" t="shared" si="4" ref="D17:M17">SUM(D18:D22)</f>
        <v>2254207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6425113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8679320</v>
      </c>
      <c r="O17" s="43">
        <f t="shared" si="2"/>
        <v>293.97507112857335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2432079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2432079</v>
      </c>
      <c r="O18" s="47">
        <f t="shared" si="2"/>
        <v>82.37633789459423</v>
      </c>
      <c r="P18" s="9"/>
    </row>
    <row r="19" spans="1:16" ht="15">
      <c r="A19" s="12"/>
      <c r="B19" s="44">
        <v>534</v>
      </c>
      <c r="C19" s="20" t="s">
        <v>32</v>
      </c>
      <c r="D19" s="46">
        <v>1665556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1665556</v>
      </c>
      <c r="O19" s="47">
        <f t="shared" si="2"/>
        <v>56.41362958948652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3250645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3250645</v>
      </c>
      <c r="O20" s="47">
        <f t="shared" si="2"/>
        <v>110.10178160140903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742389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742389</v>
      </c>
      <c r="O21" s="47">
        <f t="shared" si="2"/>
        <v>25.14527164340875</v>
      </c>
      <c r="P21" s="9"/>
    </row>
    <row r="22" spans="1:16" ht="15">
      <c r="A22" s="12"/>
      <c r="B22" s="44">
        <v>539</v>
      </c>
      <c r="C22" s="20" t="s">
        <v>35</v>
      </c>
      <c r="D22" s="46">
        <v>588651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588651</v>
      </c>
      <c r="O22" s="47">
        <f t="shared" si="2"/>
        <v>19.93805039967484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SUM(D24:D24)</f>
        <v>1432640</v>
      </c>
      <c r="E23" s="31">
        <f t="shared" si="5"/>
        <v>1085572</v>
      </c>
      <c r="F23" s="31">
        <f t="shared" si="5"/>
        <v>122868</v>
      </c>
      <c r="G23" s="31">
        <f t="shared" si="5"/>
        <v>242754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2883834</v>
      </c>
      <c r="O23" s="43">
        <f t="shared" si="2"/>
        <v>97.67761820891478</v>
      </c>
      <c r="P23" s="10"/>
    </row>
    <row r="24" spans="1:16" ht="15">
      <c r="A24" s="12"/>
      <c r="B24" s="44">
        <v>541</v>
      </c>
      <c r="C24" s="20" t="s">
        <v>37</v>
      </c>
      <c r="D24" s="46">
        <v>1432640</v>
      </c>
      <c r="E24" s="46">
        <v>1085572</v>
      </c>
      <c r="F24" s="46">
        <v>122868</v>
      </c>
      <c r="G24" s="46">
        <v>242754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2883834</v>
      </c>
      <c r="O24" s="47">
        <f t="shared" si="2"/>
        <v>97.67761820891478</v>
      </c>
      <c r="P24" s="9"/>
    </row>
    <row r="25" spans="1:16" ht="15.75">
      <c r="A25" s="28" t="s">
        <v>40</v>
      </c>
      <c r="B25" s="29"/>
      <c r="C25" s="30"/>
      <c r="D25" s="31">
        <f aca="true" t="shared" si="6" ref="D25:M25">SUM(D26:D26)</f>
        <v>2144438</v>
      </c>
      <c r="E25" s="31">
        <f t="shared" si="6"/>
        <v>849118</v>
      </c>
      <c r="F25" s="31">
        <f t="shared" si="6"/>
        <v>371307</v>
      </c>
      <c r="G25" s="31">
        <f t="shared" si="6"/>
        <v>2050298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5415161</v>
      </c>
      <c r="O25" s="43">
        <f t="shared" si="2"/>
        <v>183.4155602221921</v>
      </c>
      <c r="P25" s="9"/>
    </row>
    <row r="26" spans="1:16" ht="15">
      <c r="A26" s="12"/>
      <c r="B26" s="44">
        <v>572</v>
      </c>
      <c r="C26" s="20" t="s">
        <v>41</v>
      </c>
      <c r="D26" s="46">
        <v>2144438</v>
      </c>
      <c r="E26" s="46">
        <v>849118</v>
      </c>
      <c r="F26" s="46">
        <v>371307</v>
      </c>
      <c r="G26" s="46">
        <v>2050298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5415161</v>
      </c>
      <c r="O26" s="47">
        <f t="shared" si="2"/>
        <v>183.4155602221921</v>
      </c>
      <c r="P26" s="9"/>
    </row>
    <row r="27" spans="1:16" ht="15.75">
      <c r="A27" s="28" t="s">
        <v>43</v>
      </c>
      <c r="B27" s="29"/>
      <c r="C27" s="30"/>
      <c r="D27" s="31">
        <f aca="true" t="shared" si="7" ref="D27:M27">SUM(D28:D28)</f>
        <v>3961609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478334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4439943</v>
      </c>
      <c r="O27" s="43">
        <f t="shared" si="2"/>
        <v>150.3841959084135</v>
      </c>
      <c r="P27" s="9"/>
    </row>
    <row r="28" spans="1:16" ht="15">
      <c r="A28" s="12"/>
      <c r="B28" s="44">
        <v>581</v>
      </c>
      <c r="C28" s="20" t="s">
        <v>42</v>
      </c>
      <c r="D28" s="46">
        <v>3961609</v>
      </c>
      <c r="E28" s="46">
        <v>0</v>
      </c>
      <c r="F28" s="46">
        <v>0</v>
      </c>
      <c r="G28" s="46">
        <v>0</v>
      </c>
      <c r="H28" s="46">
        <v>0</v>
      </c>
      <c r="I28" s="46">
        <v>478334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4439943</v>
      </c>
      <c r="O28" s="47">
        <f t="shared" si="2"/>
        <v>150.3841959084135</v>
      </c>
      <c r="P28" s="9"/>
    </row>
    <row r="29" spans="1:16" ht="15.75">
      <c r="A29" s="28" t="s">
        <v>46</v>
      </c>
      <c r="B29" s="29"/>
      <c r="C29" s="30"/>
      <c r="D29" s="31">
        <f>D30</f>
        <v>348837</v>
      </c>
      <c r="E29" s="31">
        <f aca="true" t="shared" si="8" ref="E29:M29">E30</f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348837</v>
      </c>
      <c r="O29" s="43">
        <f t="shared" si="2"/>
        <v>11.815370545996478</v>
      </c>
      <c r="P29" s="9"/>
    </row>
    <row r="30" spans="1:16" ht="15.75" thickBot="1">
      <c r="A30" s="12"/>
      <c r="B30" s="44">
        <v>713</v>
      </c>
      <c r="C30" s="20" t="s">
        <v>47</v>
      </c>
      <c r="D30" s="46">
        <v>348837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348837</v>
      </c>
      <c r="O30" s="47">
        <f t="shared" si="2"/>
        <v>11.815370545996478</v>
      </c>
      <c r="P30" s="9"/>
    </row>
    <row r="31" spans="1:119" ht="16.5" thickBot="1">
      <c r="A31" s="14" t="s">
        <v>10</v>
      </c>
      <c r="B31" s="23"/>
      <c r="C31" s="22"/>
      <c r="D31" s="15">
        <f>SUM(D5,D12,D17,D23,D25,D27,D29)</f>
        <v>35111923</v>
      </c>
      <c r="E31" s="15">
        <f aca="true" t="shared" si="9" ref="E31:M31">SUM(E5,E12,E17,E23,E25,E27,E29)</f>
        <v>1990660</v>
      </c>
      <c r="F31" s="15">
        <f t="shared" si="9"/>
        <v>629329</v>
      </c>
      <c r="G31" s="15">
        <f t="shared" si="9"/>
        <v>4806974</v>
      </c>
      <c r="H31" s="15">
        <f t="shared" si="9"/>
        <v>0</v>
      </c>
      <c r="I31" s="15">
        <f t="shared" si="9"/>
        <v>7118563</v>
      </c>
      <c r="J31" s="15">
        <f t="shared" si="9"/>
        <v>1706750</v>
      </c>
      <c r="K31" s="15">
        <f t="shared" si="9"/>
        <v>3636371</v>
      </c>
      <c r="L31" s="15">
        <f t="shared" si="9"/>
        <v>0</v>
      </c>
      <c r="M31" s="15">
        <f t="shared" si="9"/>
        <v>0</v>
      </c>
      <c r="N31" s="15">
        <f t="shared" si="1"/>
        <v>55000570</v>
      </c>
      <c r="O31" s="37">
        <f t="shared" si="2"/>
        <v>1862.9105134805582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29524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8978113</v>
      </c>
      <c r="E5" s="26">
        <f aca="true" t="shared" si="0" ref="E5:M5">SUM(E6:E14)</f>
        <v>0</v>
      </c>
      <c r="F5" s="26">
        <f t="shared" si="0"/>
        <v>1058349</v>
      </c>
      <c r="G5" s="26">
        <f t="shared" si="0"/>
        <v>274350</v>
      </c>
      <c r="H5" s="26">
        <f t="shared" si="0"/>
        <v>0</v>
      </c>
      <c r="I5" s="26">
        <f t="shared" si="0"/>
        <v>92293</v>
      </c>
      <c r="J5" s="26">
        <f t="shared" si="0"/>
        <v>0</v>
      </c>
      <c r="K5" s="26">
        <f t="shared" si="0"/>
        <v>0</v>
      </c>
      <c r="L5" s="26">
        <f t="shared" si="0"/>
        <v>7303234</v>
      </c>
      <c r="M5" s="26">
        <f t="shared" si="0"/>
        <v>0</v>
      </c>
      <c r="N5" s="27">
        <f>SUM(D5:M5)</f>
        <v>17706339</v>
      </c>
      <c r="O5" s="32">
        <f aca="true" t="shared" si="1" ref="O5:O36">(N5/O$38)</f>
        <v>549.6302654043147</v>
      </c>
      <c r="P5" s="6"/>
    </row>
    <row r="6" spans="1:16" ht="15">
      <c r="A6" s="12"/>
      <c r="B6" s="44">
        <v>511</v>
      </c>
      <c r="C6" s="20" t="s">
        <v>19</v>
      </c>
      <c r="D6" s="46">
        <v>2285481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2285481</v>
      </c>
      <c r="O6" s="47">
        <f t="shared" si="1"/>
        <v>70.94462207046406</v>
      </c>
      <c r="P6" s="9"/>
    </row>
    <row r="7" spans="1:16" ht="15">
      <c r="A7" s="12"/>
      <c r="B7" s="44">
        <v>512</v>
      </c>
      <c r="C7" s="20" t="s">
        <v>20</v>
      </c>
      <c r="D7" s="46">
        <v>936310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936310</v>
      </c>
      <c r="O7" s="47">
        <f t="shared" si="1"/>
        <v>29.064410988669874</v>
      </c>
      <c r="P7" s="9"/>
    </row>
    <row r="8" spans="1:16" ht="15">
      <c r="A8" s="12"/>
      <c r="B8" s="44">
        <v>513</v>
      </c>
      <c r="C8" s="20" t="s">
        <v>21</v>
      </c>
      <c r="D8" s="46">
        <v>1630994</v>
      </c>
      <c r="E8" s="46">
        <v>0</v>
      </c>
      <c r="F8" s="46">
        <v>0</v>
      </c>
      <c r="G8" s="46">
        <v>0</v>
      </c>
      <c r="H8" s="46">
        <v>0</v>
      </c>
      <c r="I8" s="46">
        <v>92293</v>
      </c>
      <c r="J8" s="46">
        <v>0</v>
      </c>
      <c r="K8" s="46">
        <v>0</v>
      </c>
      <c r="L8" s="46">
        <v>758240</v>
      </c>
      <c r="M8" s="46">
        <v>0</v>
      </c>
      <c r="N8" s="46">
        <f t="shared" si="2"/>
        <v>2481527</v>
      </c>
      <c r="O8" s="47">
        <f t="shared" si="1"/>
        <v>77.03017227999379</v>
      </c>
      <c r="P8" s="9"/>
    </row>
    <row r="9" spans="1:16" ht="15">
      <c r="A9" s="12"/>
      <c r="B9" s="44">
        <v>514</v>
      </c>
      <c r="C9" s="20" t="s">
        <v>22</v>
      </c>
      <c r="D9" s="46">
        <v>815270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815270</v>
      </c>
      <c r="O9" s="47">
        <f t="shared" si="1"/>
        <v>25.307155051994414</v>
      </c>
      <c r="P9" s="9"/>
    </row>
    <row r="10" spans="1:16" ht="15">
      <c r="A10" s="12"/>
      <c r="B10" s="44">
        <v>515</v>
      </c>
      <c r="C10" s="20" t="s">
        <v>23</v>
      </c>
      <c r="D10" s="46">
        <v>629069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629069</v>
      </c>
      <c r="O10" s="47">
        <f t="shared" si="1"/>
        <v>19.52720782244296</v>
      </c>
      <c r="P10" s="9"/>
    </row>
    <row r="11" spans="1:16" ht="15">
      <c r="A11" s="12"/>
      <c r="B11" s="44">
        <v>516</v>
      </c>
      <c r="C11" s="20" t="s">
        <v>56</v>
      </c>
      <c r="D11" s="46">
        <v>607104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607104</v>
      </c>
      <c r="O11" s="47">
        <f t="shared" si="1"/>
        <v>18.845382585751977</v>
      </c>
      <c r="P11" s="9"/>
    </row>
    <row r="12" spans="1:16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1058349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1058349</v>
      </c>
      <c r="O12" s="47">
        <f t="shared" si="1"/>
        <v>32.85267732422784</v>
      </c>
      <c r="P12" s="9"/>
    </row>
    <row r="13" spans="1:16" ht="15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6544994</v>
      </c>
      <c r="M13" s="46">
        <v>0</v>
      </c>
      <c r="N13" s="46">
        <f t="shared" si="2"/>
        <v>6544994</v>
      </c>
      <c r="O13" s="47">
        <f t="shared" si="1"/>
        <v>203.1660406642868</v>
      </c>
      <c r="P13" s="9"/>
    </row>
    <row r="14" spans="1:16" ht="15">
      <c r="A14" s="12"/>
      <c r="B14" s="44">
        <v>519</v>
      </c>
      <c r="C14" s="20" t="s">
        <v>65</v>
      </c>
      <c r="D14" s="46">
        <v>2073885</v>
      </c>
      <c r="E14" s="46">
        <v>0</v>
      </c>
      <c r="F14" s="46">
        <v>0</v>
      </c>
      <c r="G14" s="46">
        <v>274350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2348235</v>
      </c>
      <c r="O14" s="47">
        <f t="shared" si="1"/>
        <v>72.892596616483</v>
      </c>
      <c r="P14" s="9"/>
    </row>
    <row r="15" spans="1:16" ht="15.75">
      <c r="A15" s="28" t="s">
        <v>25</v>
      </c>
      <c r="B15" s="29"/>
      <c r="C15" s="30"/>
      <c r="D15" s="31">
        <f aca="true" t="shared" si="3" ref="D15:M15">SUM(D16:D19)</f>
        <v>34883422</v>
      </c>
      <c r="E15" s="31">
        <f t="shared" si="3"/>
        <v>4053047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6">SUM(D15:M15)</f>
        <v>38936469</v>
      </c>
      <c r="O15" s="43">
        <f t="shared" si="1"/>
        <v>1208.6440788452585</v>
      </c>
      <c r="P15" s="10"/>
    </row>
    <row r="16" spans="1:16" ht="15">
      <c r="A16" s="12"/>
      <c r="B16" s="44">
        <v>521</v>
      </c>
      <c r="C16" s="20" t="s">
        <v>26</v>
      </c>
      <c r="D16" s="46">
        <v>16269713</v>
      </c>
      <c r="E16" s="46">
        <v>142051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16411764</v>
      </c>
      <c r="O16" s="47">
        <f t="shared" si="1"/>
        <v>509.44479279838583</v>
      </c>
      <c r="P16" s="9"/>
    </row>
    <row r="17" spans="1:16" ht="15">
      <c r="A17" s="12"/>
      <c r="B17" s="44">
        <v>522</v>
      </c>
      <c r="C17" s="20" t="s">
        <v>27</v>
      </c>
      <c r="D17" s="46">
        <v>18566083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18566083</v>
      </c>
      <c r="O17" s="47">
        <f t="shared" si="1"/>
        <v>576.3179574732268</v>
      </c>
      <c r="P17" s="9"/>
    </row>
    <row r="18" spans="1:16" ht="15">
      <c r="A18" s="12"/>
      <c r="B18" s="44">
        <v>524</v>
      </c>
      <c r="C18" s="20" t="s">
        <v>28</v>
      </c>
      <c r="D18" s="46">
        <v>0</v>
      </c>
      <c r="E18" s="46">
        <v>3910996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3910996</v>
      </c>
      <c r="O18" s="47">
        <f t="shared" si="1"/>
        <v>121.40294893683067</v>
      </c>
      <c r="P18" s="9"/>
    </row>
    <row r="19" spans="1:16" ht="15">
      <c r="A19" s="12"/>
      <c r="B19" s="44">
        <v>529</v>
      </c>
      <c r="C19" s="20" t="s">
        <v>29</v>
      </c>
      <c r="D19" s="46">
        <v>47626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47626</v>
      </c>
      <c r="O19" s="47">
        <f t="shared" si="1"/>
        <v>1.4783796368151483</v>
      </c>
      <c r="P19" s="9"/>
    </row>
    <row r="20" spans="1:16" ht="15.75">
      <c r="A20" s="28" t="s">
        <v>30</v>
      </c>
      <c r="B20" s="29"/>
      <c r="C20" s="30"/>
      <c r="D20" s="31">
        <f aca="true" t="shared" si="5" ref="D20:M20">SUM(D21:D25)</f>
        <v>5282627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9730505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15013132</v>
      </c>
      <c r="O20" s="43">
        <f t="shared" si="1"/>
        <v>466.02924103678413</v>
      </c>
      <c r="P20" s="10"/>
    </row>
    <row r="21" spans="1:16" ht="15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4142742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4142742</v>
      </c>
      <c r="O21" s="47">
        <f t="shared" si="1"/>
        <v>128.59667856588547</v>
      </c>
      <c r="P21" s="9"/>
    </row>
    <row r="22" spans="1:16" ht="15">
      <c r="A22" s="12"/>
      <c r="B22" s="44">
        <v>534</v>
      </c>
      <c r="C22" s="20" t="s">
        <v>66</v>
      </c>
      <c r="D22" s="46">
        <v>2781886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2781886</v>
      </c>
      <c r="O22" s="47">
        <f t="shared" si="1"/>
        <v>86.35374825391898</v>
      </c>
      <c r="P22" s="9"/>
    </row>
    <row r="23" spans="1:16" ht="15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4443108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4443108</v>
      </c>
      <c r="O23" s="47">
        <f t="shared" si="1"/>
        <v>137.9204718298929</v>
      </c>
      <c r="P23" s="9"/>
    </row>
    <row r="24" spans="1:16" ht="15">
      <c r="A24" s="12"/>
      <c r="B24" s="44">
        <v>538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1144655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1144655</v>
      </c>
      <c r="O24" s="47">
        <f t="shared" si="1"/>
        <v>35.53173987273009</v>
      </c>
      <c r="P24" s="9"/>
    </row>
    <row r="25" spans="1:16" ht="15">
      <c r="A25" s="12"/>
      <c r="B25" s="44">
        <v>539</v>
      </c>
      <c r="C25" s="20" t="s">
        <v>35</v>
      </c>
      <c r="D25" s="46">
        <v>2500741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2500741</v>
      </c>
      <c r="O25" s="47">
        <f t="shared" si="1"/>
        <v>77.62660251435666</v>
      </c>
      <c r="P25" s="9"/>
    </row>
    <row r="26" spans="1:16" ht="15.75">
      <c r="A26" s="28" t="s">
        <v>36</v>
      </c>
      <c r="B26" s="29"/>
      <c r="C26" s="30"/>
      <c r="D26" s="31">
        <f aca="true" t="shared" si="6" ref="D26:M26">SUM(D27:D28)</f>
        <v>2041909</v>
      </c>
      <c r="E26" s="31">
        <f t="shared" si="6"/>
        <v>969365</v>
      </c>
      <c r="F26" s="31">
        <f t="shared" si="6"/>
        <v>0</v>
      </c>
      <c r="G26" s="31">
        <f t="shared" si="6"/>
        <v>181304</v>
      </c>
      <c r="H26" s="31">
        <f t="shared" si="6"/>
        <v>0</v>
      </c>
      <c r="I26" s="31">
        <f t="shared" si="6"/>
        <v>895556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4088134</v>
      </c>
      <c r="O26" s="43">
        <f t="shared" si="1"/>
        <v>126.9015675927363</v>
      </c>
      <c r="P26" s="10"/>
    </row>
    <row r="27" spans="1:16" ht="15">
      <c r="A27" s="12"/>
      <c r="B27" s="44">
        <v>541</v>
      </c>
      <c r="C27" s="20" t="s">
        <v>68</v>
      </c>
      <c r="D27" s="46">
        <v>2041909</v>
      </c>
      <c r="E27" s="46">
        <v>969365</v>
      </c>
      <c r="F27" s="46">
        <v>0</v>
      </c>
      <c r="G27" s="46">
        <v>181304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3192578</v>
      </c>
      <c r="O27" s="47">
        <f t="shared" si="1"/>
        <v>99.10221946298309</v>
      </c>
      <c r="P27" s="9"/>
    </row>
    <row r="28" spans="1:16" ht="15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895556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895556</v>
      </c>
      <c r="O28" s="47">
        <f t="shared" si="1"/>
        <v>27.79934812975322</v>
      </c>
      <c r="P28" s="9"/>
    </row>
    <row r="29" spans="1:16" ht="15.75">
      <c r="A29" s="28" t="s">
        <v>38</v>
      </c>
      <c r="B29" s="29"/>
      <c r="C29" s="30"/>
      <c r="D29" s="31">
        <f aca="true" t="shared" si="7" ref="D29:M29">SUM(D30:D30)</f>
        <v>0</v>
      </c>
      <c r="E29" s="31">
        <f t="shared" si="7"/>
        <v>1347971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1347971</v>
      </c>
      <c r="O29" s="43">
        <f t="shared" si="1"/>
        <v>41.8429613534068</v>
      </c>
      <c r="P29" s="10"/>
    </row>
    <row r="30" spans="1:16" ht="15">
      <c r="A30" s="13"/>
      <c r="B30" s="45">
        <v>552</v>
      </c>
      <c r="C30" s="21" t="s">
        <v>39</v>
      </c>
      <c r="D30" s="46">
        <v>0</v>
      </c>
      <c r="E30" s="46">
        <v>1347971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1347971</v>
      </c>
      <c r="O30" s="47">
        <f t="shared" si="1"/>
        <v>41.8429613534068</v>
      </c>
      <c r="P30" s="9"/>
    </row>
    <row r="31" spans="1:16" ht="15.75">
      <c r="A31" s="28" t="s">
        <v>40</v>
      </c>
      <c r="B31" s="29"/>
      <c r="C31" s="30"/>
      <c r="D31" s="31">
        <f aca="true" t="shared" si="8" ref="D31:M31">SUM(D32:D33)</f>
        <v>3213951</v>
      </c>
      <c r="E31" s="31">
        <f t="shared" si="8"/>
        <v>0</v>
      </c>
      <c r="F31" s="31">
        <f t="shared" si="8"/>
        <v>0</v>
      </c>
      <c r="G31" s="31">
        <f t="shared" si="8"/>
        <v>22571</v>
      </c>
      <c r="H31" s="31">
        <f t="shared" si="8"/>
        <v>0</v>
      </c>
      <c r="I31" s="31">
        <f t="shared" si="8"/>
        <v>1300933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4537455</v>
      </c>
      <c r="O31" s="43">
        <f t="shared" si="1"/>
        <v>140.84913860003104</v>
      </c>
      <c r="P31" s="9"/>
    </row>
    <row r="32" spans="1:16" ht="15">
      <c r="A32" s="12"/>
      <c r="B32" s="44">
        <v>572</v>
      </c>
      <c r="C32" s="20" t="s">
        <v>69</v>
      </c>
      <c r="D32" s="46">
        <v>3213951</v>
      </c>
      <c r="E32" s="46">
        <v>0</v>
      </c>
      <c r="F32" s="46">
        <v>0</v>
      </c>
      <c r="G32" s="46">
        <v>22571</v>
      </c>
      <c r="H32" s="46">
        <v>0</v>
      </c>
      <c r="I32" s="46">
        <v>458501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3695023</v>
      </c>
      <c r="O32" s="47">
        <f t="shared" si="1"/>
        <v>114.6988359459879</v>
      </c>
      <c r="P32" s="9"/>
    </row>
    <row r="33" spans="1:16" ht="15">
      <c r="A33" s="12"/>
      <c r="B33" s="44">
        <v>575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842432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842432</v>
      </c>
      <c r="O33" s="47">
        <f t="shared" si="1"/>
        <v>26.15030265404315</v>
      </c>
      <c r="P33" s="9"/>
    </row>
    <row r="34" spans="1:16" ht="15.75">
      <c r="A34" s="28" t="s">
        <v>71</v>
      </c>
      <c r="B34" s="29"/>
      <c r="C34" s="30"/>
      <c r="D34" s="31">
        <f aca="true" t="shared" si="9" ref="D34:M34">SUM(D35:D35)</f>
        <v>2866267</v>
      </c>
      <c r="E34" s="31">
        <f t="shared" si="9"/>
        <v>1343621</v>
      </c>
      <c r="F34" s="31">
        <f t="shared" si="9"/>
        <v>0</v>
      </c>
      <c r="G34" s="31">
        <f t="shared" si="9"/>
        <v>129736</v>
      </c>
      <c r="H34" s="31">
        <f t="shared" si="9"/>
        <v>0</v>
      </c>
      <c r="I34" s="31">
        <f t="shared" si="9"/>
        <v>3433535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7773159</v>
      </c>
      <c r="O34" s="43">
        <f t="shared" si="1"/>
        <v>241.29005121837653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2866267</v>
      </c>
      <c r="E35" s="46">
        <v>1343621</v>
      </c>
      <c r="F35" s="46">
        <v>0</v>
      </c>
      <c r="G35" s="46">
        <v>129736</v>
      </c>
      <c r="H35" s="46">
        <v>0</v>
      </c>
      <c r="I35" s="46">
        <v>3433535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7773159</v>
      </c>
      <c r="O35" s="47">
        <f t="shared" si="1"/>
        <v>241.29005121837653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57266289</v>
      </c>
      <c r="E36" s="15">
        <f aca="true" t="shared" si="10" ref="E36:M36">SUM(E5,E15,E20,E26,E29,E31,E34)</f>
        <v>7714004</v>
      </c>
      <c r="F36" s="15">
        <f t="shared" si="10"/>
        <v>1058349</v>
      </c>
      <c r="G36" s="15">
        <f t="shared" si="10"/>
        <v>607961</v>
      </c>
      <c r="H36" s="15">
        <f t="shared" si="10"/>
        <v>0</v>
      </c>
      <c r="I36" s="15">
        <f t="shared" si="10"/>
        <v>15452822</v>
      </c>
      <c r="J36" s="15">
        <f t="shared" si="10"/>
        <v>0</v>
      </c>
      <c r="K36" s="15">
        <f t="shared" si="10"/>
        <v>0</v>
      </c>
      <c r="L36" s="15">
        <f t="shared" si="10"/>
        <v>7303234</v>
      </c>
      <c r="M36" s="15">
        <f t="shared" si="10"/>
        <v>0</v>
      </c>
      <c r="N36" s="15">
        <f t="shared" si="4"/>
        <v>89402659</v>
      </c>
      <c r="O36" s="37">
        <f t="shared" si="1"/>
        <v>2775.187304050908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87</v>
      </c>
      <c r="M38" s="93"/>
      <c r="N38" s="93"/>
      <c r="O38" s="41">
        <v>32215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8054591</v>
      </c>
      <c r="E5" s="26">
        <f aca="true" t="shared" si="0" ref="E5:M5">SUM(E6:E14)</f>
        <v>0</v>
      </c>
      <c r="F5" s="26">
        <f t="shared" si="0"/>
        <v>1064401</v>
      </c>
      <c r="G5" s="26">
        <f t="shared" si="0"/>
        <v>42354</v>
      </c>
      <c r="H5" s="26">
        <f t="shared" si="0"/>
        <v>0</v>
      </c>
      <c r="I5" s="26">
        <f t="shared" si="0"/>
        <v>112512</v>
      </c>
      <c r="J5" s="26">
        <f t="shared" si="0"/>
        <v>0</v>
      </c>
      <c r="K5" s="26">
        <f t="shared" si="0"/>
        <v>7228389</v>
      </c>
      <c r="L5" s="26">
        <f t="shared" si="0"/>
        <v>0</v>
      </c>
      <c r="M5" s="26">
        <f t="shared" si="0"/>
        <v>0</v>
      </c>
      <c r="N5" s="27">
        <f>SUM(D5:M5)</f>
        <v>16502247</v>
      </c>
      <c r="O5" s="32">
        <f aca="true" t="shared" si="1" ref="O5:O36">(N5/O$38)</f>
        <v>519.4613132712163</v>
      </c>
      <c r="P5" s="6"/>
    </row>
    <row r="6" spans="1:16" ht="15">
      <c r="A6" s="12"/>
      <c r="B6" s="44">
        <v>511</v>
      </c>
      <c r="C6" s="20" t="s">
        <v>19</v>
      </c>
      <c r="D6" s="46">
        <v>1177289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1177289</v>
      </c>
      <c r="O6" s="47">
        <f t="shared" si="1"/>
        <v>37.0589587005792</v>
      </c>
      <c r="P6" s="9"/>
    </row>
    <row r="7" spans="1:16" ht="15">
      <c r="A7" s="12"/>
      <c r="B7" s="44">
        <v>512</v>
      </c>
      <c r="C7" s="20" t="s">
        <v>20</v>
      </c>
      <c r="D7" s="46">
        <v>917134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917134</v>
      </c>
      <c r="O7" s="47">
        <f t="shared" si="1"/>
        <v>28.869743137748678</v>
      </c>
      <c r="P7" s="9"/>
    </row>
    <row r="8" spans="1:16" ht="15">
      <c r="A8" s="12"/>
      <c r="B8" s="44">
        <v>513</v>
      </c>
      <c r="C8" s="20" t="s">
        <v>21</v>
      </c>
      <c r="D8" s="46">
        <v>1685754</v>
      </c>
      <c r="E8" s="46">
        <v>0</v>
      </c>
      <c r="F8" s="46">
        <v>0</v>
      </c>
      <c r="G8" s="46">
        <v>0</v>
      </c>
      <c r="H8" s="46">
        <v>0</v>
      </c>
      <c r="I8" s="46">
        <v>112512</v>
      </c>
      <c r="J8" s="46">
        <v>0</v>
      </c>
      <c r="K8" s="46">
        <v>848615</v>
      </c>
      <c r="L8" s="46">
        <v>0</v>
      </c>
      <c r="M8" s="46">
        <v>0</v>
      </c>
      <c r="N8" s="46">
        <f t="shared" si="2"/>
        <v>2646881</v>
      </c>
      <c r="O8" s="47">
        <f t="shared" si="1"/>
        <v>83.31909468647696</v>
      </c>
      <c r="P8" s="9"/>
    </row>
    <row r="9" spans="1:16" ht="15">
      <c r="A9" s="12"/>
      <c r="B9" s="44">
        <v>514</v>
      </c>
      <c r="C9" s="20" t="s">
        <v>22</v>
      </c>
      <c r="D9" s="46">
        <v>960042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960042</v>
      </c>
      <c r="O9" s="47">
        <f t="shared" si="1"/>
        <v>30.220410475950644</v>
      </c>
      <c r="P9" s="9"/>
    </row>
    <row r="10" spans="1:16" ht="15">
      <c r="A10" s="12"/>
      <c r="B10" s="44">
        <v>515</v>
      </c>
      <c r="C10" s="20" t="s">
        <v>23</v>
      </c>
      <c r="D10" s="46">
        <v>733420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733420</v>
      </c>
      <c r="O10" s="47">
        <f t="shared" si="1"/>
        <v>23.08675396625535</v>
      </c>
      <c r="P10" s="9"/>
    </row>
    <row r="11" spans="1:16" ht="15">
      <c r="A11" s="12"/>
      <c r="B11" s="44">
        <v>516</v>
      </c>
      <c r="C11" s="20" t="s">
        <v>56</v>
      </c>
      <c r="D11" s="46">
        <v>656652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656652</v>
      </c>
      <c r="O11" s="47">
        <f t="shared" si="1"/>
        <v>20.670234197935027</v>
      </c>
      <c r="P11" s="9"/>
    </row>
    <row r="12" spans="1:16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1064401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1064401</v>
      </c>
      <c r="O12" s="47">
        <f t="shared" si="1"/>
        <v>33.50544573155376</v>
      </c>
      <c r="P12" s="9"/>
    </row>
    <row r="13" spans="1:16" ht="15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6379774</v>
      </c>
      <c r="L13" s="46">
        <v>0</v>
      </c>
      <c r="M13" s="46">
        <v>0</v>
      </c>
      <c r="N13" s="46">
        <f t="shared" si="2"/>
        <v>6379774</v>
      </c>
      <c r="O13" s="47">
        <f t="shared" si="1"/>
        <v>200.82391085368926</v>
      </c>
      <c r="P13" s="9"/>
    </row>
    <row r="14" spans="1:16" ht="15">
      <c r="A14" s="12"/>
      <c r="B14" s="44">
        <v>519</v>
      </c>
      <c r="C14" s="20" t="s">
        <v>65</v>
      </c>
      <c r="D14" s="46">
        <v>1924300</v>
      </c>
      <c r="E14" s="46">
        <v>0</v>
      </c>
      <c r="F14" s="46">
        <v>0</v>
      </c>
      <c r="G14" s="46">
        <v>42354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1966654</v>
      </c>
      <c r="O14" s="47">
        <f t="shared" si="1"/>
        <v>61.90676152102745</v>
      </c>
      <c r="P14" s="9"/>
    </row>
    <row r="15" spans="1:16" ht="15.75">
      <c r="A15" s="28" t="s">
        <v>25</v>
      </c>
      <c r="B15" s="29"/>
      <c r="C15" s="30"/>
      <c r="D15" s="31">
        <f aca="true" t="shared" si="3" ref="D15:M15">SUM(D16:D19)</f>
        <v>33616978</v>
      </c>
      <c r="E15" s="31">
        <f t="shared" si="3"/>
        <v>3707103</v>
      </c>
      <c r="F15" s="31">
        <f t="shared" si="3"/>
        <v>0</v>
      </c>
      <c r="G15" s="31">
        <f t="shared" si="3"/>
        <v>202125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6">SUM(D15:M15)</f>
        <v>37526206</v>
      </c>
      <c r="O15" s="43">
        <f t="shared" si="1"/>
        <v>1181.258058423571</v>
      </c>
      <c r="P15" s="10"/>
    </row>
    <row r="16" spans="1:16" ht="15">
      <c r="A16" s="12"/>
      <c r="B16" s="44">
        <v>521</v>
      </c>
      <c r="C16" s="20" t="s">
        <v>26</v>
      </c>
      <c r="D16" s="46">
        <v>15754825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15754825</v>
      </c>
      <c r="O16" s="47">
        <f t="shared" si="1"/>
        <v>495.93380130949384</v>
      </c>
      <c r="P16" s="9"/>
    </row>
    <row r="17" spans="1:16" ht="15">
      <c r="A17" s="12"/>
      <c r="B17" s="44">
        <v>522</v>
      </c>
      <c r="C17" s="20" t="s">
        <v>27</v>
      </c>
      <c r="D17" s="46">
        <v>17826094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17826094</v>
      </c>
      <c r="O17" s="47">
        <f t="shared" si="1"/>
        <v>561.1336565096952</v>
      </c>
      <c r="P17" s="9"/>
    </row>
    <row r="18" spans="1:16" ht="15">
      <c r="A18" s="12"/>
      <c r="B18" s="44">
        <v>524</v>
      </c>
      <c r="C18" s="20" t="s">
        <v>28</v>
      </c>
      <c r="D18" s="46">
        <v>0</v>
      </c>
      <c r="E18" s="46">
        <v>3707103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3707103</v>
      </c>
      <c r="O18" s="47">
        <f t="shared" si="1"/>
        <v>116.69299294887938</v>
      </c>
      <c r="P18" s="9"/>
    </row>
    <row r="19" spans="1:16" ht="15">
      <c r="A19" s="12"/>
      <c r="B19" s="44">
        <v>529</v>
      </c>
      <c r="C19" s="20" t="s">
        <v>29</v>
      </c>
      <c r="D19" s="46">
        <v>36059</v>
      </c>
      <c r="E19" s="46">
        <v>0</v>
      </c>
      <c r="F19" s="46">
        <v>0</v>
      </c>
      <c r="G19" s="46">
        <v>202125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238184</v>
      </c>
      <c r="O19" s="47">
        <f t="shared" si="1"/>
        <v>7.497607655502392</v>
      </c>
      <c r="P19" s="9"/>
    </row>
    <row r="20" spans="1:16" ht="15.75">
      <c r="A20" s="28" t="s">
        <v>30</v>
      </c>
      <c r="B20" s="29"/>
      <c r="C20" s="30"/>
      <c r="D20" s="31">
        <f aca="true" t="shared" si="5" ref="D20:M20">SUM(D21:D25)</f>
        <v>5127398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9751861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14879259</v>
      </c>
      <c r="O20" s="43">
        <f t="shared" si="1"/>
        <v>468.37254469906827</v>
      </c>
      <c r="P20" s="10"/>
    </row>
    <row r="21" spans="1:16" ht="15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3796809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3796809</v>
      </c>
      <c r="O21" s="47">
        <f t="shared" si="1"/>
        <v>119.51677788970032</v>
      </c>
      <c r="P21" s="9"/>
    </row>
    <row r="22" spans="1:16" ht="15">
      <c r="A22" s="12"/>
      <c r="B22" s="44">
        <v>534</v>
      </c>
      <c r="C22" s="20" t="s">
        <v>66</v>
      </c>
      <c r="D22" s="46">
        <v>2713698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2713698</v>
      </c>
      <c r="O22" s="47">
        <f t="shared" si="1"/>
        <v>85.42237471669604</v>
      </c>
      <c r="P22" s="9"/>
    </row>
    <row r="23" spans="1:16" ht="15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4840610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4840610</v>
      </c>
      <c r="O23" s="47">
        <f t="shared" si="1"/>
        <v>152.37377234953414</v>
      </c>
      <c r="P23" s="9"/>
    </row>
    <row r="24" spans="1:16" ht="15">
      <c r="A24" s="12"/>
      <c r="B24" s="44">
        <v>538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1114442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1114442</v>
      </c>
      <c r="O24" s="47">
        <f t="shared" si="1"/>
        <v>35.08064719214304</v>
      </c>
      <c r="P24" s="9"/>
    </row>
    <row r="25" spans="1:16" ht="15">
      <c r="A25" s="12"/>
      <c r="B25" s="44">
        <v>539</v>
      </c>
      <c r="C25" s="20" t="s">
        <v>35</v>
      </c>
      <c r="D25" s="46">
        <v>2413700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2413700</v>
      </c>
      <c r="O25" s="47">
        <f t="shared" si="1"/>
        <v>75.97897255099471</v>
      </c>
      <c r="P25" s="9"/>
    </row>
    <row r="26" spans="1:16" ht="15.75">
      <c r="A26" s="28" t="s">
        <v>36</v>
      </c>
      <c r="B26" s="29"/>
      <c r="C26" s="30"/>
      <c r="D26" s="31">
        <f aca="true" t="shared" si="6" ref="D26:M26">SUM(D27:D28)</f>
        <v>2361886</v>
      </c>
      <c r="E26" s="31">
        <f t="shared" si="6"/>
        <v>12660</v>
      </c>
      <c r="F26" s="31">
        <f t="shared" si="6"/>
        <v>0</v>
      </c>
      <c r="G26" s="31">
        <f t="shared" si="6"/>
        <v>291341</v>
      </c>
      <c r="H26" s="31">
        <f t="shared" si="6"/>
        <v>0</v>
      </c>
      <c r="I26" s="31">
        <f t="shared" si="6"/>
        <v>819848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3485735</v>
      </c>
      <c r="O26" s="43">
        <f t="shared" si="1"/>
        <v>109.72472299168975</v>
      </c>
      <c r="P26" s="10"/>
    </row>
    <row r="27" spans="1:16" ht="15">
      <c r="A27" s="12"/>
      <c r="B27" s="44">
        <v>541</v>
      </c>
      <c r="C27" s="20" t="s">
        <v>68</v>
      </c>
      <c r="D27" s="46">
        <v>2361886</v>
      </c>
      <c r="E27" s="46">
        <v>12660</v>
      </c>
      <c r="F27" s="46">
        <v>0</v>
      </c>
      <c r="G27" s="46">
        <v>291341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2665887</v>
      </c>
      <c r="O27" s="47">
        <f t="shared" si="1"/>
        <v>83.91736968018131</v>
      </c>
      <c r="P27" s="9"/>
    </row>
    <row r="28" spans="1:16" ht="15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819848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819848</v>
      </c>
      <c r="O28" s="47">
        <f t="shared" si="1"/>
        <v>25.807353311508436</v>
      </c>
      <c r="P28" s="9"/>
    </row>
    <row r="29" spans="1:16" ht="15.75">
      <c r="A29" s="28" t="s">
        <v>38</v>
      </c>
      <c r="B29" s="29"/>
      <c r="C29" s="30"/>
      <c r="D29" s="31">
        <f aca="true" t="shared" si="7" ref="D29:M29">SUM(D30:D30)</f>
        <v>0</v>
      </c>
      <c r="E29" s="31">
        <f t="shared" si="7"/>
        <v>1537132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1537132</v>
      </c>
      <c r="O29" s="43">
        <f t="shared" si="1"/>
        <v>48.38617476706119</v>
      </c>
      <c r="P29" s="10"/>
    </row>
    <row r="30" spans="1:16" ht="15">
      <c r="A30" s="13"/>
      <c r="B30" s="45">
        <v>552</v>
      </c>
      <c r="C30" s="21" t="s">
        <v>39</v>
      </c>
      <c r="D30" s="46">
        <v>0</v>
      </c>
      <c r="E30" s="46">
        <v>1537132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1537132</v>
      </c>
      <c r="O30" s="47">
        <f t="shared" si="1"/>
        <v>48.38617476706119</v>
      </c>
      <c r="P30" s="9"/>
    </row>
    <row r="31" spans="1:16" ht="15.75">
      <c r="A31" s="28" t="s">
        <v>40</v>
      </c>
      <c r="B31" s="29"/>
      <c r="C31" s="30"/>
      <c r="D31" s="31">
        <f aca="true" t="shared" si="8" ref="D31:M31">SUM(D32:D33)</f>
        <v>3448266</v>
      </c>
      <c r="E31" s="31">
        <f t="shared" si="8"/>
        <v>0</v>
      </c>
      <c r="F31" s="31">
        <f t="shared" si="8"/>
        <v>0</v>
      </c>
      <c r="G31" s="31">
        <f t="shared" si="8"/>
        <v>279171</v>
      </c>
      <c r="H31" s="31">
        <f t="shared" si="8"/>
        <v>0</v>
      </c>
      <c r="I31" s="31">
        <f t="shared" si="8"/>
        <v>1269469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4996906</v>
      </c>
      <c r="O31" s="43">
        <f t="shared" si="1"/>
        <v>157.2936917652984</v>
      </c>
      <c r="P31" s="9"/>
    </row>
    <row r="32" spans="1:16" ht="15">
      <c r="A32" s="12"/>
      <c r="B32" s="44">
        <v>572</v>
      </c>
      <c r="C32" s="20" t="s">
        <v>69</v>
      </c>
      <c r="D32" s="46">
        <v>3448266</v>
      </c>
      <c r="E32" s="46">
        <v>0</v>
      </c>
      <c r="F32" s="46">
        <v>0</v>
      </c>
      <c r="G32" s="46">
        <v>279171</v>
      </c>
      <c r="H32" s="46">
        <v>0</v>
      </c>
      <c r="I32" s="46">
        <v>466893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4194330</v>
      </c>
      <c r="O32" s="47">
        <f t="shared" si="1"/>
        <v>132.0300302190884</v>
      </c>
      <c r="P32" s="9"/>
    </row>
    <row r="33" spans="1:16" ht="15">
      <c r="A33" s="12"/>
      <c r="B33" s="44">
        <v>575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802576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802576</v>
      </c>
      <c r="O33" s="47">
        <f t="shared" si="1"/>
        <v>25.263661546210024</v>
      </c>
      <c r="P33" s="9"/>
    </row>
    <row r="34" spans="1:16" ht="15.75">
      <c r="A34" s="28" t="s">
        <v>71</v>
      </c>
      <c r="B34" s="29"/>
      <c r="C34" s="30"/>
      <c r="D34" s="31">
        <f aca="true" t="shared" si="9" ref="D34:M34">SUM(D35:D35)</f>
        <v>3859312</v>
      </c>
      <c r="E34" s="31">
        <f t="shared" si="9"/>
        <v>1214048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3754484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8827844</v>
      </c>
      <c r="O34" s="43">
        <f t="shared" si="1"/>
        <v>277.88478972550996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3859312</v>
      </c>
      <c r="E35" s="46">
        <v>1214048</v>
      </c>
      <c r="F35" s="46">
        <v>0</v>
      </c>
      <c r="G35" s="46">
        <v>0</v>
      </c>
      <c r="H35" s="46">
        <v>0</v>
      </c>
      <c r="I35" s="46">
        <v>3754484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8827844</v>
      </c>
      <c r="O35" s="47">
        <f t="shared" si="1"/>
        <v>277.88478972550996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56468431</v>
      </c>
      <c r="E36" s="15">
        <f aca="true" t="shared" si="10" ref="E36:M36">SUM(E5,E15,E20,E26,E29,E31,E34)</f>
        <v>6470943</v>
      </c>
      <c r="F36" s="15">
        <f t="shared" si="10"/>
        <v>1064401</v>
      </c>
      <c r="G36" s="15">
        <f t="shared" si="10"/>
        <v>814991</v>
      </c>
      <c r="H36" s="15">
        <f t="shared" si="10"/>
        <v>0</v>
      </c>
      <c r="I36" s="15">
        <f t="shared" si="10"/>
        <v>15708174</v>
      </c>
      <c r="J36" s="15">
        <f t="shared" si="10"/>
        <v>0</v>
      </c>
      <c r="K36" s="15">
        <f t="shared" si="10"/>
        <v>7228389</v>
      </c>
      <c r="L36" s="15">
        <f t="shared" si="10"/>
        <v>0</v>
      </c>
      <c r="M36" s="15">
        <f t="shared" si="10"/>
        <v>0</v>
      </c>
      <c r="N36" s="15">
        <f t="shared" si="4"/>
        <v>87755329</v>
      </c>
      <c r="O36" s="37">
        <f t="shared" si="1"/>
        <v>2762.381295643415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85</v>
      </c>
      <c r="M38" s="93"/>
      <c r="N38" s="93"/>
      <c r="O38" s="41">
        <v>31768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8745353</v>
      </c>
      <c r="E5" s="26">
        <f t="shared" si="0"/>
        <v>2000</v>
      </c>
      <c r="F5" s="26">
        <f t="shared" si="0"/>
        <v>1085394</v>
      </c>
      <c r="G5" s="26">
        <f t="shared" si="0"/>
        <v>28500</v>
      </c>
      <c r="H5" s="26">
        <f t="shared" si="0"/>
        <v>0</v>
      </c>
      <c r="I5" s="26">
        <f t="shared" si="0"/>
        <v>101546</v>
      </c>
      <c r="J5" s="26">
        <f t="shared" si="0"/>
        <v>0</v>
      </c>
      <c r="K5" s="26">
        <f t="shared" si="0"/>
        <v>7243243</v>
      </c>
      <c r="L5" s="26">
        <f t="shared" si="0"/>
        <v>0</v>
      </c>
      <c r="M5" s="26">
        <f t="shared" si="0"/>
        <v>0</v>
      </c>
      <c r="N5" s="27">
        <f>SUM(D5:M5)</f>
        <v>17206036</v>
      </c>
      <c r="O5" s="32">
        <f aca="true" t="shared" si="1" ref="O5:O35">(N5/O$37)</f>
        <v>541.8370650291292</v>
      </c>
      <c r="P5" s="6"/>
    </row>
    <row r="6" spans="1:16" ht="15">
      <c r="A6" s="12"/>
      <c r="B6" s="44">
        <v>511</v>
      </c>
      <c r="C6" s="20" t="s">
        <v>19</v>
      </c>
      <c r="D6" s="46">
        <v>2208299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2208299</v>
      </c>
      <c r="O6" s="47">
        <f t="shared" si="1"/>
        <v>69.54177294914187</v>
      </c>
      <c r="P6" s="9"/>
    </row>
    <row r="7" spans="1:16" ht="15">
      <c r="A7" s="12"/>
      <c r="B7" s="44">
        <v>512</v>
      </c>
      <c r="C7" s="20" t="s">
        <v>20</v>
      </c>
      <c r="D7" s="46">
        <v>826592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826592</v>
      </c>
      <c r="O7" s="47">
        <f t="shared" si="1"/>
        <v>26.030294441820185</v>
      </c>
      <c r="P7" s="9"/>
    </row>
    <row r="8" spans="1:16" ht="15">
      <c r="A8" s="12"/>
      <c r="B8" s="44">
        <v>513</v>
      </c>
      <c r="C8" s="20" t="s">
        <v>21</v>
      </c>
      <c r="D8" s="46">
        <v>1469010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7243243</v>
      </c>
      <c r="L8" s="46">
        <v>0</v>
      </c>
      <c r="M8" s="46">
        <v>0</v>
      </c>
      <c r="N8" s="46">
        <f t="shared" si="2"/>
        <v>8712253</v>
      </c>
      <c r="O8" s="47">
        <f t="shared" si="1"/>
        <v>274.35846323413637</v>
      </c>
      <c r="P8" s="9"/>
    </row>
    <row r="9" spans="1:16" ht="15">
      <c r="A9" s="12"/>
      <c r="B9" s="44">
        <v>514</v>
      </c>
      <c r="C9" s="20" t="s">
        <v>22</v>
      </c>
      <c r="D9" s="46">
        <v>875948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875948</v>
      </c>
      <c r="O9" s="47">
        <f t="shared" si="1"/>
        <v>27.58456935915604</v>
      </c>
      <c r="P9" s="9"/>
    </row>
    <row r="10" spans="1:16" ht="15">
      <c r="A10" s="12"/>
      <c r="B10" s="44">
        <v>515</v>
      </c>
      <c r="C10" s="20" t="s">
        <v>23</v>
      </c>
      <c r="D10" s="46">
        <v>628849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628849</v>
      </c>
      <c r="O10" s="47">
        <f t="shared" si="1"/>
        <v>19.803149110376317</v>
      </c>
      <c r="P10" s="9"/>
    </row>
    <row r="11" spans="1:16" ht="15">
      <c r="A11" s="12"/>
      <c r="B11" s="44">
        <v>516</v>
      </c>
      <c r="C11" s="20" t="s">
        <v>56</v>
      </c>
      <c r="D11" s="46">
        <v>712543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712543</v>
      </c>
      <c r="O11" s="47">
        <f t="shared" si="1"/>
        <v>22.438765548732484</v>
      </c>
      <c r="P11" s="9"/>
    </row>
    <row r="12" spans="1:16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1085394</v>
      </c>
      <c r="G12" s="46">
        <v>0</v>
      </c>
      <c r="H12" s="46">
        <v>0</v>
      </c>
      <c r="I12" s="46">
        <v>101546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1186940</v>
      </c>
      <c r="O12" s="47">
        <f t="shared" si="1"/>
        <v>37.37805070067706</v>
      </c>
      <c r="P12" s="9"/>
    </row>
    <row r="13" spans="1:16" ht="15">
      <c r="A13" s="12"/>
      <c r="B13" s="44">
        <v>519</v>
      </c>
      <c r="C13" s="20" t="s">
        <v>65</v>
      </c>
      <c r="D13" s="46">
        <v>2024112</v>
      </c>
      <c r="E13" s="46">
        <v>2000</v>
      </c>
      <c r="F13" s="46">
        <v>0</v>
      </c>
      <c r="G13" s="46">
        <v>28500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2054612</v>
      </c>
      <c r="O13" s="47">
        <f t="shared" si="1"/>
        <v>64.70199968508896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SUM(D15:D18)</f>
        <v>31676478</v>
      </c>
      <c r="E14" s="31">
        <f t="shared" si="3"/>
        <v>2759379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34435857</v>
      </c>
      <c r="O14" s="43">
        <f t="shared" si="1"/>
        <v>1084.4231459612658</v>
      </c>
      <c r="P14" s="10"/>
    </row>
    <row r="15" spans="1:16" ht="15">
      <c r="A15" s="12"/>
      <c r="B15" s="44">
        <v>521</v>
      </c>
      <c r="C15" s="20" t="s">
        <v>26</v>
      </c>
      <c r="D15" s="46">
        <v>14389907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14389907</v>
      </c>
      <c r="O15" s="47">
        <f t="shared" si="1"/>
        <v>453.1540544796095</v>
      </c>
      <c r="P15" s="9"/>
    </row>
    <row r="16" spans="1:16" ht="15">
      <c r="A16" s="12"/>
      <c r="B16" s="44">
        <v>522</v>
      </c>
      <c r="C16" s="20" t="s">
        <v>27</v>
      </c>
      <c r="D16" s="46">
        <v>17213686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17213686</v>
      </c>
      <c r="O16" s="47">
        <f t="shared" si="1"/>
        <v>542.0779719729177</v>
      </c>
      <c r="P16" s="9"/>
    </row>
    <row r="17" spans="1:16" ht="15">
      <c r="A17" s="12"/>
      <c r="B17" s="44">
        <v>524</v>
      </c>
      <c r="C17" s="20" t="s">
        <v>28</v>
      </c>
      <c r="D17" s="46">
        <v>0</v>
      </c>
      <c r="E17" s="46">
        <v>2759379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2759379</v>
      </c>
      <c r="O17" s="47">
        <f t="shared" si="1"/>
        <v>86.8958904109589</v>
      </c>
      <c r="P17" s="9"/>
    </row>
    <row r="18" spans="1:16" ht="15">
      <c r="A18" s="12"/>
      <c r="B18" s="44">
        <v>529</v>
      </c>
      <c r="C18" s="20" t="s">
        <v>29</v>
      </c>
      <c r="D18" s="46">
        <v>72885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72885</v>
      </c>
      <c r="O18" s="47">
        <f t="shared" si="1"/>
        <v>2.295229097779877</v>
      </c>
      <c r="P18" s="9"/>
    </row>
    <row r="19" spans="1:16" ht="15.75">
      <c r="A19" s="28" t="s">
        <v>30</v>
      </c>
      <c r="B19" s="29"/>
      <c r="C19" s="30"/>
      <c r="D19" s="31">
        <f aca="true" t="shared" si="5" ref="D19:M19">SUM(D20:D24)</f>
        <v>4931826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9793918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14725744</v>
      </c>
      <c r="O19" s="43">
        <f t="shared" si="1"/>
        <v>463.7299322941269</v>
      </c>
      <c r="P19" s="10"/>
    </row>
    <row r="20" spans="1:16" ht="15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4006916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4006916</v>
      </c>
      <c r="O20" s="47">
        <f t="shared" si="1"/>
        <v>126.1822075263738</v>
      </c>
      <c r="P20" s="9"/>
    </row>
    <row r="21" spans="1:16" ht="15">
      <c r="A21" s="12"/>
      <c r="B21" s="44">
        <v>534</v>
      </c>
      <c r="C21" s="20" t="s">
        <v>66</v>
      </c>
      <c r="D21" s="46">
        <v>2619118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2619118</v>
      </c>
      <c r="O21" s="47">
        <f t="shared" si="1"/>
        <v>82.47891670603055</v>
      </c>
      <c r="P21" s="9"/>
    </row>
    <row r="22" spans="1:16" ht="15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4689446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4689446</v>
      </c>
      <c r="O22" s="47">
        <f t="shared" si="1"/>
        <v>147.67583057786175</v>
      </c>
      <c r="P22" s="9"/>
    </row>
    <row r="23" spans="1:16" ht="15">
      <c r="A23" s="12"/>
      <c r="B23" s="44">
        <v>538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1097556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1097556</v>
      </c>
      <c r="O23" s="47">
        <f t="shared" si="1"/>
        <v>34.56324988190836</v>
      </c>
      <c r="P23" s="9"/>
    </row>
    <row r="24" spans="1:16" ht="15">
      <c r="A24" s="12"/>
      <c r="B24" s="44">
        <v>539</v>
      </c>
      <c r="C24" s="20" t="s">
        <v>35</v>
      </c>
      <c r="D24" s="46">
        <v>2312708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2312708</v>
      </c>
      <c r="O24" s="47">
        <f t="shared" si="1"/>
        <v>72.82972760195244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SUM(D26:D27)</f>
        <v>2052860</v>
      </c>
      <c r="E25" s="31">
        <f t="shared" si="6"/>
        <v>184450</v>
      </c>
      <c r="F25" s="31">
        <f t="shared" si="6"/>
        <v>0</v>
      </c>
      <c r="G25" s="31">
        <f t="shared" si="6"/>
        <v>342580</v>
      </c>
      <c r="H25" s="31">
        <f t="shared" si="6"/>
        <v>0</v>
      </c>
      <c r="I25" s="31">
        <f t="shared" si="6"/>
        <v>736788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3316678</v>
      </c>
      <c r="O25" s="43">
        <f t="shared" si="1"/>
        <v>104.4458510470792</v>
      </c>
      <c r="P25" s="10"/>
    </row>
    <row r="26" spans="1:16" ht="15">
      <c r="A26" s="12"/>
      <c r="B26" s="44">
        <v>541</v>
      </c>
      <c r="C26" s="20" t="s">
        <v>68</v>
      </c>
      <c r="D26" s="46">
        <v>2052860</v>
      </c>
      <c r="E26" s="46">
        <v>184450</v>
      </c>
      <c r="F26" s="46">
        <v>0</v>
      </c>
      <c r="G26" s="46">
        <v>342580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2579890</v>
      </c>
      <c r="O26" s="47">
        <f t="shared" si="1"/>
        <v>81.24358368760825</v>
      </c>
      <c r="P26" s="9"/>
    </row>
    <row r="27" spans="1:16" ht="15">
      <c r="A27" s="12"/>
      <c r="B27" s="44">
        <v>545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736788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736788</v>
      </c>
      <c r="O27" s="47">
        <f t="shared" si="1"/>
        <v>23.202267359470948</v>
      </c>
      <c r="P27" s="9"/>
    </row>
    <row r="28" spans="1:16" ht="15.75">
      <c r="A28" s="28" t="s">
        <v>38</v>
      </c>
      <c r="B28" s="29"/>
      <c r="C28" s="30"/>
      <c r="D28" s="31">
        <f aca="true" t="shared" si="7" ref="D28:M28">SUM(D29:D29)</f>
        <v>0</v>
      </c>
      <c r="E28" s="31">
        <f t="shared" si="7"/>
        <v>1004531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1004531</v>
      </c>
      <c r="O28" s="43">
        <f t="shared" si="1"/>
        <v>31.6337899543379</v>
      </c>
      <c r="P28" s="10"/>
    </row>
    <row r="29" spans="1:16" ht="15">
      <c r="A29" s="13"/>
      <c r="B29" s="45">
        <v>552</v>
      </c>
      <c r="C29" s="21" t="s">
        <v>39</v>
      </c>
      <c r="D29" s="46">
        <v>0</v>
      </c>
      <c r="E29" s="46">
        <v>1004531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1004531</v>
      </c>
      <c r="O29" s="47">
        <f t="shared" si="1"/>
        <v>31.6337899543379</v>
      </c>
      <c r="P29" s="9"/>
    </row>
    <row r="30" spans="1:16" ht="15.75">
      <c r="A30" s="28" t="s">
        <v>40</v>
      </c>
      <c r="B30" s="29"/>
      <c r="C30" s="30"/>
      <c r="D30" s="31">
        <f aca="true" t="shared" si="8" ref="D30:M30">SUM(D31:D32)</f>
        <v>2993706</v>
      </c>
      <c r="E30" s="31">
        <f t="shared" si="8"/>
        <v>0</v>
      </c>
      <c r="F30" s="31">
        <f t="shared" si="8"/>
        <v>0</v>
      </c>
      <c r="G30" s="31">
        <f t="shared" si="8"/>
        <v>398789</v>
      </c>
      <c r="H30" s="31">
        <f t="shared" si="8"/>
        <v>0</v>
      </c>
      <c r="I30" s="31">
        <f t="shared" si="8"/>
        <v>1253279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4645774</v>
      </c>
      <c r="O30" s="43">
        <f t="shared" si="1"/>
        <v>146.30055109431586</v>
      </c>
      <c r="P30" s="9"/>
    </row>
    <row r="31" spans="1:16" ht="15">
      <c r="A31" s="12"/>
      <c r="B31" s="44">
        <v>572</v>
      </c>
      <c r="C31" s="20" t="s">
        <v>69</v>
      </c>
      <c r="D31" s="46">
        <v>2993706</v>
      </c>
      <c r="E31" s="46">
        <v>0</v>
      </c>
      <c r="F31" s="46">
        <v>0</v>
      </c>
      <c r="G31" s="46">
        <v>398789</v>
      </c>
      <c r="H31" s="46">
        <v>0</v>
      </c>
      <c r="I31" s="46">
        <v>449187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3841682</v>
      </c>
      <c r="O31" s="47">
        <f t="shared" si="1"/>
        <v>120.97880648716738</v>
      </c>
      <c r="P31" s="9"/>
    </row>
    <row r="32" spans="1:16" ht="15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804092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804092</v>
      </c>
      <c r="O32" s="47">
        <f t="shared" si="1"/>
        <v>25.32174460714848</v>
      </c>
      <c r="P32" s="9"/>
    </row>
    <row r="33" spans="1:16" ht="15.75">
      <c r="A33" s="28" t="s">
        <v>71</v>
      </c>
      <c r="B33" s="29"/>
      <c r="C33" s="30"/>
      <c r="D33" s="31">
        <f aca="true" t="shared" si="9" ref="D33:M33">SUM(D34:D34)</f>
        <v>4054902</v>
      </c>
      <c r="E33" s="31">
        <f t="shared" si="9"/>
        <v>1138059</v>
      </c>
      <c r="F33" s="31">
        <f t="shared" si="9"/>
        <v>888473</v>
      </c>
      <c r="G33" s="31">
        <f t="shared" si="9"/>
        <v>1747883</v>
      </c>
      <c r="H33" s="31">
        <f t="shared" si="9"/>
        <v>0</v>
      </c>
      <c r="I33" s="31">
        <f t="shared" si="9"/>
        <v>3461652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11290969</v>
      </c>
      <c r="O33" s="43">
        <f t="shared" si="1"/>
        <v>355.56507636592664</v>
      </c>
      <c r="P33" s="9"/>
    </row>
    <row r="34" spans="1:16" ht="15.75" thickBot="1">
      <c r="A34" s="12"/>
      <c r="B34" s="44">
        <v>581</v>
      </c>
      <c r="C34" s="20" t="s">
        <v>72</v>
      </c>
      <c r="D34" s="46">
        <v>4054902</v>
      </c>
      <c r="E34" s="46">
        <v>1138059</v>
      </c>
      <c r="F34" s="46">
        <v>888473</v>
      </c>
      <c r="G34" s="46">
        <v>1747883</v>
      </c>
      <c r="H34" s="46">
        <v>0</v>
      </c>
      <c r="I34" s="46">
        <v>3461652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11290969</v>
      </c>
      <c r="O34" s="47">
        <f t="shared" si="1"/>
        <v>355.56507636592664</v>
      </c>
      <c r="P34" s="9"/>
    </row>
    <row r="35" spans="1:119" ht="16.5" thickBot="1">
      <c r="A35" s="14" t="s">
        <v>10</v>
      </c>
      <c r="B35" s="23"/>
      <c r="C35" s="22"/>
      <c r="D35" s="15">
        <f>SUM(D5,D14,D19,D25,D28,D30,D33)</f>
        <v>54455125</v>
      </c>
      <c r="E35" s="15">
        <f aca="true" t="shared" si="10" ref="E35:M35">SUM(E5,E14,E19,E25,E28,E30,E33)</f>
        <v>5088419</v>
      </c>
      <c r="F35" s="15">
        <f t="shared" si="10"/>
        <v>1973867</v>
      </c>
      <c r="G35" s="15">
        <f t="shared" si="10"/>
        <v>2517752</v>
      </c>
      <c r="H35" s="15">
        <f t="shared" si="10"/>
        <v>0</v>
      </c>
      <c r="I35" s="15">
        <f t="shared" si="10"/>
        <v>15347183</v>
      </c>
      <c r="J35" s="15">
        <f t="shared" si="10"/>
        <v>0</v>
      </c>
      <c r="K35" s="15">
        <f t="shared" si="10"/>
        <v>7243243</v>
      </c>
      <c r="L35" s="15">
        <f t="shared" si="10"/>
        <v>0</v>
      </c>
      <c r="M35" s="15">
        <f t="shared" si="10"/>
        <v>0</v>
      </c>
      <c r="N35" s="15">
        <f t="shared" si="4"/>
        <v>86625589</v>
      </c>
      <c r="O35" s="37">
        <f t="shared" si="1"/>
        <v>2727.9354117461817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83</v>
      </c>
      <c r="M37" s="93"/>
      <c r="N37" s="93"/>
      <c r="O37" s="41">
        <v>31755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7879928</v>
      </c>
      <c r="E5" s="26">
        <f aca="true" t="shared" si="0" ref="E5:M5">SUM(E6:E14)</f>
        <v>0</v>
      </c>
      <c r="F5" s="26">
        <f t="shared" si="0"/>
        <v>1140744</v>
      </c>
      <c r="G5" s="26">
        <f t="shared" si="0"/>
        <v>0</v>
      </c>
      <c r="H5" s="26">
        <f t="shared" si="0"/>
        <v>0</v>
      </c>
      <c r="I5" s="26">
        <f t="shared" si="0"/>
        <v>103824</v>
      </c>
      <c r="J5" s="26">
        <f t="shared" si="0"/>
        <v>0</v>
      </c>
      <c r="K5" s="26">
        <f t="shared" si="0"/>
        <v>8155874</v>
      </c>
      <c r="L5" s="26">
        <f t="shared" si="0"/>
        <v>0</v>
      </c>
      <c r="M5" s="26">
        <f t="shared" si="0"/>
        <v>0</v>
      </c>
      <c r="N5" s="27">
        <f>SUM(D5:M5)</f>
        <v>17280370</v>
      </c>
      <c r="O5" s="32">
        <f aca="true" t="shared" si="1" ref="O5:O36">(N5/O$38)</f>
        <v>549.053792139294</v>
      </c>
      <c r="P5" s="6"/>
    </row>
    <row r="6" spans="1:16" ht="15">
      <c r="A6" s="12"/>
      <c r="B6" s="44">
        <v>511</v>
      </c>
      <c r="C6" s="20" t="s">
        <v>19</v>
      </c>
      <c r="D6" s="46">
        <v>1365240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1365240</v>
      </c>
      <c r="O6" s="47">
        <f t="shared" si="1"/>
        <v>43.37813363835669</v>
      </c>
      <c r="P6" s="9"/>
    </row>
    <row r="7" spans="1:16" ht="15">
      <c r="A7" s="12"/>
      <c r="B7" s="44">
        <v>512</v>
      </c>
      <c r="C7" s="20" t="s">
        <v>20</v>
      </c>
      <c r="D7" s="46">
        <v>795585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795585</v>
      </c>
      <c r="O7" s="47">
        <f t="shared" si="1"/>
        <v>25.278333809932324</v>
      </c>
      <c r="P7" s="9"/>
    </row>
    <row r="8" spans="1:16" ht="15">
      <c r="A8" s="12"/>
      <c r="B8" s="44">
        <v>513</v>
      </c>
      <c r="C8" s="20" t="s">
        <v>21</v>
      </c>
      <c r="D8" s="46">
        <v>1481382</v>
      </c>
      <c r="E8" s="46">
        <v>0</v>
      </c>
      <c r="F8" s="46">
        <v>0</v>
      </c>
      <c r="G8" s="46">
        <v>0</v>
      </c>
      <c r="H8" s="46">
        <v>0</v>
      </c>
      <c r="I8" s="46">
        <v>103824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1585206</v>
      </c>
      <c r="O8" s="47">
        <f t="shared" si="1"/>
        <v>50.36717186159565</v>
      </c>
      <c r="P8" s="9"/>
    </row>
    <row r="9" spans="1:16" ht="15">
      <c r="A9" s="12"/>
      <c r="B9" s="44">
        <v>514</v>
      </c>
      <c r="C9" s="20" t="s">
        <v>22</v>
      </c>
      <c r="D9" s="46">
        <v>849672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849672</v>
      </c>
      <c r="O9" s="47">
        <f t="shared" si="1"/>
        <v>26.99685444666857</v>
      </c>
      <c r="P9" s="9"/>
    </row>
    <row r="10" spans="1:16" ht="15">
      <c r="A10" s="12"/>
      <c r="B10" s="44">
        <v>515</v>
      </c>
      <c r="C10" s="20" t="s">
        <v>23</v>
      </c>
      <c r="D10" s="46">
        <v>622220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622220</v>
      </c>
      <c r="O10" s="47">
        <f t="shared" si="1"/>
        <v>19.76996155434817</v>
      </c>
      <c r="P10" s="9"/>
    </row>
    <row r="11" spans="1:16" ht="15">
      <c r="A11" s="12"/>
      <c r="B11" s="44">
        <v>516</v>
      </c>
      <c r="C11" s="20" t="s">
        <v>56</v>
      </c>
      <c r="D11" s="46">
        <v>506594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506594</v>
      </c>
      <c r="O11" s="47">
        <f t="shared" si="1"/>
        <v>16.096145902837353</v>
      </c>
      <c r="P11" s="9"/>
    </row>
    <row r="12" spans="1:16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1140744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1140744</v>
      </c>
      <c r="O12" s="47">
        <f t="shared" si="1"/>
        <v>36.245162520255455</v>
      </c>
      <c r="P12" s="9"/>
    </row>
    <row r="13" spans="1:16" ht="15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7540824</v>
      </c>
      <c r="L13" s="46">
        <v>0</v>
      </c>
      <c r="M13" s="46">
        <v>0</v>
      </c>
      <c r="N13" s="46">
        <f t="shared" si="2"/>
        <v>7540824</v>
      </c>
      <c r="O13" s="47">
        <f t="shared" si="1"/>
        <v>239.59660661519396</v>
      </c>
      <c r="P13" s="9"/>
    </row>
    <row r="14" spans="1:16" ht="15">
      <c r="A14" s="12"/>
      <c r="B14" s="44">
        <v>519</v>
      </c>
      <c r="C14" s="20" t="s">
        <v>65</v>
      </c>
      <c r="D14" s="46">
        <v>2259235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615050</v>
      </c>
      <c r="L14" s="46">
        <v>0</v>
      </c>
      <c r="M14" s="46">
        <v>0</v>
      </c>
      <c r="N14" s="46">
        <f t="shared" si="2"/>
        <v>2874285</v>
      </c>
      <c r="O14" s="47">
        <f t="shared" si="1"/>
        <v>91.3254217901058</v>
      </c>
      <c r="P14" s="9"/>
    </row>
    <row r="15" spans="1:16" ht="15.75">
      <c r="A15" s="28" t="s">
        <v>25</v>
      </c>
      <c r="B15" s="29"/>
      <c r="C15" s="30"/>
      <c r="D15" s="31">
        <f aca="true" t="shared" si="3" ref="D15:M15">SUM(D16:D19)</f>
        <v>30474767</v>
      </c>
      <c r="E15" s="31">
        <f t="shared" si="3"/>
        <v>2045503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6">SUM(D15:M15)</f>
        <v>32520270</v>
      </c>
      <c r="O15" s="43">
        <f t="shared" si="1"/>
        <v>1033.2751882566008</v>
      </c>
      <c r="P15" s="10"/>
    </row>
    <row r="16" spans="1:16" ht="15">
      <c r="A16" s="12"/>
      <c r="B16" s="44">
        <v>521</v>
      </c>
      <c r="C16" s="20" t="s">
        <v>26</v>
      </c>
      <c r="D16" s="46">
        <v>13762691</v>
      </c>
      <c r="E16" s="46">
        <v>108602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13871293</v>
      </c>
      <c r="O16" s="47">
        <f t="shared" si="1"/>
        <v>440.7362818924157</v>
      </c>
      <c r="P16" s="9"/>
    </row>
    <row r="17" spans="1:16" ht="15">
      <c r="A17" s="12"/>
      <c r="B17" s="44">
        <v>522</v>
      </c>
      <c r="C17" s="20" t="s">
        <v>27</v>
      </c>
      <c r="D17" s="46">
        <v>16672863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16672863</v>
      </c>
      <c r="O17" s="47">
        <f t="shared" si="1"/>
        <v>529.7513106472214</v>
      </c>
      <c r="P17" s="9"/>
    </row>
    <row r="18" spans="1:16" ht="15">
      <c r="A18" s="12"/>
      <c r="B18" s="44">
        <v>524</v>
      </c>
      <c r="C18" s="20" t="s">
        <v>28</v>
      </c>
      <c r="D18" s="46">
        <v>0</v>
      </c>
      <c r="E18" s="46">
        <v>1936901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1936901</v>
      </c>
      <c r="O18" s="47">
        <f t="shared" si="1"/>
        <v>61.541670638324916</v>
      </c>
      <c r="P18" s="9"/>
    </row>
    <row r="19" spans="1:16" ht="15">
      <c r="A19" s="12"/>
      <c r="B19" s="44">
        <v>529</v>
      </c>
      <c r="C19" s="20" t="s">
        <v>29</v>
      </c>
      <c r="D19" s="46">
        <v>39213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39213</v>
      </c>
      <c r="O19" s="47">
        <f t="shared" si="1"/>
        <v>1.2459250786388334</v>
      </c>
      <c r="P19" s="9"/>
    </row>
    <row r="20" spans="1:16" ht="15.75">
      <c r="A20" s="28" t="s">
        <v>30</v>
      </c>
      <c r="B20" s="29"/>
      <c r="C20" s="30"/>
      <c r="D20" s="31">
        <f aca="true" t="shared" si="5" ref="D20:M20">SUM(D21:D25)</f>
        <v>4754850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9970290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14725140</v>
      </c>
      <c r="O20" s="43">
        <f t="shared" si="1"/>
        <v>467.86578972452577</v>
      </c>
      <c r="P20" s="10"/>
    </row>
    <row r="21" spans="1:16" ht="15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4228675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4228675</v>
      </c>
      <c r="O21" s="47">
        <f t="shared" si="1"/>
        <v>134.35881549264448</v>
      </c>
      <c r="P21" s="9"/>
    </row>
    <row r="22" spans="1:16" ht="15">
      <c r="A22" s="12"/>
      <c r="B22" s="44">
        <v>534</v>
      </c>
      <c r="C22" s="20" t="s">
        <v>66</v>
      </c>
      <c r="D22" s="46">
        <v>2609032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2609032</v>
      </c>
      <c r="O22" s="47">
        <f t="shared" si="1"/>
        <v>82.89746767070187</v>
      </c>
      <c r="P22" s="9"/>
    </row>
    <row r="23" spans="1:16" ht="15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4496988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4496988</v>
      </c>
      <c r="O23" s="47">
        <f t="shared" si="1"/>
        <v>142.8839958059289</v>
      </c>
      <c r="P23" s="9"/>
    </row>
    <row r="24" spans="1:16" ht="15">
      <c r="A24" s="12"/>
      <c r="B24" s="44">
        <v>538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1244627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1244627</v>
      </c>
      <c r="O24" s="47">
        <f t="shared" si="1"/>
        <v>39.54586470943348</v>
      </c>
      <c r="P24" s="9"/>
    </row>
    <row r="25" spans="1:16" ht="15">
      <c r="A25" s="12"/>
      <c r="B25" s="44">
        <v>539</v>
      </c>
      <c r="C25" s="20" t="s">
        <v>35</v>
      </c>
      <c r="D25" s="46">
        <v>2145818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2145818</v>
      </c>
      <c r="O25" s="47">
        <f t="shared" si="1"/>
        <v>68.17964604581705</v>
      </c>
      <c r="P25" s="9"/>
    </row>
    <row r="26" spans="1:16" ht="15.75">
      <c r="A26" s="28" t="s">
        <v>36</v>
      </c>
      <c r="B26" s="29"/>
      <c r="C26" s="30"/>
      <c r="D26" s="31">
        <f aca="true" t="shared" si="6" ref="D26:M26">SUM(D27:D28)</f>
        <v>1562150</v>
      </c>
      <c r="E26" s="31">
        <f t="shared" si="6"/>
        <v>228743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633638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2424531</v>
      </c>
      <c r="O26" s="43">
        <f t="shared" si="1"/>
        <v>77.03526832523114</v>
      </c>
      <c r="P26" s="10"/>
    </row>
    <row r="27" spans="1:16" ht="15">
      <c r="A27" s="12"/>
      <c r="B27" s="44">
        <v>541</v>
      </c>
      <c r="C27" s="20" t="s">
        <v>68</v>
      </c>
      <c r="D27" s="46">
        <v>1562150</v>
      </c>
      <c r="E27" s="46">
        <v>228743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1790893</v>
      </c>
      <c r="O27" s="47">
        <f t="shared" si="1"/>
        <v>56.902519619991736</v>
      </c>
      <c r="P27" s="9"/>
    </row>
    <row r="28" spans="1:16" ht="15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633638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633638</v>
      </c>
      <c r="O28" s="47">
        <f t="shared" si="1"/>
        <v>20.13274870523941</v>
      </c>
      <c r="P28" s="9"/>
    </row>
    <row r="29" spans="1:16" ht="15.75">
      <c r="A29" s="28" t="s">
        <v>38</v>
      </c>
      <c r="B29" s="29"/>
      <c r="C29" s="30"/>
      <c r="D29" s="31">
        <f aca="true" t="shared" si="7" ref="D29:M29">SUM(D30:D30)</f>
        <v>0</v>
      </c>
      <c r="E29" s="31">
        <f t="shared" si="7"/>
        <v>1066572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1066572</v>
      </c>
      <c r="O29" s="43">
        <f t="shared" si="1"/>
        <v>33.888475836431226</v>
      </c>
      <c r="P29" s="10"/>
    </row>
    <row r="30" spans="1:16" ht="15">
      <c r="A30" s="13"/>
      <c r="B30" s="45">
        <v>552</v>
      </c>
      <c r="C30" s="21" t="s">
        <v>39</v>
      </c>
      <c r="D30" s="46">
        <v>0</v>
      </c>
      <c r="E30" s="46">
        <v>1066572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1066572</v>
      </c>
      <c r="O30" s="47">
        <f t="shared" si="1"/>
        <v>33.888475836431226</v>
      </c>
      <c r="P30" s="9"/>
    </row>
    <row r="31" spans="1:16" ht="15.75">
      <c r="A31" s="28" t="s">
        <v>40</v>
      </c>
      <c r="B31" s="29"/>
      <c r="C31" s="30"/>
      <c r="D31" s="31">
        <f aca="true" t="shared" si="8" ref="D31:M31">SUM(D32:D33)</f>
        <v>2585809</v>
      </c>
      <c r="E31" s="31">
        <f t="shared" si="8"/>
        <v>0</v>
      </c>
      <c r="F31" s="31">
        <f t="shared" si="8"/>
        <v>0</v>
      </c>
      <c r="G31" s="31">
        <f t="shared" si="8"/>
        <v>1112135</v>
      </c>
      <c r="H31" s="31">
        <f t="shared" si="8"/>
        <v>0</v>
      </c>
      <c r="I31" s="31">
        <f t="shared" si="8"/>
        <v>1292754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4990698</v>
      </c>
      <c r="O31" s="43">
        <f t="shared" si="1"/>
        <v>158.5707749499571</v>
      </c>
      <c r="P31" s="9"/>
    </row>
    <row r="32" spans="1:16" ht="15">
      <c r="A32" s="12"/>
      <c r="B32" s="44">
        <v>572</v>
      </c>
      <c r="C32" s="20" t="s">
        <v>69</v>
      </c>
      <c r="D32" s="46">
        <v>2585809</v>
      </c>
      <c r="E32" s="46">
        <v>0</v>
      </c>
      <c r="F32" s="46">
        <v>0</v>
      </c>
      <c r="G32" s="46">
        <v>1112135</v>
      </c>
      <c r="H32" s="46">
        <v>0</v>
      </c>
      <c r="I32" s="46">
        <v>459381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4157325</v>
      </c>
      <c r="O32" s="47">
        <f t="shared" si="1"/>
        <v>132.09179296539892</v>
      </c>
      <c r="P32" s="9"/>
    </row>
    <row r="33" spans="1:16" ht="15">
      <c r="A33" s="12"/>
      <c r="B33" s="44">
        <v>575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833373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833373</v>
      </c>
      <c r="O33" s="47">
        <f t="shared" si="1"/>
        <v>26.478981984558192</v>
      </c>
      <c r="P33" s="9"/>
    </row>
    <row r="34" spans="1:16" ht="15.75">
      <c r="A34" s="28" t="s">
        <v>71</v>
      </c>
      <c r="B34" s="29"/>
      <c r="C34" s="30"/>
      <c r="D34" s="31">
        <f aca="true" t="shared" si="9" ref="D34:M34">SUM(D35:D35)</f>
        <v>2911504</v>
      </c>
      <c r="E34" s="31">
        <f t="shared" si="9"/>
        <v>943379</v>
      </c>
      <c r="F34" s="31">
        <f t="shared" si="9"/>
        <v>0</v>
      </c>
      <c r="G34" s="31">
        <f t="shared" si="9"/>
        <v>47967</v>
      </c>
      <c r="H34" s="31">
        <f t="shared" si="9"/>
        <v>0</v>
      </c>
      <c r="I34" s="31">
        <f t="shared" si="9"/>
        <v>3380840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7283690</v>
      </c>
      <c r="O34" s="43">
        <f t="shared" si="1"/>
        <v>231.42661964223302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2911504</v>
      </c>
      <c r="E35" s="46">
        <v>943379</v>
      </c>
      <c r="F35" s="46">
        <v>0</v>
      </c>
      <c r="G35" s="46">
        <v>47967</v>
      </c>
      <c r="H35" s="46">
        <v>0</v>
      </c>
      <c r="I35" s="46">
        <v>3380840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7283690</v>
      </c>
      <c r="O35" s="47">
        <f t="shared" si="1"/>
        <v>231.42661964223302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50169008</v>
      </c>
      <c r="E36" s="15">
        <f aca="true" t="shared" si="10" ref="E36:M36">SUM(E5,E15,E20,E26,E29,E31,E34)</f>
        <v>4284197</v>
      </c>
      <c r="F36" s="15">
        <f t="shared" si="10"/>
        <v>1140744</v>
      </c>
      <c r="G36" s="15">
        <f t="shared" si="10"/>
        <v>1160102</v>
      </c>
      <c r="H36" s="15">
        <f t="shared" si="10"/>
        <v>0</v>
      </c>
      <c r="I36" s="15">
        <f t="shared" si="10"/>
        <v>15381346</v>
      </c>
      <c r="J36" s="15">
        <f t="shared" si="10"/>
        <v>0</v>
      </c>
      <c r="K36" s="15">
        <f t="shared" si="10"/>
        <v>8155874</v>
      </c>
      <c r="L36" s="15">
        <f t="shared" si="10"/>
        <v>0</v>
      </c>
      <c r="M36" s="15">
        <f t="shared" si="10"/>
        <v>0</v>
      </c>
      <c r="N36" s="15">
        <f t="shared" si="4"/>
        <v>80291271</v>
      </c>
      <c r="O36" s="37">
        <f t="shared" si="1"/>
        <v>2551.1159088742734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81</v>
      </c>
      <c r="M38" s="93"/>
      <c r="N38" s="93"/>
      <c r="O38" s="41">
        <v>31473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6997762</v>
      </c>
      <c r="E5" s="26">
        <f aca="true" t="shared" si="0" ref="E5:M5">SUM(E6:E14)</f>
        <v>0</v>
      </c>
      <c r="F5" s="26">
        <f t="shared" si="0"/>
        <v>3740771</v>
      </c>
      <c r="G5" s="26">
        <f t="shared" si="0"/>
        <v>15000</v>
      </c>
      <c r="H5" s="26">
        <f t="shared" si="0"/>
        <v>0</v>
      </c>
      <c r="I5" s="26">
        <f t="shared" si="0"/>
        <v>89682</v>
      </c>
      <c r="J5" s="26">
        <f t="shared" si="0"/>
        <v>0</v>
      </c>
      <c r="K5" s="26">
        <f t="shared" si="0"/>
        <v>5780884</v>
      </c>
      <c r="L5" s="26">
        <f t="shared" si="0"/>
        <v>0</v>
      </c>
      <c r="M5" s="26">
        <f t="shared" si="0"/>
        <v>0</v>
      </c>
      <c r="N5" s="27">
        <f>SUM(D5:M5)</f>
        <v>16624099</v>
      </c>
      <c r="O5" s="32">
        <f aca="true" t="shared" si="1" ref="O5:O36">(N5/O$38)</f>
        <v>534.6572862058985</v>
      </c>
      <c r="P5" s="6"/>
    </row>
    <row r="6" spans="1:16" ht="15">
      <c r="A6" s="12"/>
      <c r="B6" s="44">
        <v>511</v>
      </c>
      <c r="C6" s="20" t="s">
        <v>19</v>
      </c>
      <c r="D6" s="46">
        <v>670266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670266</v>
      </c>
      <c r="O6" s="47">
        <f t="shared" si="1"/>
        <v>21.556813430675714</v>
      </c>
      <c r="P6" s="9"/>
    </row>
    <row r="7" spans="1:16" ht="15">
      <c r="A7" s="12"/>
      <c r="B7" s="44">
        <v>512</v>
      </c>
      <c r="C7" s="20" t="s">
        <v>20</v>
      </c>
      <c r="D7" s="46">
        <v>814467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814467</v>
      </c>
      <c r="O7" s="47">
        <f t="shared" si="1"/>
        <v>26.194545396069856</v>
      </c>
      <c r="P7" s="9"/>
    </row>
    <row r="8" spans="1:16" ht="15">
      <c r="A8" s="12"/>
      <c r="B8" s="44">
        <v>513</v>
      </c>
      <c r="C8" s="20" t="s">
        <v>21</v>
      </c>
      <c r="D8" s="46">
        <v>1451369</v>
      </c>
      <c r="E8" s="46">
        <v>0</v>
      </c>
      <c r="F8" s="46">
        <v>0</v>
      </c>
      <c r="G8" s="46">
        <v>0</v>
      </c>
      <c r="H8" s="46">
        <v>0</v>
      </c>
      <c r="I8" s="46">
        <v>89682</v>
      </c>
      <c r="J8" s="46">
        <v>0</v>
      </c>
      <c r="K8" s="46">
        <v>245328</v>
      </c>
      <c r="L8" s="46">
        <v>0</v>
      </c>
      <c r="M8" s="46">
        <v>0</v>
      </c>
      <c r="N8" s="46">
        <f t="shared" si="2"/>
        <v>1786379</v>
      </c>
      <c r="O8" s="47">
        <f t="shared" si="1"/>
        <v>57.452770720097774</v>
      </c>
      <c r="P8" s="9"/>
    </row>
    <row r="9" spans="1:16" ht="15">
      <c r="A9" s="12"/>
      <c r="B9" s="44">
        <v>514</v>
      </c>
      <c r="C9" s="20" t="s">
        <v>22</v>
      </c>
      <c r="D9" s="46">
        <v>831357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831357</v>
      </c>
      <c r="O9" s="47">
        <f t="shared" si="1"/>
        <v>26.737754478499983</v>
      </c>
      <c r="P9" s="9"/>
    </row>
    <row r="10" spans="1:16" ht="15">
      <c r="A10" s="12"/>
      <c r="B10" s="44">
        <v>515</v>
      </c>
      <c r="C10" s="20" t="s">
        <v>23</v>
      </c>
      <c r="D10" s="46">
        <v>650565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650565</v>
      </c>
      <c r="O10" s="47">
        <f t="shared" si="1"/>
        <v>20.923198147493004</v>
      </c>
      <c r="P10" s="9"/>
    </row>
    <row r="11" spans="1:16" ht="15">
      <c r="A11" s="12"/>
      <c r="B11" s="44">
        <v>516</v>
      </c>
      <c r="C11" s="20" t="s">
        <v>56</v>
      </c>
      <c r="D11" s="46">
        <v>529053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529053</v>
      </c>
      <c r="O11" s="47">
        <f t="shared" si="1"/>
        <v>17.01518026565465</v>
      </c>
      <c r="P11" s="9"/>
    </row>
    <row r="12" spans="1:16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3740771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3740771</v>
      </c>
      <c r="O12" s="47">
        <f t="shared" si="1"/>
        <v>120.30910494323481</v>
      </c>
      <c r="P12" s="9"/>
    </row>
    <row r="13" spans="1:16" ht="15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5535556</v>
      </c>
      <c r="L13" s="46">
        <v>0</v>
      </c>
      <c r="M13" s="46">
        <v>0</v>
      </c>
      <c r="N13" s="46">
        <f t="shared" si="2"/>
        <v>5535556</v>
      </c>
      <c r="O13" s="47">
        <f t="shared" si="1"/>
        <v>178.03222590293635</v>
      </c>
      <c r="P13" s="9"/>
    </row>
    <row r="14" spans="1:16" ht="15">
      <c r="A14" s="12"/>
      <c r="B14" s="44">
        <v>519</v>
      </c>
      <c r="C14" s="20" t="s">
        <v>65</v>
      </c>
      <c r="D14" s="46">
        <v>2050685</v>
      </c>
      <c r="E14" s="46">
        <v>0</v>
      </c>
      <c r="F14" s="46">
        <v>0</v>
      </c>
      <c r="G14" s="46">
        <v>15000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2065685</v>
      </c>
      <c r="O14" s="47">
        <f t="shared" si="1"/>
        <v>66.4356929212363</v>
      </c>
      <c r="P14" s="9"/>
    </row>
    <row r="15" spans="1:16" ht="15.75">
      <c r="A15" s="28" t="s">
        <v>25</v>
      </c>
      <c r="B15" s="29"/>
      <c r="C15" s="30"/>
      <c r="D15" s="31">
        <f aca="true" t="shared" si="3" ref="D15:M15">SUM(D16:D19)</f>
        <v>27473950</v>
      </c>
      <c r="E15" s="31">
        <f t="shared" si="3"/>
        <v>2488295</v>
      </c>
      <c r="F15" s="31">
        <f t="shared" si="3"/>
        <v>0</v>
      </c>
      <c r="G15" s="31">
        <f t="shared" si="3"/>
        <v>172876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6">SUM(D15:M15)</f>
        <v>30135121</v>
      </c>
      <c r="O15" s="43">
        <f t="shared" si="1"/>
        <v>969.1930981249799</v>
      </c>
      <c r="P15" s="10"/>
    </row>
    <row r="16" spans="1:16" ht="15">
      <c r="A16" s="12"/>
      <c r="B16" s="44">
        <v>521</v>
      </c>
      <c r="C16" s="20" t="s">
        <v>26</v>
      </c>
      <c r="D16" s="46">
        <v>12957379</v>
      </c>
      <c r="E16" s="46">
        <v>45182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13002561</v>
      </c>
      <c r="O16" s="47">
        <f t="shared" si="1"/>
        <v>418.18290290419066</v>
      </c>
      <c r="P16" s="9"/>
    </row>
    <row r="17" spans="1:16" ht="15">
      <c r="A17" s="12"/>
      <c r="B17" s="44">
        <v>522</v>
      </c>
      <c r="C17" s="20" t="s">
        <v>27</v>
      </c>
      <c r="D17" s="46">
        <v>14449287</v>
      </c>
      <c r="E17" s="46">
        <v>395138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14844425</v>
      </c>
      <c r="O17" s="47">
        <f t="shared" si="1"/>
        <v>477.4201588782041</v>
      </c>
      <c r="P17" s="9"/>
    </row>
    <row r="18" spans="1:16" ht="15">
      <c r="A18" s="12"/>
      <c r="B18" s="44">
        <v>524</v>
      </c>
      <c r="C18" s="20" t="s">
        <v>28</v>
      </c>
      <c r="D18" s="46">
        <v>0</v>
      </c>
      <c r="E18" s="46">
        <v>2047975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2047975</v>
      </c>
      <c r="O18" s="47">
        <f t="shared" si="1"/>
        <v>65.86611134338919</v>
      </c>
      <c r="P18" s="9"/>
    </row>
    <row r="19" spans="1:16" ht="15">
      <c r="A19" s="12"/>
      <c r="B19" s="44">
        <v>529</v>
      </c>
      <c r="C19" s="20" t="s">
        <v>29</v>
      </c>
      <c r="D19" s="46">
        <v>67284</v>
      </c>
      <c r="E19" s="46">
        <v>0</v>
      </c>
      <c r="F19" s="46">
        <v>0</v>
      </c>
      <c r="G19" s="46">
        <v>172876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240160</v>
      </c>
      <c r="O19" s="47">
        <f t="shared" si="1"/>
        <v>7.723924999195961</v>
      </c>
      <c r="P19" s="9"/>
    </row>
    <row r="20" spans="1:16" ht="15.75">
      <c r="A20" s="28" t="s">
        <v>30</v>
      </c>
      <c r="B20" s="29"/>
      <c r="C20" s="30"/>
      <c r="D20" s="31">
        <f aca="true" t="shared" si="5" ref="D20:M20">SUM(D21:D25)</f>
        <v>4689865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9662372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14352237</v>
      </c>
      <c r="O20" s="43">
        <f t="shared" si="1"/>
        <v>461.5906152510211</v>
      </c>
      <c r="P20" s="10"/>
    </row>
    <row r="21" spans="1:16" ht="15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4048405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4048405</v>
      </c>
      <c r="O21" s="47">
        <f t="shared" si="1"/>
        <v>130.20310037629048</v>
      </c>
      <c r="P21" s="9"/>
    </row>
    <row r="22" spans="1:16" ht="15">
      <c r="A22" s="12"/>
      <c r="B22" s="44">
        <v>534</v>
      </c>
      <c r="C22" s="20" t="s">
        <v>66</v>
      </c>
      <c r="D22" s="46">
        <v>2378025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2378025</v>
      </c>
      <c r="O22" s="47">
        <f t="shared" si="1"/>
        <v>76.48104074872158</v>
      </c>
      <c r="P22" s="9"/>
    </row>
    <row r="23" spans="1:16" ht="15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4561554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4561554</v>
      </c>
      <c r="O23" s="47">
        <f t="shared" si="1"/>
        <v>146.70678287717493</v>
      </c>
      <c r="P23" s="9"/>
    </row>
    <row r="24" spans="1:16" ht="15">
      <c r="A24" s="12"/>
      <c r="B24" s="44">
        <v>538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1052413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1052413</v>
      </c>
      <c r="O24" s="47">
        <f t="shared" si="1"/>
        <v>33.84726465763998</v>
      </c>
      <c r="P24" s="9"/>
    </row>
    <row r="25" spans="1:16" ht="15">
      <c r="A25" s="12"/>
      <c r="B25" s="44">
        <v>539</v>
      </c>
      <c r="C25" s="20" t="s">
        <v>35</v>
      </c>
      <c r="D25" s="46">
        <v>2311840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2311840</v>
      </c>
      <c r="O25" s="47">
        <f t="shared" si="1"/>
        <v>74.35242659119416</v>
      </c>
      <c r="P25" s="9"/>
    </row>
    <row r="26" spans="1:16" ht="15.75">
      <c r="A26" s="28" t="s">
        <v>36</v>
      </c>
      <c r="B26" s="29"/>
      <c r="C26" s="30"/>
      <c r="D26" s="31">
        <f aca="true" t="shared" si="6" ref="D26:M26">SUM(D27:D28)</f>
        <v>2094086</v>
      </c>
      <c r="E26" s="31">
        <f t="shared" si="6"/>
        <v>201412</v>
      </c>
      <c r="F26" s="31">
        <f t="shared" si="6"/>
        <v>0</v>
      </c>
      <c r="G26" s="31">
        <f t="shared" si="6"/>
        <v>389388</v>
      </c>
      <c r="H26" s="31">
        <f t="shared" si="6"/>
        <v>0</v>
      </c>
      <c r="I26" s="31">
        <f t="shared" si="6"/>
        <v>573544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3258430</v>
      </c>
      <c r="O26" s="43">
        <f t="shared" si="1"/>
        <v>104.79625639211397</v>
      </c>
      <c r="P26" s="10"/>
    </row>
    <row r="27" spans="1:16" ht="15">
      <c r="A27" s="12"/>
      <c r="B27" s="44">
        <v>541</v>
      </c>
      <c r="C27" s="20" t="s">
        <v>68</v>
      </c>
      <c r="D27" s="46">
        <v>2094086</v>
      </c>
      <c r="E27" s="46">
        <v>201412</v>
      </c>
      <c r="F27" s="46">
        <v>0</v>
      </c>
      <c r="G27" s="46">
        <v>389388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2684886</v>
      </c>
      <c r="O27" s="47">
        <f t="shared" si="1"/>
        <v>86.35017528060979</v>
      </c>
      <c r="P27" s="9"/>
    </row>
    <row r="28" spans="1:16" ht="15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573544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573544</v>
      </c>
      <c r="O28" s="47">
        <f t="shared" si="1"/>
        <v>18.446081111504196</v>
      </c>
      <c r="P28" s="9"/>
    </row>
    <row r="29" spans="1:16" ht="15.75">
      <c r="A29" s="28" t="s">
        <v>38</v>
      </c>
      <c r="B29" s="29"/>
      <c r="C29" s="30"/>
      <c r="D29" s="31">
        <f aca="true" t="shared" si="7" ref="D29:M29">SUM(D30:D30)</f>
        <v>0</v>
      </c>
      <c r="E29" s="31">
        <f t="shared" si="7"/>
        <v>1056138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1056138</v>
      </c>
      <c r="O29" s="43">
        <f t="shared" si="1"/>
        <v>33.96706654230856</v>
      </c>
      <c r="P29" s="10"/>
    </row>
    <row r="30" spans="1:16" ht="15">
      <c r="A30" s="13"/>
      <c r="B30" s="45">
        <v>552</v>
      </c>
      <c r="C30" s="21" t="s">
        <v>39</v>
      </c>
      <c r="D30" s="46">
        <v>0</v>
      </c>
      <c r="E30" s="46">
        <v>1056138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1056138</v>
      </c>
      <c r="O30" s="47">
        <f t="shared" si="1"/>
        <v>33.96706654230856</v>
      </c>
      <c r="P30" s="9"/>
    </row>
    <row r="31" spans="1:16" ht="15.75">
      <c r="A31" s="28" t="s">
        <v>40</v>
      </c>
      <c r="B31" s="29"/>
      <c r="C31" s="30"/>
      <c r="D31" s="31">
        <f aca="true" t="shared" si="8" ref="D31:M31">SUM(D32:D33)</f>
        <v>2737957</v>
      </c>
      <c r="E31" s="31">
        <f t="shared" si="8"/>
        <v>0</v>
      </c>
      <c r="F31" s="31">
        <f t="shared" si="8"/>
        <v>0</v>
      </c>
      <c r="G31" s="31">
        <f t="shared" si="8"/>
        <v>686818</v>
      </c>
      <c r="H31" s="31">
        <f t="shared" si="8"/>
        <v>0</v>
      </c>
      <c r="I31" s="31">
        <f t="shared" si="8"/>
        <v>1291063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4715838</v>
      </c>
      <c r="O31" s="43">
        <f t="shared" si="1"/>
        <v>151.66880005145853</v>
      </c>
      <c r="P31" s="9"/>
    </row>
    <row r="32" spans="1:16" ht="15">
      <c r="A32" s="12"/>
      <c r="B32" s="44">
        <v>572</v>
      </c>
      <c r="C32" s="20" t="s">
        <v>69</v>
      </c>
      <c r="D32" s="46">
        <v>2737957</v>
      </c>
      <c r="E32" s="46">
        <v>0</v>
      </c>
      <c r="F32" s="46">
        <v>0</v>
      </c>
      <c r="G32" s="46">
        <v>0</v>
      </c>
      <c r="H32" s="46">
        <v>0</v>
      </c>
      <c r="I32" s="46">
        <v>463596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3201553</v>
      </c>
      <c r="O32" s="47">
        <f t="shared" si="1"/>
        <v>102.96700221914901</v>
      </c>
      <c r="P32" s="9"/>
    </row>
    <row r="33" spans="1:16" ht="15">
      <c r="A33" s="12"/>
      <c r="B33" s="44">
        <v>575</v>
      </c>
      <c r="C33" s="20" t="s">
        <v>70</v>
      </c>
      <c r="D33" s="46">
        <v>0</v>
      </c>
      <c r="E33" s="46">
        <v>0</v>
      </c>
      <c r="F33" s="46">
        <v>0</v>
      </c>
      <c r="G33" s="46">
        <v>686818</v>
      </c>
      <c r="H33" s="46">
        <v>0</v>
      </c>
      <c r="I33" s="46">
        <v>827467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1514285</v>
      </c>
      <c r="O33" s="47">
        <f t="shared" si="1"/>
        <v>48.70179783230952</v>
      </c>
      <c r="P33" s="9"/>
    </row>
    <row r="34" spans="1:16" ht="15.75">
      <c r="A34" s="28" t="s">
        <v>71</v>
      </c>
      <c r="B34" s="29"/>
      <c r="C34" s="30"/>
      <c r="D34" s="31">
        <f aca="true" t="shared" si="9" ref="D34:M34">SUM(D35:D35)</f>
        <v>3839961</v>
      </c>
      <c r="E34" s="31">
        <f t="shared" si="9"/>
        <v>984569</v>
      </c>
      <c r="F34" s="31">
        <f t="shared" si="9"/>
        <v>0</v>
      </c>
      <c r="G34" s="31">
        <f t="shared" si="9"/>
        <v>1094040</v>
      </c>
      <c r="H34" s="31">
        <f t="shared" si="9"/>
        <v>0</v>
      </c>
      <c r="I34" s="31">
        <f t="shared" si="9"/>
        <v>3380840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9299410</v>
      </c>
      <c r="O34" s="43">
        <f t="shared" si="1"/>
        <v>299.083716592159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3839961</v>
      </c>
      <c r="E35" s="46">
        <v>984569</v>
      </c>
      <c r="F35" s="46">
        <v>0</v>
      </c>
      <c r="G35" s="46">
        <v>1094040</v>
      </c>
      <c r="H35" s="46">
        <v>0</v>
      </c>
      <c r="I35" s="46">
        <v>3380840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9299410</v>
      </c>
      <c r="O35" s="47">
        <f t="shared" si="1"/>
        <v>299.083716592159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47833581</v>
      </c>
      <c r="E36" s="15">
        <f aca="true" t="shared" si="10" ref="E36:M36">SUM(E5,E15,E20,E26,E29,E31,E34)</f>
        <v>4730414</v>
      </c>
      <c r="F36" s="15">
        <f t="shared" si="10"/>
        <v>3740771</v>
      </c>
      <c r="G36" s="15">
        <f t="shared" si="10"/>
        <v>2358122</v>
      </c>
      <c r="H36" s="15">
        <f t="shared" si="10"/>
        <v>0</v>
      </c>
      <c r="I36" s="15">
        <f t="shared" si="10"/>
        <v>14997501</v>
      </c>
      <c r="J36" s="15">
        <f t="shared" si="10"/>
        <v>0</v>
      </c>
      <c r="K36" s="15">
        <f t="shared" si="10"/>
        <v>5780884</v>
      </c>
      <c r="L36" s="15">
        <f t="shared" si="10"/>
        <v>0</v>
      </c>
      <c r="M36" s="15">
        <f t="shared" si="10"/>
        <v>0</v>
      </c>
      <c r="N36" s="15">
        <f t="shared" si="4"/>
        <v>79441273</v>
      </c>
      <c r="O36" s="37">
        <f t="shared" si="1"/>
        <v>2554.9568391599396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79</v>
      </c>
      <c r="M38" s="93"/>
      <c r="N38" s="93"/>
      <c r="O38" s="41">
        <v>31093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6354060</v>
      </c>
      <c r="E5" s="26">
        <f t="shared" si="0"/>
        <v>0</v>
      </c>
      <c r="F5" s="26">
        <f t="shared" si="0"/>
        <v>6841217</v>
      </c>
      <c r="G5" s="26">
        <f t="shared" si="0"/>
        <v>0</v>
      </c>
      <c r="H5" s="26">
        <f t="shared" si="0"/>
        <v>0</v>
      </c>
      <c r="I5" s="26">
        <f t="shared" si="0"/>
        <v>110921</v>
      </c>
      <c r="J5" s="26">
        <f t="shared" si="0"/>
        <v>0</v>
      </c>
      <c r="K5" s="26">
        <f t="shared" si="0"/>
        <v>5694968</v>
      </c>
      <c r="L5" s="26">
        <f t="shared" si="0"/>
        <v>0</v>
      </c>
      <c r="M5" s="26">
        <f t="shared" si="0"/>
        <v>0</v>
      </c>
      <c r="N5" s="27">
        <f>SUM(D5:M5)</f>
        <v>19001166</v>
      </c>
      <c r="O5" s="32">
        <f aca="true" t="shared" si="1" ref="O5:O35">(N5/O$37)</f>
        <v>620.0615454901449</v>
      </c>
      <c r="P5" s="6"/>
    </row>
    <row r="6" spans="1:16" ht="15">
      <c r="A6" s="12"/>
      <c r="B6" s="44">
        <v>511</v>
      </c>
      <c r="C6" s="20" t="s">
        <v>19</v>
      </c>
      <c r="D6" s="46">
        <v>498506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498506</v>
      </c>
      <c r="O6" s="47">
        <f t="shared" si="1"/>
        <v>16.267654353217594</v>
      </c>
      <c r="P6" s="9"/>
    </row>
    <row r="7" spans="1:16" ht="15">
      <c r="A7" s="12"/>
      <c r="B7" s="44">
        <v>512</v>
      </c>
      <c r="C7" s="20" t="s">
        <v>20</v>
      </c>
      <c r="D7" s="46">
        <v>1039995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1039995</v>
      </c>
      <c r="O7" s="47">
        <f t="shared" si="1"/>
        <v>33.93796501762172</v>
      </c>
      <c r="P7" s="9"/>
    </row>
    <row r="8" spans="1:16" ht="15">
      <c r="A8" s="12"/>
      <c r="B8" s="44">
        <v>513</v>
      </c>
      <c r="C8" s="20" t="s">
        <v>21</v>
      </c>
      <c r="D8" s="46">
        <v>1383219</v>
      </c>
      <c r="E8" s="46">
        <v>0</v>
      </c>
      <c r="F8" s="46">
        <v>0</v>
      </c>
      <c r="G8" s="46">
        <v>0</v>
      </c>
      <c r="H8" s="46">
        <v>0</v>
      </c>
      <c r="I8" s="46">
        <v>110921</v>
      </c>
      <c r="J8" s="46">
        <v>0</v>
      </c>
      <c r="K8" s="46">
        <v>218857</v>
      </c>
      <c r="L8" s="46">
        <v>0</v>
      </c>
      <c r="M8" s="46">
        <v>0</v>
      </c>
      <c r="N8" s="46">
        <f t="shared" si="2"/>
        <v>1712997</v>
      </c>
      <c r="O8" s="47">
        <f t="shared" si="1"/>
        <v>55.89991515467955</v>
      </c>
      <c r="P8" s="9"/>
    </row>
    <row r="9" spans="1:16" ht="15">
      <c r="A9" s="12"/>
      <c r="B9" s="44">
        <v>514</v>
      </c>
      <c r="C9" s="20" t="s">
        <v>22</v>
      </c>
      <c r="D9" s="46">
        <v>829693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829693</v>
      </c>
      <c r="O9" s="47">
        <f t="shared" si="1"/>
        <v>27.075218639864246</v>
      </c>
      <c r="P9" s="9"/>
    </row>
    <row r="10" spans="1:16" ht="15">
      <c r="A10" s="12"/>
      <c r="B10" s="44">
        <v>515</v>
      </c>
      <c r="C10" s="20" t="s">
        <v>23</v>
      </c>
      <c r="D10" s="46">
        <v>566705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566705</v>
      </c>
      <c r="O10" s="47">
        <f t="shared" si="1"/>
        <v>18.4931797415481</v>
      </c>
      <c r="P10" s="9"/>
    </row>
    <row r="11" spans="1:16" ht="15">
      <c r="A11" s="12"/>
      <c r="B11" s="44">
        <v>516</v>
      </c>
      <c r="C11" s="20" t="s">
        <v>56</v>
      </c>
      <c r="D11" s="46">
        <v>476994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476994</v>
      </c>
      <c r="O11" s="47">
        <f t="shared" si="1"/>
        <v>15.565657224905365</v>
      </c>
      <c r="P11" s="9"/>
    </row>
    <row r="12" spans="1:16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6841217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6841217</v>
      </c>
      <c r="O12" s="47">
        <f t="shared" si="1"/>
        <v>223.24817256232868</v>
      </c>
      <c r="P12" s="9"/>
    </row>
    <row r="13" spans="1:16" ht="15">
      <c r="A13" s="12"/>
      <c r="B13" s="44">
        <v>519</v>
      </c>
      <c r="C13" s="20" t="s">
        <v>65</v>
      </c>
      <c r="D13" s="46">
        <v>1558948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5476111</v>
      </c>
      <c r="L13" s="46">
        <v>0</v>
      </c>
      <c r="M13" s="46">
        <v>0</v>
      </c>
      <c r="N13" s="46">
        <f t="shared" si="2"/>
        <v>7035059</v>
      </c>
      <c r="O13" s="47">
        <f t="shared" si="1"/>
        <v>229.57378279597964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SUM(D15:D18)</f>
        <v>24381313</v>
      </c>
      <c r="E14" s="31">
        <f t="shared" si="3"/>
        <v>2630889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27012202</v>
      </c>
      <c r="O14" s="43">
        <f t="shared" si="1"/>
        <v>881.4842057172693</v>
      </c>
      <c r="P14" s="10"/>
    </row>
    <row r="15" spans="1:16" ht="15">
      <c r="A15" s="12"/>
      <c r="B15" s="44">
        <v>521</v>
      </c>
      <c r="C15" s="20" t="s">
        <v>26</v>
      </c>
      <c r="D15" s="46">
        <v>12149131</v>
      </c>
      <c r="E15" s="46">
        <v>10200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12159331</v>
      </c>
      <c r="O15" s="47">
        <f t="shared" si="1"/>
        <v>396.79320584780055</v>
      </c>
      <c r="P15" s="9"/>
    </row>
    <row r="16" spans="1:16" ht="15">
      <c r="A16" s="12"/>
      <c r="B16" s="44">
        <v>522</v>
      </c>
      <c r="C16" s="20" t="s">
        <v>27</v>
      </c>
      <c r="D16" s="46">
        <v>12125710</v>
      </c>
      <c r="E16" s="46">
        <v>972004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13097714</v>
      </c>
      <c r="O16" s="47">
        <f t="shared" si="1"/>
        <v>427.415285210808</v>
      </c>
      <c r="P16" s="9"/>
    </row>
    <row r="17" spans="1:16" ht="15">
      <c r="A17" s="12"/>
      <c r="B17" s="44">
        <v>524</v>
      </c>
      <c r="C17" s="20" t="s">
        <v>28</v>
      </c>
      <c r="D17" s="46">
        <v>0</v>
      </c>
      <c r="E17" s="46">
        <v>1648685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1648685</v>
      </c>
      <c r="O17" s="47">
        <f t="shared" si="1"/>
        <v>53.80123352042814</v>
      </c>
      <c r="P17" s="9"/>
    </row>
    <row r="18" spans="1:16" ht="15">
      <c r="A18" s="12"/>
      <c r="B18" s="44">
        <v>529</v>
      </c>
      <c r="C18" s="20" t="s">
        <v>29</v>
      </c>
      <c r="D18" s="46">
        <v>106472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106472</v>
      </c>
      <c r="O18" s="47">
        <f t="shared" si="1"/>
        <v>3.4744811382326066</v>
      </c>
      <c r="P18" s="9"/>
    </row>
    <row r="19" spans="1:16" ht="15.75">
      <c r="A19" s="28" t="s">
        <v>30</v>
      </c>
      <c r="B19" s="29"/>
      <c r="C19" s="30"/>
      <c r="D19" s="31">
        <f aca="true" t="shared" si="5" ref="D19:M19">SUM(D20:D24)</f>
        <v>3697428</v>
      </c>
      <c r="E19" s="31">
        <f t="shared" si="5"/>
        <v>0</v>
      </c>
      <c r="F19" s="31">
        <f t="shared" si="5"/>
        <v>0</v>
      </c>
      <c r="G19" s="31">
        <f t="shared" si="5"/>
        <v>28423</v>
      </c>
      <c r="H19" s="31">
        <f t="shared" si="5"/>
        <v>0</v>
      </c>
      <c r="I19" s="31">
        <f t="shared" si="5"/>
        <v>8577658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12303509</v>
      </c>
      <c r="O19" s="43">
        <f t="shared" si="1"/>
        <v>401.4981399295131</v>
      </c>
      <c r="P19" s="10"/>
    </row>
    <row r="20" spans="1:16" ht="15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4006602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4006602</v>
      </c>
      <c r="O20" s="47">
        <f t="shared" si="1"/>
        <v>130.7467040856285</v>
      </c>
      <c r="P20" s="9"/>
    </row>
    <row r="21" spans="1:16" ht="15">
      <c r="A21" s="12"/>
      <c r="B21" s="44">
        <v>534</v>
      </c>
      <c r="C21" s="20" t="s">
        <v>66</v>
      </c>
      <c r="D21" s="46">
        <v>2012939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2012939</v>
      </c>
      <c r="O21" s="47">
        <f t="shared" si="1"/>
        <v>65.68786711917504</v>
      </c>
      <c r="P21" s="9"/>
    </row>
    <row r="22" spans="1:16" ht="15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3693787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3693787</v>
      </c>
      <c r="O22" s="47">
        <f t="shared" si="1"/>
        <v>120.5386698864378</v>
      </c>
      <c r="P22" s="9"/>
    </row>
    <row r="23" spans="1:16" ht="15">
      <c r="A23" s="12"/>
      <c r="B23" s="44">
        <v>538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877269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877269</v>
      </c>
      <c r="O23" s="47">
        <f t="shared" si="1"/>
        <v>28.627757472914762</v>
      </c>
      <c r="P23" s="9"/>
    </row>
    <row r="24" spans="1:16" ht="15">
      <c r="A24" s="12"/>
      <c r="B24" s="44">
        <v>539</v>
      </c>
      <c r="C24" s="20" t="s">
        <v>35</v>
      </c>
      <c r="D24" s="46">
        <v>1684489</v>
      </c>
      <c r="E24" s="46">
        <v>0</v>
      </c>
      <c r="F24" s="46">
        <v>0</v>
      </c>
      <c r="G24" s="46">
        <v>28423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1712912</v>
      </c>
      <c r="O24" s="47">
        <f t="shared" si="1"/>
        <v>55.897141365357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SUM(D26:D27)</f>
        <v>1571248</v>
      </c>
      <c r="E25" s="31">
        <f t="shared" si="6"/>
        <v>115736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548092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2235076</v>
      </c>
      <c r="O25" s="43">
        <f t="shared" si="1"/>
        <v>72.93682286907715</v>
      </c>
      <c r="P25" s="10"/>
    </row>
    <row r="26" spans="1:16" ht="15">
      <c r="A26" s="12"/>
      <c r="B26" s="44">
        <v>541</v>
      </c>
      <c r="C26" s="20" t="s">
        <v>68</v>
      </c>
      <c r="D26" s="46">
        <v>1571248</v>
      </c>
      <c r="E26" s="46">
        <v>115736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1686984</v>
      </c>
      <c r="O26" s="47">
        <f t="shared" si="1"/>
        <v>55.05103772353478</v>
      </c>
      <c r="P26" s="9"/>
    </row>
    <row r="27" spans="1:16" ht="15">
      <c r="A27" s="12"/>
      <c r="B27" s="44">
        <v>545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548092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548092</v>
      </c>
      <c r="O27" s="47">
        <f t="shared" si="1"/>
        <v>17.885785145542357</v>
      </c>
      <c r="P27" s="9"/>
    </row>
    <row r="28" spans="1:16" ht="15.75">
      <c r="A28" s="28" t="s">
        <v>38</v>
      </c>
      <c r="B28" s="29"/>
      <c r="C28" s="30"/>
      <c r="D28" s="31">
        <f aca="true" t="shared" si="7" ref="D28:M28">SUM(D29:D29)</f>
        <v>0</v>
      </c>
      <c r="E28" s="31">
        <f t="shared" si="7"/>
        <v>1203070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1203070</v>
      </c>
      <c r="O28" s="43">
        <f t="shared" si="1"/>
        <v>39.25956141495888</v>
      </c>
      <c r="P28" s="10"/>
    </row>
    <row r="29" spans="1:16" ht="15">
      <c r="A29" s="13"/>
      <c r="B29" s="45">
        <v>552</v>
      </c>
      <c r="C29" s="21" t="s">
        <v>39</v>
      </c>
      <c r="D29" s="46">
        <v>0</v>
      </c>
      <c r="E29" s="46">
        <v>1203070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1203070</v>
      </c>
      <c r="O29" s="47">
        <f t="shared" si="1"/>
        <v>39.25956141495888</v>
      </c>
      <c r="P29" s="9"/>
    </row>
    <row r="30" spans="1:16" ht="15.75">
      <c r="A30" s="28" t="s">
        <v>40</v>
      </c>
      <c r="B30" s="29"/>
      <c r="C30" s="30"/>
      <c r="D30" s="31">
        <f aca="true" t="shared" si="8" ref="D30:M30">SUM(D31:D32)</f>
        <v>2489397</v>
      </c>
      <c r="E30" s="31">
        <f t="shared" si="8"/>
        <v>0</v>
      </c>
      <c r="F30" s="31">
        <f t="shared" si="8"/>
        <v>0</v>
      </c>
      <c r="G30" s="31">
        <f t="shared" si="8"/>
        <v>408433</v>
      </c>
      <c r="H30" s="31">
        <f t="shared" si="8"/>
        <v>0</v>
      </c>
      <c r="I30" s="31">
        <f t="shared" si="8"/>
        <v>1133763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4031593</v>
      </c>
      <c r="O30" s="43">
        <f t="shared" si="1"/>
        <v>131.56223077927163</v>
      </c>
      <c r="P30" s="9"/>
    </row>
    <row r="31" spans="1:16" ht="15">
      <c r="A31" s="12"/>
      <c r="B31" s="44">
        <v>572</v>
      </c>
      <c r="C31" s="20" t="s">
        <v>69</v>
      </c>
      <c r="D31" s="46">
        <v>2489397</v>
      </c>
      <c r="E31" s="46">
        <v>0</v>
      </c>
      <c r="F31" s="46">
        <v>0</v>
      </c>
      <c r="G31" s="46">
        <v>0</v>
      </c>
      <c r="H31" s="46">
        <v>0</v>
      </c>
      <c r="I31" s="46">
        <v>415719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2905116</v>
      </c>
      <c r="O31" s="47">
        <f t="shared" si="1"/>
        <v>94.80211460644824</v>
      </c>
      <c r="P31" s="9"/>
    </row>
    <row r="32" spans="1:16" ht="15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408433</v>
      </c>
      <c r="H32" s="46">
        <v>0</v>
      </c>
      <c r="I32" s="46">
        <v>718044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1126477</v>
      </c>
      <c r="O32" s="47">
        <f t="shared" si="1"/>
        <v>36.760116172823395</v>
      </c>
      <c r="P32" s="9"/>
    </row>
    <row r="33" spans="1:16" ht="15.75">
      <c r="A33" s="28" t="s">
        <v>71</v>
      </c>
      <c r="B33" s="29"/>
      <c r="C33" s="30"/>
      <c r="D33" s="31">
        <f aca="true" t="shared" si="9" ref="D33:M33">SUM(D34:D34)</f>
        <v>4118997</v>
      </c>
      <c r="E33" s="31">
        <f t="shared" si="9"/>
        <v>1048662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3380840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8548499</v>
      </c>
      <c r="O33" s="43">
        <f t="shared" si="1"/>
        <v>278.9615911760867</v>
      </c>
      <c r="P33" s="9"/>
    </row>
    <row r="34" spans="1:16" ht="15.75" thickBot="1">
      <c r="A34" s="12"/>
      <c r="B34" s="44">
        <v>581</v>
      </c>
      <c r="C34" s="20" t="s">
        <v>72</v>
      </c>
      <c r="D34" s="46">
        <v>4118997</v>
      </c>
      <c r="E34" s="46">
        <v>1048662</v>
      </c>
      <c r="F34" s="46">
        <v>0</v>
      </c>
      <c r="G34" s="46">
        <v>0</v>
      </c>
      <c r="H34" s="46">
        <v>0</v>
      </c>
      <c r="I34" s="46">
        <v>3380840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8548499</v>
      </c>
      <c r="O34" s="47">
        <f t="shared" si="1"/>
        <v>278.9615911760867</v>
      </c>
      <c r="P34" s="9"/>
    </row>
    <row r="35" spans="1:119" ht="16.5" thickBot="1">
      <c r="A35" s="14" t="s">
        <v>10</v>
      </c>
      <c r="B35" s="23"/>
      <c r="C35" s="22"/>
      <c r="D35" s="15">
        <f>SUM(D5,D14,D19,D25,D28,D30,D33)</f>
        <v>42612443</v>
      </c>
      <c r="E35" s="15">
        <f aca="true" t="shared" si="10" ref="E35:M35">SUM(E5,E14,E19,E25,E28,E30,E33)</f>
        <v>4998357</v>
      </c>
      <c r="F35" s="15">
        <f t="shared" si="10"/>
        <v>6841217</v>
      </c>
      <c r="G35" s="15">
        <f t="shared" si="10"/>
        <v>436856</v>
      </c>
      <c r="H35" s="15">
        <f t="shared" si="10"/>
        <v>0</v>
      </c>
      <c r="I35" s="15">
        <f t="shared" si="10"/>
        <v>13751274</v>
      </c>
      <c r="J35" s="15">
        <f t="shared" si="10"/>
        <v>0</v>
      </c>
      <c r="K35" s="15">
        <f t="shared" si="10"/>
        <v>5694968</v>
      </c>
      <c r="L35" s="15">
        <f t="shared" si="10"/>
        <v>0</v>
      </c>
      <c r="M35" s="15">
        <f t="shared" si="10"/>
        <v>0</v>
      </c>
      <c r="N35" s="15">
        <f t="shared" si="4"/>
        <v>74335115</v>
      </c>
      <c r="O35" s="37">
        <f t="shared" si="1"/>
        <v>2425.764097376322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77</v>
      </c>
      <c r="M37" s="93"/>
      <c r="N37" s="93"/>
      <c r="O37" s="41">
        <v>30644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5113259</v>
      </c>
      <c r="E5" s="59">
        <f t="shared" si="0"/>
        <v>242000</v>
      </c>
      <c r="F5" s="59">
        <f t="shared" si="0"/>
        <v>1566645</v>
      </c>
      <c r="G5" s="59">
        <f t="shared" si="0"/>
        <v>0</v>
      </c>
      <c r="H5" s="59">
        <f t="shared" si="0"/>
        <v>0</v>
      </c>
      <c r="I5" s="59">
        <f t="shared" si="0"/>
        <v>260991</v>
      </c>
      <c r="J5" s="59">
        <f t="shared" si="0"/>
        <v>0</v>
      </c>
      <c r="K5" s="59">
        <f t="shared" si="0"/>
        <v>5204000</v>
      </c>
      <c r="L5" s="59">
        <f t="shared" si="0"/>
        <v>0</v>
      </c>
      <c r="M5" s="59">
        <f t="shared" si="0"/>
        <v>0</v>
      </c>
      <c r="N5" s="60">
        <f>SUM(D5:M5)</f>
        <v>12386895</v>
      </c>
      <c r="O5" s="61">
        <f aca="true" t="shared" si="1" ref="O5:O35">(N5/O$37)</f>
        <v>408.12147869921915</v>
      </c>
      <c r="P5" s="62"/>
    </row>
    <row r="6" spans="1:16" ht="15">
      <c r="A6" s="64"/>
      <c r="B6" s="65">
        <v>511</v>
      </c>
      <c r="C6" s="66" t="s">
        <v>19</v>
      </c>
      <c r="D6" s="67">
        <v>305787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305787</v>
      </c>
      <c r="O6" s="68">
        <f t="shared" si="1"/>
        <v>10.075022239794405</v>
      </c>
      <c r="P6" s="69"/>
    </row>
    <row r="7" spans="1:16" ht="15">
      <c r="A7" s="64"/>
      <c r="B7" s="65">
        <v>512</v>
      </c>
      <c r="C7" s="66" t="s">
        <v>20</v>
      </c>
      <c r="D7" s="67">
        <v>733788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733788</v>
      </c>
      <c r="O7" s="68">
        <f t="shared" si="1"/>
        <v>24.17673223287536</v>
      </c>
      <c r="P7" s="69"/>
    </row>
    <row r="8" spans="1:16" ht="15">
      <c r="A8" s="64"/>
      <c r="B8" s="65">
        <v>513</v>
      </c>
      <c r="C8" s="66" t="s">
        <v>21</v>
      </c>
      <c r="D8" s="67">
        <v>1216182</v>
      </c>
      <c r="E8" s="67">
        <v>0</v>
      </c>
      <c r="F8" s="67">
        <v>0</v>
      </c>
      <c r="G8" s="67">
        <v>0</v>
      </c>
      <c r="H8" s="67">
        <v>0</v>
      </c>
      <c r="I8" s="67">
        <v>260991</v>
      </c>
      <c r="J8" s="67">
        <v>0</v>
      </c>
      <c r="K8" s="67">
        <v>550980</v>
      </c>
      <c r="L8" s="67">
        <v>0</v>
      </c>
      <c r="M8" s="67">
        <v>0</v>
      </c>
      <c r="N8" s="67">
        <f t="shared" si="2"/>
        <v>2028153</v>
      </c>
      <c r="O8" s="68">
        <f t="shared" si="1"/>
        <v>66.82326776712465</v>
      </c>
      <c r="P8" s="69"/>
    </row>
    <row r="9" spans="1:16" ht="15">
      <c r="A9" s="64"/>
      <c r="B9" s="65">
        <v>514</v>
      </c>
      <c r="C9" s="66" t="s">
        <v>22</v>
      </c>
      <c r="D9" s="67">
        <v>897155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897155</v>
      </c>
      <c r="O9" s="68">
        <f t="shared" si="1"/>
        <v>29.559322592336333</v>
      </c>
      <c r="P9" s="69"/>
    </row>
    <row r="10" spans="1:16" ht="15">
      <c r="A10" s="64"/>
      <c r="B10" s="65">
        <v>515</v>
      </c>
      <c r="C10" s="66" t="s">
        <v>23</v>
      </c>
      <c r="D10" s="67">
        <v>659496</v>
      </c>
      <c r="E10" s="67">
        <v>242000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901496</v>
      </c>
      <c r="O10" s="68">
        <f t="shared" si="1"/>
        <v>29.70234918124609</v>
      </c>
      <c r="P10" s="69"/>
    </row>
    <row r="11" spans="1:16" ht="15">
      <c r="A11" s="64"/>
      <c r="B11" s="65">
        <v>516</v>
      </c>
      <c r="C11" s="66" t="s">
        <v>56</v>
      </c>
      <c r="D11" s="67">
        <v>389563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389563</v>
      </c>
      <c r="O11" s="68">
        <f t="shared" si="1"/>
        <v>12.835260782181805</v>
      </c>
      <c r="P11" s="69"/>
    </row>
    <row r="12" spans="1:16" ht="15">
      <c r="A12" s="64"/>
      <c r="B12" s="65">
        <v>517</v>
      </c>
      <c r="C12" s="66" t="s">
        <v>49</v>
      </c>
      <c r="D12" s="67">
        <v>0</v>
      </c>
      <c r="E12" s="67">
        <v>0</v>
      </c>
      <c r="F12" s="67">
        <v>1566645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1566645</v>
      </c>
      <c r="O12" s="68">
        <f t="shared" si="1"/>
        <v>51.617574379756846</v>
      </c>
      <c r="P12" s="69"/>
    </row>
    <row r="13" spans="1:16" ht="15">
      <c r="A13" s="64"/>
      <c r="B13" s="65">
        <v>519</v>
      </c>
      <c r="C13" s="66" t="s">
        <v>65</v>
      </c>
      <c r="D13" s="67">
        <v>911288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4653020</v>
      </c>
      <c r="L13" s="67">
        <v>0</v>
      </c>
      <c r="M13" s="67">
        <v>0</v>
      </c>
      <c r="N13" s="67">
        <f t="shared" si="2"/>
        <v>5564308</v>
      </c>
      <c r="O13" s="68">
        <f t="shared" si="1"/>
        <v>183.33194952390366</v>
      </c>
      <c r="P13" s="69"/>
    </row>
    <row r="14" spans="1:16" ht="15.75">
      <c r="A14" s="70" t="s">
        <v>25</v>
      </c>
      <c r="B14" s="71"/>
      <c r="C14" s="72"/>
      <c r="D14" s="73">
        <f aca="true" t="shared" si="3" ref="D14:M14">SUM(D15:D18)</f>
        <v>24508746</v>
      </c>
      <c r="E14" s="73">
        <f t="shared" si="3"/>
        <v>1564534</v>
      </c>
      <c r="F14" s="73">
        <f t="shared" si="3"/>
        <v>0</v>
      </c>
      <c r="G14" s="73">
        <f t="shared" si="3"/>
        <v>174356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35">SUM(D14:M14)</f>
        <v>26247636</v>
      </c>
      <c r="O14" s="75">
        <f t="shared" si="1"/>
        <v>864.803004843333</v>
      </c>
      <c r="P14" s="76"/>
    </row>
    <row r="15" spans="1:16" ht="15">
      <c r="A15" s="64"/>
      <c r="B15" s="65">
        <v>521</v>
      </c>
      <c r="C15" s="66" t="s">
        <v>26</v>
      </c>
      <c r="D15" s="67">
        <v>12944949</v>
      </c>
      <c r="E15" s="67">
        <v>10850</v>
      </c>
      <c r="F15" s="67">
        <v>0</v>
      </c>
      <c r="G15" s="67">
        <v>174356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13130155</v>
      </c>
      <c r="O15" s="68">
        <f t="shared" si="1"/>
        <v>432.6102929063293</v>
      </c>
      <c r="P15" s="69"/>
    </row>
    <row r="16" spans="1:16" ht="15">
      <c r="A16" s="64"/>
      <c r="B16" s="65">
        <v>522</v>
      </c>
      <c r="C16" s="66" t="s">
        <v>27</v>
      </c>
      <c r="D16" s="67">
        <v>10976056</v>
      </c>
      <c r="E16" s="67">
        <v>252489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11228545</v>
      </c>
      <c r="O16" s="68">
        <f t="shared" si="1"/>
        <v>369.9563441072782</v>
      </c>
      <c r="P16" s="69"/>
    </row>
    <row r="17" spans="1:16" ht="15">
      <c r="A17" s="64"/>
      <c r="B17" s="65">
        <v>524</v>
      </c>
      <c r="C17" s="66" t="s">
        <v>28</v>
      </c>
      <c r="D17" s="67">
        <v>0</v>
      </c>
      <c r="E17" s="67">
        <v>1301195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1301195</v>
      </c>
      <c r="O17" s="68">
        <f t="shared" si="1"/>
        <v>42.87156930578894</v>
      </c>
      <c r="P17" s="69"/>
    </row>
    <row r="18" spans="1:16" ht="15">
      <c r="A18" s="64"/>
      <c r="B18" s="65">
        <v>529</v>
      </c>
      <c r="C18" s="66" t="s">
        <v>29</v>
      </c>
      <c r="D18" s="67">
        <v>587741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587741</v>
      </c>
      <c r="O18" s="68">
        <f t="shared" si="1"/>
        <v>19.36479852393661</v>
      </c>
      <c r="P18" s="69"/>
    </row>
    <row r="19" spans="1:16" ht="15.75">
      <c r="A19" s="70" t="s">
        <v>30</v>
      </c>
      <c r="B19" s="71"/>
      <c r="C19" s="72"/>
      <c r="D19" s="73">
        <f aca="true" t="shared" si="5" ref="D19:M19">SUM(D20:D24)</f>
        <v>3502295</v>
      </c>
      <c r="E19" s="73">
        <f t="shared" si="5"/>
        <v>0</v>
      </c>
      <c r="F19" s="73">
        <f t="shared" si="5"/>
        <v>0</v>
      </c>
      <c r="G19" s="73">
        <f t="shared" si="5"/>
        <v>6472</v>
      </c>
      <c r="H19" s="73">
        <f t="shared" si="5"/>
        <v>0</v>
      </c>
      <c r="I19" s="73">
        <f t="shared" si="5"/>
        <v>9013192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12521959</v>
      </c>
      <c r="O19" s="75">
        <f t="shared" si="1"/>
        <v>412.57154624229844</v>
      </c>
      <c r="P19" s="76"/>
    </row>
    <row r="20" spans="1:16" ht="15">
      <c r="A20" s="64"/>
      <c r="B20" s="65">
        <v>533</v>
      </c>
      <c r="C20" s="66" t="s">
        <v>31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3737431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3737431</v>
      </c>
      <c r="O20" s="68">
        <f t="shared" si="1"/>
        <v>123.14029191789398</v>
      </c>
      <c r="P20" s="69"/>
    </row>
    <row r="21" spans="1:16" ht="15">
      <c r="A21" s="64"/>
      <c r="B21" s="65">
        <v>534</v>
      </c>
      <c r="C21" s="66" t="s">
        <v>66</v>
      </c>
      <c r="D21" s="67">
        <v>1978646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1978646</v>
      </c>
      <c r="O21" s="68">
        <f t="shared" si="1"/>
        <v>65.19211887581957</v>
      </c>
      <c r="P21" s="69"/>
    </row>
    <row r="22" spans="1:16" ht="15">
      <c r="A22" s="64"/>
      <c r="B22" s="65">
        <v>535</v>
      </c>
      <c r="C22" s="66" t="s">
        <v>33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4371558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4371558</v>
      </c>
      <c r="O22" s="68">
        <f t="shared" si="1"/>
        <v>144.03340911337352</v>
      </c>
      <c r="P22" s="69"/>
    </row>
    <row r="23" spans="1:16" ht="15">
      <c r="A23" s="64"/>
      <c r="B23" s="65">
        <v>538</v>
      </c>
      <c r="C23" s="66" t="s">
        <v>67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904203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904203</v>
      </c>
      <c r="O23" s="68">
        <f t="shared" si="1"/>
        <v>29.791538993772857</v>
      </c>
      <c r="P23" s="69"/>
    </row>
    <row r="24" spans="1:16" ht="15">
      <c r="A24" s="64"/>
      <c r="B24" s="65">
        <v>539</v>
      </c>
      <c r="C24" s="66" t="s">
        <v>35</v>
      </c>
      <c r="D24" s="67">
        <v>1523649</v>
      </c>
      <c r="E24" s="67">
        <v>0</v>
      </c>
      <c r="F24" s="67">
        <v>0</v>
      </c>
      <c r="G24" s="67">
        <v>6472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1530121</v>
      </c>
      <c r="O24" s="68">
        <f t="shared" si="1"/>
        <v>50.414187341438506</v>
      </c>
      <c r="P24" s="69"/>
    </row>
    <row r="25" spans="1:16" ht="15.75">
      <c r="A25" s="70" t="s">
        <v>36</v>
      </c>
      <c r="B25" s="71"/>
      <c r="C25" s="72"/>
      <c r="D25" s="73">
        <f aca="true" t="shared" si="6" ref="D25:M25">SUM(D26:D27)</f>
        <v>1333179</v>
      </c>
      <c r="E25" s="73">
        <f t="shared" si="6"/>
        <v>142265</v>
      </c>
      <c r="F25" s="73">
        <f t="shared" si="6"/>
        <v>0</v>
      </c>
      <c r="G25" s="73">
        <f t="shared" si="6"/>
        <v>140053</v>
      </c>
      <c r="H25" s="73">
        <f t="shared" si="6"/>
        <v>0</v>
      </c>
      <c r="I25" s="73">
        <f t="shared" si="6"/>
        <v>325066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4"/>
        <v>1940563</v>
      </c>
      <c r="O25" s="75">
        <f t="shared" si="1"/>
        <v>63.937366149385525</v>
      </c>
      <c r="P25" s="76"/>
    </row>
    <row r="26" spans="1:16" ht="15">
      <c r="A26" s="64"/>
      <c r="B26" s="65">
        <v>541</v>
      </c>
      <c r="C26" s="66" t="s">
        <v>68</v>
      </c>
      <c r="D26" s="67">
        <v>1333179</v>
      </c>
      <c r="E26" s="67">
        <v>142265</v>
      </c>
      <c r="F26" s="67">
        <v>0</v>
      </c>
      <c r="G26" s="67">
        <v>140053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1615497</v>
      </c>
      <c r="O26" s="68">
        <f t="shared" si="1"/>
        <v>53.227142433527725</v>
      </c>
      <c r="P26" s="69"/>
    </row>
    <row r="27" spans="1:16" ht="15">
      <c r="A27" s="64"/>
      <c r="B27" s="65">
        <v>545</v>
      </c>
      <c r="C27" s="66" t="s">
        <v>51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325066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325066</v>
      </c>
      <c r="O27" s="68">
        <f t="shared" si="1"/>
        <v>10.710223715857797</v>
      </c>
      <c r="P27" s="69"/>
    </row>
    <row r="28" spans="1:16" ht="15.75">
      <c r="A28" s="70" t="s">
        <v>38</v>
      </c>
      <c r="B28" s="71"/>
      <c r="C28" s="72"/>
      <c r="D28" s="73">
        <f aca="true" t="shared" si="7" ref="D28:M28">SUM(D29:D29)</f>
        <v>0</v>
      </c>
      <c r="E28" s="73">
        <f t="shared" si="7"/>
        <v>1327324</v>
      </c>
      <c r="F28" s="73">
        <f t="shared" si="7"/>
        <v>0</v>
      </c>
      <c r="G28" s="73">
        <f t="shared" si="7"/>
        <v>0</v>
      </c>
      <c r="H28" s="73">
        <f t="shared" si="7"/>
        <v>0</v>
      </c>
      <c r="I28" s="73">
        <f t="shared" si="7"/>
        <v>0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0</v>
      </c>
      <c r="N28" s="73">
        <f t="shared" si="4"/>
        <v>1327324</v>
      </c>
      <c r="O28" s="75">
        <f t="shared" si="1"/>
        <v>43.73246351026325</v>
      </c>
      <c r="P28" s="76"/>
    </row>
    <row r="29" spans="1:16" ht="15">
      <c r="A29" s="64"/>
      <c r="B29" s="65">
        <v>552</v>
      </c>
      <c r="C29" s="66" t="s">
        <v>39</v>
      </c>
      <c r="D29" s="67">
        <v>0</v>
      </c>
      <c r="E29" s="67">
        <v>1327324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1327324</v>
      </c>
      <c r="O29" s="68">
        <f t="shared" si="1"/>
        <v>43.73246351026325</v>
      </c>
      <c r="P29" s="69"/>
    </row>
    <row r="30" spans="1:16" ht="15.75">
      <c r="A30" s="70" t="s">
        <v>40</v>
      </c>
      <c r="B30" s="71"/>
      <c r="C30" s="72"/>
      <c r="D30" s="73">
        <f aca="true" t="shared" si="8" ref="D30:M30">SUM(D31:D32)</f>
        <v>2336537</v>
      </c>
      <c r="E30" s="73">
        <f t="shared" si="8"/>
        <v>234210</v>
      </c>
      <c r="F30" s="73">
        <f t="shared" si="8"/>
        <v>0</v>
      </c>
      <c r="G30" s="73">
        <f t="shared" si="8"/>
        <v>3551956</v>
      </c>
      <c r="H30" s="73">
        <f t="shared" si="8"/>
        <v>0</v>
      </c>
      <c r="I30" s="73">
        <f t="shared" si="8"/>
        <v>627261</v>
      </c>
      <c r="J30" s="73">
        <f t="shared" si="8"/>
        <v>0</v>
      </c>
      <c r="K30" s="73">
        <f t="shared" si="8"/>
        <v>0</v>
      </c>
      <c r="L30" s="73">
        <f t="shared" si="8"/>
        <v>0</v>
      </c>
      <c r="M30" s="73">
        <f t="shared" si="8"/>
        <v>0</v>
      </c>
      <c r="N30" s="73">
        <f t="shared" si="4"/>
        <v>6749964</v>
      </c>
      <c r="O30" s="75">
        <f t="shared" si="1"/>
        <v>222.39675793219334</v>
      </c>
      <c r="P30" s="69"/>
    </row>
    <row r="31" spans="1:16" ht="15">
      <c r="A31" s="64"/>
      <c r="B31" s="65">
        <v>572</v>
      </c>
      <c r="C31" s="66" t="s">
        <v>69</v>
      </c>
      <c r="D31" s="67">
        <v>2336537</v>
      </c>
      <c r="E31" s="67">
        <v>234210</v>
      </c>
      <c r="F31" s="67">
        <v>0</v>
      </c>
      <c r="G31" s="67">
        <v>85740</v>
      </c>
      <c r="H31" s="67">
        <v>0</v>
      </c>
      <c r="I31" s="67">
        <v>275488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2931975</v>
      </c>
      <c r="O31" s="68">
        <f t="shared" si="1"/>
        <v>96.60225363249975</v>
      </c>
      <c r="P31" s="69"/>
    </row>
    <row r="32" spans="1:16" ht="15">
      <c r="A32" s="64"/>
      <c r="B32" s="65">
        <v>575</v>
      </c>
      <c r="C32" s="66" t="s">
        <v>70</v>
      </c>
      <c r="D32" s="67">
        <v>0</v>
      </c>
      <c r="E32" s="67">
        <v>0</v>
      </c>
      <c r="F32" s="67">
        <v>0</v>
      </c>
      <c r="G32" s="67">
        <v>3466216</v>
      </c>
      <c r="H32" s="67">
        <v>0</v>
      </c>
      <c r="I32" s="67">
        <v>351773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3817989</v>
      </c>
      <c r="O32" s="68">
        <f t="shared" si="1"/>
        <v>125.79450429969359</v>
      </c>
      <c r="P32" s="69"/>
    </row>
    <row r="33" spans="1:16" ht="15.75">
      <c r="A33" s="70" t="s">
        <v>71</v>
      </c>
      <c r="B33" s="71"/>
      <c r="C33" s="72"/>
      <c r="D33" s="73">
        <f aca="true" t="shared" si="9" ref="D33:M33">SUM(D34:D34)</f>
        <v>5648634</v>
      </c>
      <c r="E33" s="73">
        <f t="shared" si="9"/>
        <v>2585144</v>
      </c>
      <c r="F33" s="73">
        <f t="shared" si="9"/>
        <v>0</v>
      </c>
      <c r="G33" s="73">
        <f t="shared" si="9"/>
        <v>1264356</v>
      </c>
      <c r="H33" s="73">
        <f t="shared" si="9"/>
        <v>0</v>
      </c>
      <c r="I33" s="73">
        <f t="shared" si="9"/>
        <v>3062251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4"/>
        <v>12560385</v>
      </c>
      <c r="O33" s="75">
        <f t="shared" si="1"/>
        <v>413.83760007907483</v>
      </c>
      <c r="P33" s="69"/>
    </row>
    <row r="34" spans="1:16" ht="15.75" thickBot="1">
      <c r="A34" s="64"/>
      <c r="B34" s="65">
        <v>581</v>
      </c>
      <c r="C34" s="66" t="s">
        <v>72</v>
      </c>
      <c r="D34" s="67">
        <v>5648634</v>
      </c>
      <c r="E34" s="67">
        <v>2585144</v>
      </c>
      <c r="F34" s="67">
        <v>0</v>
      </c>
      <c r="G34" s="67">
        <v>1264356</v>
      </c>
      <c r="H34" s="67">
        <v>0</v>
      </c>
      <c r="I34" s="67">
        <v>3062251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12560385</v>
      </c>
      <c r="O34" s="68">
        <f t="shared" si="1"/>
        <v>413.83760007907483</v>
      </c>
      <c r="P34" s="69"/>
    </row>
    <row r="35" spans="1:119" ht="16.5" thickBot="1">
      <c r="A35" s="77" t="s">
        <v>10</v>
      </c>
      <c r="B35" s="78"/>
      <c r="C35" s="79"/>
      <c r="D35" s="80">
        <f>SUM(D5,D14,D19,D25,D28,D30,D33)</f>
        <v>42442650</v>
      </c>
      <c r="E35" s="80">
        <f aca="true" t="shared" si="10" ref="E35:M35">SUM(E5,E14,E19,E25,E28,E30,E33)</f>
        <v>6095477</v>
      </c>
      <c r="F35" s="80">
        <f t="shared" si="10"/>
        <v>1566645</v>
      </c>
      <c r="G35" s="80">
        <f t="shared" si="10"/>
        <v>5137193</v>
      </c>
      <c r="H35" s="80">
        <f t="shared" si="10"/>
        <v>0</v>
      </c>
      <c r="I35" s="80">
        <f t="shared" si="10"/>
        <v>13288761</v>
      </c>
      <c r="J35" s="80">
        <f t="shared" si="10"/>
        <v>0</v>
      </c>
      <c r="K35" s="80">
        <f t="shared" si="10"/>
        <v>5204000</v>
      </c>
      <c r="L35" s="80">
        <f t="shared" si="10"/>
        <v>0</v>
      </c>
      <c r="M35" s="80">
        <f t="shared" si="10"/>
        <v>0</v>
      </c>
      <c r="N35" s="80">
        <f t="shared" si="4"/>
        <v>73734726</v>
      </c>
      <c r="O35" s="81">
        <f t="shared" si="1"/>
        <v>2429.4002174557677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5" ht="15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5" ht="15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73</v>
      </c>
      <c r="M37" s="117"/>
      <c r="N37" s="117"/>
      <c r="O37" s="91">
        <v>30351</v>
      </c>
    </row>
    <row r="38" spans="1:15" ht="1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5" ht="15.75" customHeight="1" thickBot="1">
      <c r="A39" s="121" t="s">
        <v>54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6258677</v>
      </c>
      <c r="E5" s="26">
        <f t="shared" si="0"/>
        <v>0</v>
      </c>
      <c r="F5" s="26">
        <f t="shared" si="0"/>
        <v>3663551</v>
      </c>
      <c r="G5" s="26">
        <f t="shared" si="0"/>
        <v>825188</v>
      </c>
      <c r="H5" s="26">
        <f t="shared" si="0"/>
        <v>0</v>
      </c>
      <c r="I5" s="26">
        <f t="shared" si="0"/>
        <v>267806</v>
      </c>
      <c r="J5" s="26">
        <f t="shared" si="0"/>
        <v>0</v>
      </c>
      <c r="K5" s="26">
        <f t="shared" si="0"/>
        <v>5433450</v>
      </c>
      <c r="L5" s="26">
        <f t="shared" si="0"/>
        <v>400000</v>
      </c>
      <c r="M5" s="26">
        <f t="shared" si="0"/>
        <v>0</v>
      </c>
      <c r="N5" s="27">
        <f>SUM(D5:M5)</f>
        <v>16848672</v>
      </c>
      <c r="O5" s="32">
        <f aca="true" t="shared" si="1" ref="O5:O35">(N5/O$37)</f>
        <v>557.2940826249462</v>
      </c>
      <c r="P5" s="6"/>
    </row>
    <row r="6" spans="1:16" ht="15">
      <c r="A6" s="12"/>
      <c r="B6" s="44">
        <v>511</v>
      </c>
      <c r="C6" s="20" t="s">
        <v>19</v>
      </c>
      <c r="D6" s="46">
        <v>327535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327535</v>
      </c>
      <c r="O6" s="47">
        <f t="shared" si="1"/>
        <v>10.833691661429564</v>
      </c>
      <c r="P6" s="9"/>
    </row>
    <row r="7" spans="1:16" ht="15">
      <c r="A7" s="12"/>
      <c r="B7" s="44">
        <v>512</v>
      </c>
      <c r="C7" s="20" t="s">
        <v>20</v>
      </c>
      <c r="D7" s="46">
        <v>707726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707726</v>
      </c>
      <c r="O7" s="47">
        <f t="shared" si="1"/>
        <v>23.409056329176728</v>
      </c>
      <c r="P7" s="9"/>
    </row>
    <row r="8" spans="1:16" ht="15">
      <c r="A8" s="12"/>
      <c r="B8" s="44">
        <v>513</v>
      </c>
      <c r="C8" s="20" t="s">
        <v>21</v>
      </c>
      <c r="D8" s="46">
        <v>1220418</v>
      </c>
      <c r="E8" s="46">
        <v>0</v>
      </c>
      <c r="F8" s="46">
        <v>0</v>
      </c>
      <c r="G8" s="46">
        <v>0</v>
      </c>
      <c r="H8" s="46">
        <v>0</v>
      </c>
      <c r="I8" s="46">
        <v>267806</v>
      </c>
      <c r="J8" s="46">
        <v>0</v>
      </c>
      <c r="K8" s="46">
        <v>522140</v>
      </c>
      <c r="L8" s="46">
        <v>0</v>
      </c>
      <c r="M8" s="46">
        <v>0</v>
      </c>
      <c r="N8" s="46">
        <f t="shared" si="2"/>
        <v>2010364</v>
      </c>
      <c r="O8" s="47">
        <f t="shared" si="1"/>
        <v>66.4956835246254</v>
      </c>
      <c r="P8" s="9"/>
    </row>
    <row r="9" spans="1:16" ht="15">
      <c r="A9" s="12"/>
      <c r="B9" s="44">
        <v>514</v>
      </c>
      <c r="C9" s="20" t="s">
        <v>22</v>
      </c>
      <c r="D9" s="46">
        <v>1467291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1467291</v>
      </c>
      <c r="O9" s="47">
        <f t="shared" si="1"/>
        <v>48.532762213475344</v>
      </c>
      <c r="P9" s="9"/>
    </row>
    <row r="10" spans="1:16" ht="15">
      <c r="A10" s="12"/>
      <c r="B10" s="44">
        <v>515</v>
      </c>
      <c r="C10" s="20" t="s">
        <v>23</v>
      </c>
      <c r="D10" s="46">
        <v>612808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612808</v>
      </c>
      <c r="O10" s="47">
        <f t="shared" si="1"/>
        <v>20.269506830284787</v>
      </c>
      <c r="P10" s="9"/>
    </row>
    <row r="11" spans="1:16" ht="15">
      <c r="A11" s="12"/>
      <c r="B11" s="44">
        <v>516</v>
      </c>
      <c r="C11" s="20" t="s">
        <v>56</v>
      </c>
      <c r="D11" s="46">
        <v>387506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387506</v>
      </c>
      <c r="O11" s="47">
        <f t="shared" si="1"/>
        <v>12.817318823801806</v>
      </c>
      <c r="P11" s="9"/>
    </row>
    <row r="12" spans="1:16" ht="15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3663551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3663551</v>
      </c>
      <c r="O12" s="47">
        <f t="shared" si="1"/>
        <v>121.1772235636556</v>
      </c>
      <c r="P12" s="9"/>
    </row>
    <row r="13" spans="1:16" ht="15">
      <c r="A13" s="12"/>
      <c r="B13" s="44">
        <v>519</v>
      </c>
      <c r="C13" s="20" t="s">
        <v>24</v>
      </c>
      <c r="D13" s="46">
        <v>1535393</v>
      </c>
      <c r="E13" s="46">
        <v>0</v>
      </c>
      <c r="F13" s="46">
        <v>0</v>
      </c>
      <c r="G13" s="46">
        <v>825188</v>
      </c>
      <c r="H13" s="46">
        <v>0</v>
      </c>
      <c r="I13" s="46">
        <v>0</v>
      </c>
      <c r="J13" s="46">
        <v>0</v>
      </c>
      <c r="K13" s="46">
        <v>4911310</v>
      </c>
      <c r="L13" s="46">
        <v>400000</v>
      </c>
      <c r="M13" s="46">
        <v>0</v>
      </c>
      <c r="N13" s="46">
        <f t="shared" si="2"/>
        <v>7671891</v>
      </c>
      <c r="O13" s="47">
        <f t="shared" si="1"/>
        <v>253.758839678497</v>
      </c>
      <c r="P13" s="9"/>
    </row>
    <row r="14" spans="1:16" ht="15.75">
      <c r="A14" s="28" t="s">
        <v>25</v>
      </c>
      <c r="B14" s="29"/>
      <c r="C14" s="30"/>
      <c r="D14" s="31">
        <f aca="true" t="shared" si="3" ref="D14:M14">SUM(D15:D18)</f>
        <v>22319991</v>
      </c>
      <c r="E14" s="31">
        <f t="shared" si="3"/>
        <v>1190252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23510243</v>
      </c>
      <c r="O14" s="43">
        <f t="shared" si="1"/>
        <v>777.6351337941984</v>
      </c>
      <c r="P14" s="10"/>
    </row>
    <row r="15" spans="1:16" ht="15">
      <c r="A15" s="12"/>
      <c r="B15" s="44">
        <v>521</v>
      </c>
      <c r="C15" s="20" t="s">
        <v>26</v>
      </c>
      <c r="D15" s="46">
        <v>11254042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11254042</v>
      </c>
      <c r="O15" s="47">
        <f t="shared" si="1"/>
        <v>372.2436410544769</v>
      </c>
      <c r="P15" s="9"/>
    </row>
    <row r="16" spans="1:16" ht="15">
      <c r="A16" s="12"/>
      <c r="B16" s="44">
        <v>522</v>
      </c>
      <c r="C16" s="20" t="s">
        <v>27</v>
      </c>
      <c r="D16" s="46">
        <v>10456196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10456196</v>
      </c>
      <c r="O16" s="47">
        <f t="shared" si="1"/>
        <v>345.8537359838587</v>
      </c>
      <c r="P16" s="9"/>
    </row>
    <row r="17" spans="1:16" ht="15">
      <c r="A17" s="12"/>
      <c r="B17" s="44">
        <v>524</v>
      </c>
      <c r="C17" s="20" t="s">
        <v>28</v>
      </c>
      <c r="D17" s="46">
        <v>50</v>
      </c>
      <c r="E17" s="46">
        <v>1190252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1190302</v>
      </c>
      <c r="O17" s="47">
        <f t="shared" si="1"/>
        <v>39.37095227069758</v>
      </c>
      <c r="P17" s="9"/>
    </row>
    <row r="18" spans="1:16" ht="15">
      <c r="A18" s="12"/>
      <c r="B18" s="44">
        <v>529</v>
      </c>
      <c r="C18" s="20" t="s">
        <v>29</v>
      </c>
      <c r="D18" s="46">
        <v>609703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609703</v>
      </c>
      <c r="O18" s="47">
        <f t="shared" si="1"/>
        <v>20.166804485165216</v>
      </c>
      <c r="P18" s="9"/>
    </row>
    <row r="19" spans="1:16" ht="15.75">
      <c r="A19" s="28" t="s">
        <v>30</v>
      </c>
      <c r="B19" s="29"/>
      <c r="C19" s="30"/>
      <c r="D19" s="31">
        <f aca="true" t="shared" si="5" ref="D19:M19">SUM(D20:D24)</f>
        <v>3470432</v>
      </c>
      <c r="E19" s="31">
        <f t="shared" si="5"/>
        <v>43915</v>
      </c>
      <c r="F19" s="31">
        <f t="shared" si="5"/>
        <v>0</v>
      </c>
      <c r="G19" s="31">
        <f t="shared" si="5"/>
        <v>27569</v>
      </c>
      <c r="H19" s="31">
        <f t="shared" si="5"/>
        <v>0</v>
      </c>
      <c r="I19" s="31">
        <f t="shared" si="5"/>
        <v>9973120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13515036</v>
      </c>
      <c r="O19" s="43">
        <f t="shared" si="1"/>
        <v>447.02927264909204</v>
      </c>
      <c r="P19" s="10"/>
    </row>
    <row r="20" spans="1:16" ht="15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3676667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3676667</v>
      </c>
      <c r="O20" s="47">
        <f t="shared" si="1"/>
        <v>121.6110541461317</v>
      </c>
      <c r="P20" s="9"/>
    </row>
    <row r="21" spans="1:16" ht="15">
      <c r="A21" s="12"/>
      <c r="B21" s="44">
        <v>534</v>
      </c>
      <c r="C21" s="20" t="s">
        <v>32</v>
      </c>
      <c r="D21" s="46">
        <v>1953077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1953077</v>
      </c>
      <c r="O21" s="47">
        <f t="shared" si="1"/>
        <v>64.60083352627923</v>
      </c>
      <c r="P21" s="9"/>
    </row>
    <row r="22" spans="1:16" ht="15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5285805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5285805</v>
      </c>
      <c r="O22" s="47">
        <f t="shared" si="1"/>
        <v>174.8356100949294</v>
      </c>
      <c r="P22" s="9"/>
    </row>
    <row r="23" spans="1:16" ht="15">
      <c r="A23" s="12"/>
      <c r="B23" s="44">
        <v>538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1010648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1010648</v>
      </c>
      <c r="O23" s="47">
        <f t="shared" si="1"/>
        <v>33.42863758145073</v>
      </c>
      <c r="P23" s="9"/>
    </row>
    <row r="24" spans="1:16" ht="15">
      <c r="A24" s="12"/>
      <c r="B24" s="44">
        <v>539</v>
      </c>
      <c r="C24" s="20" t="s">
        <v>35</v>
      </c>
      <c r="D24" s="46">
        <v>1517355</v>
      </c>
      <c r="E24" s="46">
        <v>43915</v>
      </c>
      <c r="F24" s="46">
        <v>0</v>
      </c>
      <c r="G24" s="46">
        <v>27569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1588839</v>
      </c>
      <c r="O24" s="47">
        <f t="shared" si="1"/>
        <v>52.553137300300996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SUM(D26:D27)</f>
        <v>1099131</v>
      </c>
      <c r="E25" s="31">
        <f t="shared" si="6"/>
        <v>222792</v>
      </c>
      <c r="F25" s="31">
        <f t="shared" si="6"/>
        <v>0</v>
      </c>
      <c r="G25" s="31">
        <f t="shared" si="6"/>
        <v>2182357</v>
      </c>
      <c r="H25" s="31">
        <f t="shared" si="6"/>
        <v>0</v>
      </c>
      <c r="I25" s="31">
        <f t="shared" si="6"/>
        <v>273966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3778246</v>
      </c>
      <c r="O25" s="43">
        <f t="shared" si="1"/>
        <v>124.97092580954586</v>
      </c>
      <c r="P25" s="10"/>
    </row>
    <row r="26" spans="1:16" ht="15">
      <c r="A26" s="12"/>
      <c r="B26" s="44">
        <v>541</v>
      </c>
      <c r="C26" s="20" t="s">
        <v>37</v>
      </c>
      <c r="D26" s="46">
        <v>1099131</v>
      </c>
      <c r="E26" s="46">
        <v>222792</v>
      </c>
      <c r="F26" s="46">
        <v>0</v>
      </c>
      <c r="G26" s="46">
        <v>2182357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3504280</v>
      </c>
      <c r="O26" s="47">
        <f t="shared" si="1"/>
        <v>115.90910594383621</v>
      </c>
      <c r="P26" s="9"/>
    </row>
    <row r="27" spans="1:16" ht="15">
      <c r="A27" s="12"/>
      <c r="B27" s="44">
        <v>545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273966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273966</v>
      </c>
      <c r="O27" s="47">
        <f t="shared" si="1"/>
        <v>9.061819865709655</v>
      </c>
      <c r="P27" s="9"/>
    </row>
    <row r="28" spans="1:16" ht="15.75">
      <c r="A28" s="28" t="s">
        <v>38</v>
      </c>
      <c r="B28" s="29"/>
      <c r="C28" s="30"/>
      <c r="D28" s="31">
        <f aca="true" t="shared" si="7" ref="D28:M28">SUM(D29:D29)</f>
        <v>0</v>
      </c>
      <c r="E28" s="31">
        <f t="shared" si="7"/>
        <v>1232994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1232994</v>
      </c>
      <c r="O28" s="43">
        <f t="shared" si="1"/>
        <v>40.7830516323223</v>
      </c>
      <c r="P28" s="10"/>
    </row>
    <row r="29" spans="1:16" ht="15">
      <c r="A29" s="13"/>
      <c r="B29" s="45">
        <v>552</v>
      </c>
      <c r="C29" s="21" t="s">
        <v>39</v>
      </c>
      <c r="D29" s="46">
        <v>0</v>
      </c>
      <c r="E29" s="46">
        <v>1232994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1232994</v>
      </c>
      <c r="O29" s="47">
        <f t="shared" si="1"/>
        <v>40.7830516323223</v>
      </c>
      <c r="P29" s="9"/>
    </row>
    <row r="30" spans="1:16" ht="15.75">
      <c r="A30" s="28" t="s">
        <v>40</v>
      </c>
      <c r="B30" s="29"/>
      <c r="C30" s="30"/>
      <c r="D30" s="31">
        <f aca="true" t="shared" si="8" ref="D30:M30">SUM(D31:D32)</f>
        <v>2338043</v>
      </c>
      <c r="E30" s="31">
        <f t="shared" si="8"/>
        <v>0</v>
      </c>
      <c r="F30" s="31">
        <f t="shared" si="8"/>
        <v>0</v>
      </c>
      <c r="G30" s="31">
        <f t="shared" si="8"/>
        <v>3503044</v>
      </c>
      <c r="H30" s="31">
        <f t="shared" si="8"/>
        <v>0</v>
      </c>
      <c r="I30" s="31">
        <f t="shared" si="8"/>
        <v>500344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6341431</v>
      </c>
      <c r="O30" s="43">
        <f t="shared" si="1"/>
        <v>209.75195977904937</v>
      </c>
      <c r="P30" s="9"/>
    </row>
    <row r="31" spans="1:16" ht="15">
      <c r="A31" s="12"/>
      <c r="B31" s="44">
        <v>572</v>
      </c>
      <c r="C31" s="20" t="s">
        <v>41</v>
      </c>
      <c r="D31" s="46">
        <v>2231160</v>
      </c>
      <c r="E31" s="46">
        <v>0</v>
      </c>
      <c r="F31" s="46">
        <v>0</v>
      </c>
      <c r="G31" s="46">
        <v>224110</v>
      </c>
      <c r="H31" s="46">
        <v>0</v>
      </c>
      <c r="I31" s="46">
        <v>330729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2785999</v>
      </c>
      <c r="O31" s="47">
        <f t="shared" si="1"/>
        <v>92.15092779413224</v>
      </c>
      <c r="P31" s="9"/>
    </row>
    <row r="32" spans="1:16" ht="15">
      <c r="A32" s="12"/>
      <c r="B32" s="44">
        <v>575</v>
      </c>
      <c r="C32" s="20" t="s">
        <v>52</v>
      </c>
      <c r="D32" s="46">
        <v>106883</v>
      </c>
      <c r="E32" s="46">
        <v>0</v>
      </c>
      <c r="F32" s="46">
        <v>0</v>
      </c>
      <c r="G32" s="46">
        <v>3278934</v>
      </c>
      <c r="H32" s="46">
        <v>0</v>
      </c>
      <c r="I32" s="46">
        <v>169615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3555432</v>
      </c>
      <c r="O32" s="47">
        <f t="shared" si="1"/>
        <v>117.60103198491714</v>
      </c>
      <c r="P32" s="9"/>
    </row>
    <row r="33" spans="1:16" ht="15.75">
      <c r="A33" s="28" t="s">
        <v>43</v>
      </c>
      <c r="B33" s="29"/>
      <c r="C33" s="30"/>
      <c r="D33" s="31">
        <f aca="true" t="shared" si="9" ref="D33:M33">SUM(D34:D34)</f>
        <v>5294045</v>
      </c>
      <c r="E33" s="31">
        <f t="shared" si="9"/>
        <v>2752636</v>
      </c>
      <c r="F33" s="31">
        <f t="shared" si="9"/>
        <v>0</v>
      </c>
      <c r="G33" s="31">
        <f t="shared" si="9"/>
        <v>118708</v>
      </c>
      <c r="H33" s="31">
        <f t="shared" si="9"/>
        <v>0</v>
      </c>
      <c r="I33" s="31">
        <f t="shared" si="9"/>
        <v>5077687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13243076</v>
      </c>
      <c r="O33" s="43">
        <f t="shared" si="1"/>
        <v>438.0338041213244</v>
      </c>
      <c r="P33" s="9"/>
    </row>
    <row r="34" spans="1:16" ht="15.75" thickBot="1">
      <c r="A34" s="12"/>
      <c r="B34" s="44">
        <v>581</v>
      </c>
      <c r="C34" s="20" t="s">
        <v>42</v>
      </c>
      <c r="D34" s="46">
        <v>5294045</v>
      </c>
      <c r="E34" s="46">
        <v>2752636</v>
      </c>
      <c r="F34" s="46">
        <v>0</v>
      </c>
      <c r="G34" s="46">
        <v>118708</v>
      </c>
      <c r="H34" s="46">
        <v>0</v>
      </c>
      <c r="I34" s="46">
        <v>5077687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13243076</v>
      </c>
      <c r="O34" s="47">
        <f t="shared" si="1"/>
        <v>438.0338041213244</v>
      </c>
      <c r="P34" s="9"/>
    </row>
    <row r="35" spans="1:119" ht="16.5" thickBot="1">
      <c r="A35" s="14" t="s">
        <v>10</v>
      </c>
      <c r="B35" s="23"/>
      <c r="C35" s="22"/>
      <c r="D35" s="15">
        <f>SUM(D5,D14,D19,D25,D28,D30,D33)</f>
        <v>40780319</v>
      </c>
      <c r="E35" s="15">
        <f aca="true" t="shared" si="10" ref="E35:M35">SUM(E5,E14,E19,E25,E28,E30,E33)</f>
        <v>5442589</v>
      </c>
      <c r="F35" s="15">
        <f t="shared" si="10"/>
        <v>3663551</v>
      </c>
      <c r="G35" s="15">
        <f t="shared" si="10"/>
        <v>6656866</v>
      </c>
      <c r="H35" s="15">
        <f t="shared" si="10"/>
        <v>0</v>
      </c>
      <c r="I35" s="15">
        <f t="shared" si="10"/>
        <v>16092923</v>
      </c>
      <c r="J35" s="15">
        <f t="shared" si="10"/>
        <v>0</v>
      </c>
      <c r="K35" s="15">
        <f t="shared" si="10"/>
        <v>5433450</v>
      </c>
      <c r="L35" s="15">
        <f t="shared" si="10"/>
        <v>400000</v>
      </c>
      <c r="M35" s="15">
        <f t="shared" si="10"/>
        <v>0</v>
      </c>
      <c r="N35" s="15">
        <f t="shared" si="4"/>
        <v>78469698</v>
      </c>
      <c r="O35" s="37">
        <f t="shared" si="1"/>
        <v>2595.4982304104788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63</v>
      </c>
      <c r="M37" s="93"/>
      <c r="N37" s="93"/>
      <c r="O37" s="41">
        <v>30233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2022-05-18T15:48:49Z</cp:lastPrinted>
  <dcterms:created xsi:type="dcterms:W3CDTF">2000-08-31T21:26:31Z</dcterms:created>
  <dcterms:modified xsi:type="dcterms:W3CDTF">2022-05-18T15:48:52Z</dcterms:modified>
  <cp:category/>
  <cp:version/>
  <cp:contentType/>
  <cp:contentStatus/>
</cp:coreProperties>
</file>