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'2007'!$A$1:$O$31</definedName>
    <definedName name="_xlnm.Print_Area" localSheetId="13">'2008'!$A$1:$O$31</definedName>
    <definedName name="_xlnm.Print_Area" localSheetId="12">'2009'!$A$1:$O$31</definedName>
    <definedName name="_xlnm.Print_Area" localSheetId="11">'2010'!$A$1:$O$33</definedName>
    <definedName name="_xlnm.Print_Area" localSheetId="10">'2011'!$A$1:$O$31</definedName>
    <definedName name="_xlnm.Print_Area" localSheetId="9">'2012'!$A$1:$O$31</definedName>
    <definedName name="_xlnm.Print_Area" localSheetId="8">'2013'!$A$1:$O$31</definedName>
    <definedName name="_xlnm.Print_Area" localSheetId="7">'2014'!$A$1:$O$29</definedName>
    <definedName name="_xlnm.Print_Area" localSheetId="6">'2015'!$A$1:$O$29</definedName>
    <definedName name="_xlnm.Print_Area" localSheetId="5">'2016'!$A$1:$O$29</definedName>
    <definedName name="_xlnm.Print_Area" localSheetId="4">'2017'!$A$1:$O$29</definedName>
    <definedName name="_xlnm.Print_Area" localSheetId="3">'2018'!$A$1:$O$29</definedName>
    <definedName name="_xlnm.Print_Area" localSheetId="2">'2019'!$A$1:$O$29</definedName>
    <definedName name="_xlnm.Print_Area" localSheetId="1">'2020'!$A$1:$O$31</definedName>
    <definedName name="_xlnm.Print_Area" localSheetId="0">'2021'!$A$1:$P$29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<sst xmlns="http://schemas.openxmlformats.org/spreadsheetml/2006/main" count="634" uniqueCount="81">
  <si>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</si>
  <si>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</si>
  <si>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</si>
  <si>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</si>
  <si>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</si>
  <si>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</si>
  <si>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</si>
  <si>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</si>
  <si>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</si>
  <si>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</si>
  <si>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</si>
  <si>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</si>
  <si>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</si>
  <si>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</si>
  <si>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</si>
  <si>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</si>
  <si>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</si>
  <si>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</si>
  <si>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</si>
  <si>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</si>
  <si>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</si>
  <si>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</si>
  <si>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</si>
  <si>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</si>
  <si>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</si>
  <si>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Other General Government Services</t>
  </si>
  <si>
    <t>Public Safety</t>
  </si>
  <si>
    <t>Law Enforcement</t>
  </si>
  <si>
    <t>Protective Inspections</t>
  </si>
  <si>
    <t>Physical Environment</t>
  </si>
  <si>
    <t>Sewer / Wastewater Services</t>
  </si>
  <si>
    <t>Other Physical Environment</t>
  </si>
  <si>
    <t>Transportation</t>
  </si>
  <si>
    <t>Road and Street Facilities</t>
  </si>
  <si>
    <t>Economic Environment</t>
  </si>
  <si>
    <t>Other Economic Environment</t>
  </si>
  <si>
    <t>Human Services</t>
  </si>
  <si>
    <t>Other Human Services</t>
  </si>
  <si>
    <t>Culture / Recreation</t>
  </si>
  <si>
    <t>Parks and Recreation</t>
  </si>
  <si>
    <t>2009 Municipal Population:</t>
  </si>
  <si>
    <t>Daytona Beach Shores Expenditures Reported by Account Code and Fund Type</t>
  </si>
  <si>
    <t>Local Fiscal Year Ended September 30, 2010</t>
  </si>
  <si>
    <t>Other Uses and Non-Operating</t>
  </si>
  <si>
    <t>Inter-Fund Group Transfers Out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</si>
  <si>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</si>
  <si>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</si>
  <si>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</si>
  <si>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</si>
  <si>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</si>
  <si>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</si>
  <si>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2008</t>
  </si>
  <si>
    <t>Proprietary - Other Non-Operating Disbursements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</si>
  <si>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</si>
  <si>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</si>
  <si>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</si>
  <si>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</si>
  <si>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</si>
  <si>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Road / Street Facilities</t>
  </si>
  <si>
    <t>Parks / Recreation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</si>
  <si>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</si>
  <si>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</si>
  <si>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</si>
  <si>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</si>
  <si>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</si>
  <si>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</si>
  <si>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</si>
  <si>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</si>
  <si>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</si>
  <si>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</si>
  <si>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</si>
  <si>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</si>
  <si>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</si>
  <si>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</si>
  <si>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Industry Development</t>
  </si>
  <si>
    <t>2020 Municipal Population:</t>
  </si>
  <si>
    <t>Local Fiscal Year Ended September 30, 2021</t>
  </si>
  <si>
    <t>Per Capita Account</t>
  </si>
  <si>
    <t>Custodial</t>
  </si>
  <si>
    <t>Total Account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</si>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</sst>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29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77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78</v>
      </c>
      <c r="N4" s="34" t="s">
        <v>5</v>
      </c>
      <c r="O4" s="34" t="s">
        <v>79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18</v>
      </c>
      <c r="B5" s="25"/>
      <c r="C5" s="25"/>
      <c r="D5" s="26">
        <f>SUM(D6:D10)</f>
        <v>1768000</v>
      </c>
      <c r="E5" s="26">
        <f>SUM(E6:E10)</f>
        <v>0</v>
      </c>
      <c r="F5" s="26">
        <f>SUM(F6:F10)</f>
        <v>0</v>
      </c>
      <c r="G5" s="26">
        <f>SUM(G6:G10)</f>
        <v>0</v>
      </c>
      <c r="H5" s="26">
        <f>SUM(H6:H10)</f>
        <v>0</v>
      </c>
      <c r="I5" s="26">
        <f>SUM(I6:I10)</f>
        <v>0</v>
      </c>
      <c r="J5" s="26">
        <f>SUM(J6:J10)</f>
        <v>0</v>
      </c>
      <c r="K5" s="26">
        <f>SUM(K6:K10)</f>
        <v>0</v>
      </c>
      <c r="L5" s="26">
        <f>SUM(L6:L10)</f>
        <v>0</v>
      </c>
      <c r="M5" s="26">
        <f>SUM(M6:M10)</f>
        <v>0</v>
      </c>
      <c r="N5" s="26">
        <f>SUM(N6:N10)</f>
        <v>0</v>
      </c>
      <c r="O5" s="27">
        <f>SUM(D5:N5)</f>
        <v>1768000</v>
      </c>
      <c r="P5" s="32">
        <f>(O5/P$27)</f>
        <v>336.56957928802586</v>
      </c>
      <c r="Q5" s="6"/>
    </row>
    <row r="6" spans="1:17" ht="15">
      <c r="A6" s="12"/>
      <c r="B6" s="44">
        <v>511</v>
      </c>
      <c r="C6" s="20" t="s">
        <v>19</v>
      </c>
      <c r="D6" s="46">
        <v>181000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181000</v>
      </c>
      <c r="P6" s="47">
        <f>(O6/P$27)</f>
        <v>34.45650104702075</v>
      </c>
      <c r="Q6" s="9"/>
    </row>
    <row r="7" spans="1:17" ht="15">
      <c r="A7" s="12"/>
      <c r="B7" s="44">
        <v>512</v>
      </c>
      <c r="C7" s="20" t="s">
        <v>20</v>
      </c>
      <c r="D7" s="46">
        <v>765000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>SUM(D7:N7)</f>
        <v>765000</v>
      </c>
      <c r="P7" s="47">
        <f>(O7/P$27)</f>
        <v>145.63106796116506</v>
      </c>
      <c r="Q7" s="9"/>
    </row>
    <row r="8" spans="1:17" ht="15">
      <c r="A8" s="12"/>
      <c r="B8" s="44">
        <v>513</v>
      </c>
      <c r="C8" s="20" t="s">
        <v>21</v>
      </c>
      <c r="D8" s="46">
        <v>578000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>SUM(D8:N8)</f>
        <v>578000</v>
      </c>
      <c r="P8" s="47">
        <f>(O8/P$27)</f>
        <v>110.03236245954693</v>
      </c>
      <c r="Q8" s="9"/>
    </row>
    <row r="9" spans="1:17" ht="15">
      <c r="A9" s="12"/>
      <c r="B9" s="44">
        <v>514</v>
      </c>
      <c r="C9" s="20" t="s">
        <v>22</v>
      </c>
      <c r="D9" s="46">
        <v>121000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>SUM(D9:N9)</f>
        <v>121000</v>
      </c>
      <c r="P9" s="47">
        <f>(O9/P$27)</f>
        <v>23.03445650104702</v>
      </c>
      <c r="Q9" s="9"/>
    </row>
    <row r="10" spans="1:17" ht="15">
      <c r="A10" s="12"/>
      <c r="B10" s="44">
        <v>515</v>
      </c>
      <c r="C10" s="20" t="s">
        <v>23</v>
      </c>
      <c r="D10" s="46">
        <v>123000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>SUM(D10:N10)</f>
        <v>123000</v>
      </c>
      <c r="P10" s="47">
        <f>(O10/P$27)</f>
        <v>23.415191319246144</v>
      </c>
      <c r="Q10" s="9"/>
    </row>
    <row r="11" spans="1:17" ht="15.75">
      <c r="A11" s="28" t="s">
        <v>26</v>
      </c>
      <c r="B11" s="29"/>
      <c r="C11" s="30"/>
      <c r="D11" s="31">
        <f>SUM(D12:D13)</f>
        <v>6602000</v>
      </c>
      <c r="E11" s="31">
        <f>SUM(E12:E13)</f>
        <v>7000</v>
      </c>
      <c r="F11" s="31">
        <f>SUM(F12:F13)</f>
        <v>0</v>
      </c>
      <c r="G11" s="31">
        <f>SUM(G12:G13)</f>
        <v>0</v>
      </c>
      <c r="H11" s="31">
        <f>SUM(H12:H13)</f>
        <v>0</v>
      </c>
      <c r="I11" s="31">
        <f>SUM(I12:I13)</f>
        <v>0</v>
      </c>
      <c r="J11" s="31">
        <f>SUM(J12:J13)</f>
        <v>0</v>
      </c>
      <c r="K11" s="31">
        <f>SUM(K12:K13)</f>
        <v>0</v>
      </c>
      <c r="L11" s="31">
        <f>SUM(L12:L13)</f>
        <v>0</v>
      </c>
      <c r="M11" s="31">
        <f>SUM(M12:M13)</f>
        <v>0</v>
      </c>
      <c r="N11" s="31">
        <f>SUM(N12:N13)</f>
        <v>0</v>
      </c>
      <c r="O11" s="42">
        <f>SUM(D11:N11)</f>
        <v>6609000</v>
      </c>
      <c r="P11" s="43">
        <f>(O11/P$27)</f>
        <v>1258.1382067390064</v>
      </c>
      <c r="Q11" s="10"/>
    </row>
    <row r="12" spans="1:17" ht="15">
      <c r="A12" s="12"/>
      <c r="B12" s="44">
        <v>521</v>
      </c>
      <c r="C12" s="20" t="s">
        <v>27</v>
      </c>
      <c r="D12" s="46">
        <v>6018000</v>
      </c>
      <c r="E12" s="46">
        <v>7000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>SUM(D12:N12)</f>
        <v>6025000</v>
      </c>
      <c r="P12" s="47">
        <f>(O12/P$27)</f>
        <v>1146.963639824862</v>
      </c>
      <c r="Q12" s="9"/>
    </row>
    <row r="13" spans="1:17" ht="15">
      <c r="A13" s="12"/>
      <c r="B13" s="44">
        <v>524</v>
      </c>
      <c r="C13" s="20" t="s">
        <v>28</v>
      </c>
      <c r="D13" s="46">
        <v>584000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584000</v>
      </c>
      <c r="P13" s="47">
        <f>(O13/P$27)</f>
        <v>111.1745669141443</v>
      </c>
      <c r="Q13" s="9"/>
    </row>
    <row r="14" spans="1:17" ht="15.75">
      <c r="A14" s="28" t="s">
        <v>29</v>
      </c>
      <c r="B14" s="29"/>
      <c r="C14" s="30"/>
      <c r="D14" s="31">
        <f>SUM(D15:D16)</f>
        <v>8238000</v>
      </c>
      <c r="E14" s="31">
        <f>SUM(E15:E16)</f>
        <v>0</v>
      </c>
      <c r="F14" s="31">
        <f>SUM(F15:F16)</f>
        <v>0</v>
      </c>
      <c r="G14" s="31">
        <f>SUM(G15:G16)</f>
        <v>0</v>
      </c>
      <c r="H14" s="31">
        <f>SUM(H15:H16)</f>
        <v>0</v>
      </c>
      <c r="I14" s="31">
        <f>SUM(I15:I16)</f>
        <v>3036000</v>
      </c>
      <c r="J14" s="31">
        <f>SUM(J15:J16)</f>
        <v>0</v>
      </c>
      <c r="K14" s="31">
        <f>SUM(K15:K16)</f>
        <v>0</v>
      </c>
      <c r="L14" s="31">
        <f>SUM(L15:L16)</f>
        <v>0</v>
      </c>
      <c r="M14" s="31">
        <f>SUM(M15:M16)</f>
        <v>0</v>
      </c>
      <c r="N14" s="31">
        <f>SUM(N15:N16)</f>
        <v>0</v>
      </c>
      <c r="O14" s="42">
        <f>SUM(D14:N14)</f>
        <v>11274000</v>
      </c>
      <c r="P14" s="43">
        <f>(O14/P$27)</f>
        <v>2146.2021701884637</v>
      </c>
      <c r="Q14" s="10"/>
    </row>
    <row r="15" spans="1:17" ht="15">
      <c r="A15" s="12"/>
      <c r="B15" s="44">
        <v>535</v>
      </c>
      <c r="C15" s="20" t="s">
        <v>30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3036000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3036000</v>
      </c>
      <c r="P15" s="47">
        <f>(O15/P$27)</f>
        <v>577.9554540262707</v>
      </c>
      <c r="Q15" s="9"/>
    </row>
    <row r="16" spans="1:17" ht="15">
      <c r="A16" s="12"/>
      <c r="B16" s="44">
        <v>539</v>
      </c>
      <c r="C16" s="20" t="s">
        <v>31</v>
      </c>
      <c r="D16" s="46">
        <v>8238000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8238000</v>
      </c>
      <c r="P16" s="47">
        <f>(O16/P$27)</f>
        <v>1568.246716162193</v>
      </c>
      <c r="Q16" s="9"/>
    </row>
    <row r="17" spans="1:17" ht="15.75">
      <c r="A17" s="28" t="s">
        <v>32</v>
      </c>
      <c r="B17" s="29"/>
      <c r="C17" s="30"/>
      <c r="D17" s="31">
        <f>SUM(D18:D18)</f>
        <v>1547000</v>
      </c>
      <c r="E17" s="31">
        <f>SUM(E18:E18)</f>
        <v>0</v>
      </c>
      <c r="F17" s="31">
        <f>SUM(F18:F18)</f>
        <v>0</v>
      </c>
      <c r="G17" s="31">
        <f>SUM(G18:G18)</f>
        <v>0</v>
      </c>
      <c r="H17" s="31">
        <f>SUM(H18:H18)</f>
        <v>0</v>
      </c>
      <c r="I17" s="31">
        <f>SUM(I18:I18)</f>
        <v>0</v>
      </c>
      <c r="J17" s="31">
        <f>SUM(J18:J18)</f>
        <v>0</v>
      </c>
      <c r="K17" s="31">
        <f>SUM(K18:K18)</f>
        <v>0</v>
      </c>
      <c r="L17" s="31">
        <f>SUM(L18:L18)</f>
        <v>0</v>
      </c>
      <c r="M17" s="31">
        <f>SUM(M18:M18)</f>
        <v>0</v>
      </c>
      <c r="N17" s="31">
        <f>SUM(N18:N18)</f>
        <v>0</v>
      </c>
      <c r="O17" s="31">
        <f>SUM(D17:N17)</f>
        <v>1547000</v>
      </c>
      <c r="P17" s="43">
        <f>(O17/P$27)</f>
        <v>294.49838187702267</v>
      </c>
      <c r="Q17" s="10"/>
    </row>
    <row r="18" spans="1:17" ht="15">
      <c r="A18" s="12"/>
      <c r="B18" s="44">
        <v>541</v>
      </c>
      <c r="C18" s="20" t="s">
        <v>33</v>
      </c>
      <c r="D18" s="46">
        <v>1547000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1547000</v>
      </c>
      <c r="P18" s="47">
        <f>(O18/P$27)</f>
        <v>294.49838187702267</v>
      </c>
      <c r="Q18" s="9"/>
    </row>
    <row r="19" spans="1:17" ht="15.75">
      <c r="A19" s="28" t="s">
        <v>34</v>
      </c>
      <c r="B19" s="29"/>
      <c r="C19" s="30"/>
      <c r="D19" s="31">
        <f>SUM(D20:D20)</f>
        <v>56000</v>
      </c>
      <c r="E19" s="31">
        <f>SUM(E20:E20)</f>
        <v>0</v>
      </c>
      <c r="F19" s="31">
        <f>SUM(F20:F20)</f>
        <v>0</v>
      </c>
      <c r="G19" s="31">
        <f>SUM(G20:G20)</f>
        <v>0</v>
      </c>
      <c r="H19" s="31">
        <f>SUM(H20:H20)</f>
        <v>0</v>
      </c>
      <c r="I19" s="31">
        <f>SUM(I20:I20)</f>
        <v>0</v>
      </c>
      <c r="J19" s="31">
        <f>SUM(J20:J20)</f>
        <v>0</v>
      </c>
      <c r="K19" s="31">
        <f>SUM(K20:K20)</f>
        <v>0</v>
      </c>
      <c r="L19" s="31">
        <f>SUM(L20:L20)</f>
        <v>0</v>
      </c>
      <c r="M19" s="31">
        <f>SUM(M20:M20)</f>
        <v>0</v>
      </c>
      <c r="N19" s="31">
        <f>SUM(N20:N20)</f>
        <v>0</v>
      </c>
      <c r="O19" s="31">
        <f>SUM(D19:N19)</f>
        <v>56000</v>
      </c>
      <c r="P19" s="43">
        <f>(O19/P$27)</f>
        <v>10.66057490957548</v>
      </c>
      <c r="Q19" s="10"/>
    </row>
    <row r="20" spans="1:17" ht="15">
      <c r="A20" s="13"/>
      <c r="B20" s="45">
        <v>552</v>
      </c>
      <c r="C20" s="21" t="s">
        <v>74</v>
      </c>
      <c r="D20" s="46">
        <v>56000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>SUM(D20:N20)</f>
        <v>56000</v>
      </c>
      <c r="P20" s="47">
        <f>(O20/P$27)</f>
        <v>10.66057490957548</v>
      </c>
      <c r="Q20" s="9"/>
    </row>
    <row r="21" spans="1:17" ht="15.75">
      <c r="A21" s="28" t="s">
        <v>36</v>
      </c>
      <c r="B21" s="29"/>
      <c r="C21" s="30"/>
      <c r="D21" s="31">
        <f>SUM(D22:D22)</f>
        <v>-6000</v>
      </c>
      <c r="E21" s="31">
        <f>SUM(E22:E22)</f>
        <v>0</v>
      </c>
      <c r="F21" s="31">
        <f>SUM(F22:F22)</f>
        <v>0</v>
      </c>
      <c r="G21" s="31">
        <f>SUM(G22:G22)</f>
        <v>0</v>
      </c>
      <c r="H21" s="31">
        <f>SUM(H22:H22)</f>
        <v>0</v>
      </c>
      <c r="I21" s="31">
        <f>SUM(I22:I22)</f>
        <v>0</v>
      </c>
      <c r="J21" s="31">
        <f>SUM(J22:J22)</f>
        <v>0</v>
      </c>
      <c r="K21" s="31">
        <f>SUM(K22:K22)</f>
        <v>0</v>
      </c>
      <c r="L21" s="31">
        <f>SUM(L22:L22)</f>
        <v>0</v>
      </c>
      <c r="M21" s="31">
        <f>SUM(M22:M22)</f>
        <v>0</v>
      </c>
      <c r="N21" s="31">
        <f>SUM(N22:N22)</f>
        <v>0</v>
      </c>
      <c r="O21" s="31">
        <f>SUM(D21:N21)</f>
        <v>-6000</v>
      </c>
      <c r="P21" s="43">
        <f>(O21/P$27)</f>
        <v>-1.1422044545973729</v>
      </c>
      <c r="Q21" s="10"/>
    </row>
    <row r="22" spans="1:17" ht="15">
      <c r="A22" s="12"/>
      <c r="B22" s="44">
        <v>569</v>
      </c>
      <c r="C22" s="20" t="s">
        <v>37</v>
      </c>
      <c r="D22" s="46">
        <v>-6000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-6000</v>
      </c>
      <c r="P22" s="47">
        <f>(O22/P$27)</f>
        <v>-1.1422044545973729</v>
      </c>
      <c r="Q22" s="9"/>
    </row>
    <row r="23" spans="1:17" ht="15.75">
      <c r="A23" s="28" t="s">
        <v>38</v>
      </c>
      <c r="B23" s="29"/>
      <c r="C23" s="30"/>
      <c r="D23" s="31">
        <f>SUM(D24:D24)</f>
        <v>783000</v>
      </c>
      <c r="E23" s="31">
        <f>SUM(E24:E24)</f>
        <v>0</v>
      </c>
      <c r="F23" s="31">
        <f>SUM(F24:F24)</f>
        <v>0</v>
      </c>
      <c r="G23" s="31">
        <f>SUM(G24:G24)</f>
        <v>0</v>
      </c>
      <c r="H23" s="31">
        <f>SUM(H24:H24)</f>
        <v>0</v>
      </c>
      <c r="I23" s="31">
        <f>SUM(I24:I24)</f>
        <v>0</v>
      </c>
      <c r="J23" s="31">
        <f>SUM(J24:J24)</f>
        <v>0</v>
      </c>
      <c r="K23" s="31">
        <f>SUM(K24:K24)</f>
        <v>0</v>
      </c>
      <c r="L23" s="31">
        <f>SUM(L24:L24)</f>
        <v>0</v>
      </c>
      <c r="M23" s="31">
        <f>SUM(M24:M24)</f>
        <v>0</v>
      </c>
      <c r="N23" s="31">
        <f>SUM(N24:N24)</f>
        <v>0</v>
      </c>
      <c r="O23" s="31">
        <f>SUM(D23:N23)</f>
        <v>783000</v>
      </c>
      <c r="P23" s="43">
        <f>(O23/P$27)</f>
        <v>149.05768132495717</v>
      </c>
      <c r="Q23" s="9"/>
    </row>
    <row r="24" spans="1:17" ht="15.75" thickBot="1">
      <c r="A24" s="12"/>
      <c r="B24" s="44">
        <v>572</v>
      </c>
      <c r="C24" s="20" t="s">
        <v>39</v>
      </c>
      <c r="D24" s="46">
        <v>783000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783000</v>
      </c>
      <c r="P24" s="47">
        <f>(O24/P$27)</f>
        <v>149.05768132495717</v>
      </c>
      <c r="Q24" s="9"/>
    </row>
    <row r="25" spans="1:120" ht="16.5" thickBot="1">
      <c r="A25" s="14" t="s">
        <v>10</v>
      </c>
      <c r="B25" s="23"/>
      <c r="C25" s="22"/>
      <c r="D25" s="15">
        <f>SUM(D5,D11,D14,D17,D19,D21,D23)</f>
        <v>18988000</v>
      </c>
      <c r="E25" s="15">
        <f aca="true" t="shared" si="0" ref="E25:N25">SUM(E5,E11,E14,E17,E19,E21,E23)</f>
        <v>7000</v>
      </c>
      <c r="F25" s="15">
        <f t="shared" si="0"/>
        <v>0</v>
      </c>
      <c r="G25" s="15">
        <f t="shared" si="0"/>
        <v>0</v>
      </c>
      <c r="H25" s="15">
        <f t="shared" si="0"/>
        <v>0</v>
      </c>
      <c r="I25" s="15">
        <f t="shared" si="0"/>
        <v>3036000</v>
      </c>
      <c r="J25" s="15">
        <f t="shared" si="0"/>
        <v>0</v>
      </c>
      <c r="K25" s="15">
        <f t="shared" si="0"/>
        <v>0</v>
      </c>
      <c r="L25" s="15">
        <f t="shared" si="0"/>
        <v>0</v>
      </c>
      <c r="M25" s="15">
        <f t="shared" si="0"/>
        <v>0</v>
      </c>
      <c r="N25" s="15">
        <f t="shared" si="0"/>
        <v>0</v>
      </c>
      <c r="O25" s="15">
        <f>SUM(D25:N25)</f>
        <v>22031000</v>
      </c>
      <c r="P25" s="37">
        <f>(O25/P$27)</f>
        <v>4193.984389872454</v>
      </c>
      <c r="Q25" s="6"/>
      <c r="R25" s="2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</row>
    <row r="26" spans="1:16" ht="15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9"/>
    </row>
    <row r="27" spans="1:16" ht="15">
      <c r="A27" s="38"/>
      <c r="B27" s="39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93" t="s">
        <v>80</v>
      </c>
      <c r="N27" s="93"/>
      <c r="O27" s="93"/>
      <c r="P27" s="41">
        <v>5253</v>
      </c>
    </row>
    <row r="28" spans="1:16" ht="15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6"/>
    </row>
    <row r="29" spans="1:16" ht="15.75" customHeight="1" thickBot="1">
      <c r="A29" s="97" t="s">
        <v>46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9"/>
    </row>
  </sheetData>
  <sheetProtection/>
  <mergeCells count="10">
    <mergeCell ref="M27:O27"/>
    <mergeCell ref="A28:P28"/>
    <mergeCell ref="A29:P2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  <ignoredErrors>
    <ignoredError sqref="O22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2330000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5000</v>
      </c>
      <c r="L5" s="26">
        <f t="shared" si="0"/>
        <v>0</v>
      </c>
      <c r="M5" s="26">
        <f t="shared" si="0"/>
        <v>0</v>
      </c>
      <c r="N5" s="27">
        <f>SUM(D5:M5)</f>
        <v>2335000</v>
      </c>
      <c r="O5" s="32">
        <f aca="true" t="shared" si="1" ref="O5:O27">(N5/O$29)</f>
        <v>548.7661574618096</v>
      </c>
      <c r="P5" s="6"/>
    </row>
    <row r="6" spans="1:16" ht="15">
      <c r="A6" s="12"/>
      <c r="B6" s="44">
        <v>511</v>
      </c>
      <c r="C6" s="20" t="s">
        <v>19</v>
      </c>
      <c r="D6" s="46">
        <v>137000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137000</v>
      </c>
      <c r="O6" s="47">
        <f t="shared" si="1"/>
        <v>32.19741480611046</v>
      </c>
      <c r="P6" s="9"/>
    </row>
    <row r="7" spans="1:16" ht="15">
      <c r="A7" s="12"/>
      <c r="B7" s="44">
        <v>512</v>
      </c>
      <c r="C7" s="20" t="s">
        <v>20</v>
      </c>
      <c r="D7" s="46">
        <v>548000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548000</v>
      </c>
      <c r="O7" s="47">
        <f t="shared" si="1"/>
        <v>128.78965922444183</v>
      </c>
      <c r="P7" s="9"/>
    </row>
    <row r="8" spans="1:16" ht="15">
      <c r="A8" s="12"/>
      <c r="B8" s="44">
        <v>513</v>
      </c>
      <c r="C8" s="20" t="s">
        <v>21</v>
      </c>
      <c r="D8" s="46">
        <v>482000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482000</v>
      </c>
      <c r="O8" s="47">
        <f t="shared" si="1"/>
        <v>113.27849588719154</v>
      </c>
      <c r="P8" s="9"/>
    </row>
    <row r="9" spans="1:16" ht="15">
      <c r="A9" s="12"/>
      <c r="B9" s="44">
        <v>514</v>
      </c>
      <c r="C9" s="20" t="s">
        <v>22</v>
      </c>
      <c r="D9" s="46">
        <v>165000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165000</v>
      </c>
      <c r="O9" s="47">
        <f t="shared" si="1"/>
        <v>38.77790834312574</v>
      </c>
      <c r="P9" s="9"/>
    </row>
    <row r="10" spans="1:16" ht="15">
      <c r="A10" s="12"/>
      <c r="B10" s="44">
        <v>515</v>
      </c>
      <c r="C10" s="20" t="s">
        <v>23</v>
      </c>
      <c r="D10" s="46">
        <v>97000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97000</v>
      </c>
      <c r="O10" s="47">
        <f t="shared" si="1"/>
        <v>22.796709753231493</v>
      </c>
      <c r="P10" s="9"/>
    </row>
    <row r="11" spans="1:16" ht="15">
      <c r="A11" s="12"/>
      <c r="B11" s="44">
        <v>517</v>
      </c>
      <c r="C11" s="20" t="s">
        <v>24</v>
      </c>
      <c r="D11" s="46">
        <v>806000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806000</v>
      </c>
      <c r="O11" s="47">
        <f t="shared" si="1"/>
        <v>189.42420681551116</v>
      </c>
      <c r="P11" s="9"/>
    </row>
    <row r="12" spans="1:16" ht="15">
      <c r="A12" s="12"/>
      <c r="B12" s="44">
        <v>519</v>
      </c>
      <c r="C12" s="20" t="s">
        <v>25</v>
      </c>
      <c r="D12" s="46">
        <v>95000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5000</v>
      </c>
      <c r="L12" s="46">
        <v>0</v>
      </c>
      <c r="M12" s="46">
        <v>0</v>
      </c>
      <c r="N12" s="46">
        <f t="shared" si="2"/>
        <v>100000</v>
      </c>
      <c r="O12" s="47">
        <f t="shared" si="1"/>
        <v>23.501762632197416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SUM(D14:D15)</f>
        <v>4561000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161000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7">SUM(D13:M13)</f>
        <v>4722000</v>
      </c>
      <c r="O13" s="43">
        <f t="shared" si="1"/>
        <v>1109.753231492362</v>
      </c>
      <c r="P13" s="10"/>
    </row>
    <row r="14" spans="1:16" ht="15">
      <c r="A14" s="12"/>
      <c r="B14" s="44">
        <v>521</v>
      </c>
      <c r="C14" s="20" t="s">
        <v>27</v>
      </c>
      <c r="D14" s="46">
        <v>4114000</v>
      </c>
      <c r="E14" s="46">
        <v>0</v>
      </c>
      <c r="F14" s="46">
        <v>0</v>
      </c>
      <c r="G14" s="46">
        <v>0</v>
      </c>
      <c r="H14" s="46">
        <v>161000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4275000</v>
      </c>
      <c r="O14" s="47">
        <f t="shared" si="1"/>
        <v>1004.7003525264395</v>
      </c>
      <c r="P14" s="9"/>
    </row>
    <row r="15" spans="1:16" ht="15">
      <c r="A15" s="12"/>
      <c r="B15" s="44">
        <v>524</v>
      </c>
      <c r="C15" s="20" t="s">
        <v>28</v>
      </c>
      <c r="D15" s="46">
        <v>447000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447000</v>
      </c>
      <c r="O15" s="47">
        <f t="shared" si="1"/>
        <v>105.05287896592245</v>
      </c>
      <c r="P15" s="9"/>
    </row>
    <row r="16" spans="1:16" ht="15.75">
      <c r="A16" s="28" t="s">
        <v>29</v>
      </c>
      <c r="B16" s="29"/>
      <c r="C16" s="30"/>
      <c r="D16" s="31">
        <f aca="true" t="shared" si="5" ref="D16:M16">SUM(D17:D18)</f>
        <v>5939000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2006000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7945000</v>
      </c>
      <c r="O16" s="43">
        <f t="shared" si="1"/>
        <v>1867.2150411280845</v>
      </c>
      <c r="P16" s="10"/>
    </row>
    <row r="17" spans="1:16" ht="15">
      <c r="A17" s="12"/>
      <c r="B17" s="44">
        <v>535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2006000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2006000</v>
      </c>
      <c r="O17" s="47">
        <f t="shared" si="1"/>
        <v>471.4453584018801</v>
      </c>
      <c r="P17" s="9"/>
    </row>
    <row r="18" spans="1:16" ht="15">
      <c r="A18" s="12"/>
      <c r="B18" s="44">
        <v>539</v>
      </c>
      <c r="C18" s="20" t="s">
        <v>31</v>
      </c>
      <c r="D18" s="46">
        <v>5939000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5939000</v>
      </c>
      <c r="O18" s="47">
        <f t="shared" si="1"/>
        <v>1395.7696827262046</v>
      </c>
      <c r="P18" s="9"/>
    </row>
    <row r="19" spans="1:16" ht="15.75">
      <c r="A19" s="28" t="s">
        <v>32</v>
      </c>
      <c r="B19" s="29"/>
      <c r="C19" s="30"/>
      <c r="D19" s="31">
        <f aca="true" t="shared" si="6" ref="D19:M19">SUM(D20:D20)</f>
        <v>1658000</v>
      </c>
      <c r="E19" s="31">
        <f t="shared" si="6"/>
        <v>0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4"/>
        <v>1658000</v>
      </c>
      <c r="O19" s="43">
        <f t="shared" si="1"/>
        <v>389.65922444183315</v>
      </c>
      <c r="P19" s="10"/>
    </row>
    <row r="20" spans="1:16" ht="15">
      <c r="A20" s="12"/>
      <c r="B20" s="44">
        <v>541</v>
      </c>
      <c r="C20" s="20" t="s">
        <v>33</v>
      </c>
      <c r="D20" s="46">
        <v>1658000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1658000</v>
      </c>
      <c r="O20" s="47">
        <f t="shared" si="1"/>
        <v>389.65922444183315</v>
      </c>
      <c r="P20" s="9"/>
    </row>
    <row r="21" spans="1:16" ht="15.75">
      <c r="A21" s="28" t="s">
        <v>34</v>
      </c>
      <c r="B21" s="29"/>
      <c r="C21" s="30"/>
      <c r="D21" s="31">
        <f aca="true" t="shared" si="7" ref="D21:M21">SUM(D22:D22)</f>
        <v>0</v>
      </c>
      <c r="E21" s="31">
        <f t="shared" si="7"/>
        <v>41000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4"/>
        <v>41000</v>
      </c>
      <c r="O21" s="43">
        <f t="shared" si="1"/>
        <v>9.63572267920094</v>
      </c>
      <c r="P21" s="10"/>
    </row>
    <row r="22" spans="1:16" ht="15">
      <c r="A22" s="13"/>
      <c r="B22" s="45">
        <v>559</v>
      </c>
      <c r="C22" s="21" t="s">
        <v>35</v>
      </c>
      <c r="D22" s="46">
        <v>0</v>
      </c>
      <c r="E22" s="46">
        <v>41000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41000</v>
      </c>
      <c r="O22" s="47">
        <f t="shared" si="1"/>
        <v>9.63572267920094</v>
      </c>
      <c r="P22" s="9"/>
    </row>
    <row r="23" spans="1:16" ht="15.75">
      <c r="A23" s="28" t="s">
        <v>36</v>
      </c>
      <c r="B23" s="29"/>
      <c r="C23" s="30"/>
      <c r="D23" s="31">
        <f aca="true" t="shared" si="8" ref="D23:M23">SUM(D24:D24)</f>
        <v>4000</v>
      </c>
      <c r="E23" s="31">
        <f t="shared" si="8"/>
        <v>0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78000</v>
      </c>
      <c r="L23" s="31">
        <f t="shared" si="8"/>
        <v>0</v>
      </c>
      <c r="M23" s="31">
        <f t="shared" si="8"/>
        <v>0</v>
      </c>
      <c r="N23" s="31">
        <f t="shared" si="4"/>
        <v>82000</v>
      </c>
      <c r="O23" s="43">
        <f t="shared" si="1"/>
        <v>19.27144535840188</v>
      </c>
      <c r="P23" s="10"/>
    </row>
    <row r="24" spans="1:16" ht="15">
      <c r="A24" s="12"/>
      <c r="B24" s="44">
        <v>569</v>
      </c>
      <c r="C24" s="20" t="s">
        <v>37</v>
      </c>
      <c r="D24" s="46">
        <v>4000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78000</v>
      </c>
      <c r="L24" s="46">
        <v>0</v>
      </c>
      <c r="M24" s="46">
        <v>0</v>
      </c>
      <c r="N24" s="46">
        <f t="shared" si="4"/>
        <v>82000</v>
      </c>
      <c r="O24" s="47">
        <f t="shared" si="1"/>
        <v>19.27144535840188</v>
      </c>
      <c r="P24" s="9"/>
    </row>
    <row r="25" spans="1:16" ht="15.75">
      <c r="A25" s="28" t="s">
        <v>38</v>
      </c>
      <c r="B25" s="29"/>
      <c r="C25" s="30"/>
      <c r="D25" s="31">
        <f aca="true" t="shared" si="9" ref="D25:M25">SUM(D26:D26)</f>
        <v>650000</v>
      </c>
      <c r="E25" s="31">
        <f t="shared" si="9"/>
        <v>0</v>
      </c>
      <c r="F25" s="31">
        <f t="shared" si="9"/>
        <v>0</v>
      </c>
      <c r="G25" s="31">
        <f t="shared" si="9"/>
        <v>0</v>
      </c>
      <c r="H25" s="31">
        <f t="shared" si="9"/>
        <v>0</v>
      </c>
      <c r="I25" s="31">
        <f t="shared" si="9"/>
        <v>0</v>
      </c>
      <c r="J25" s="31">
        <f t="shared" si="9"/>
        <v>0</v>
      </c>
      <c r="K25" s="31">
        <f t="shared" si="9"/>
        <v>0</v>
      </c>
      <c r="L25" s="31">
        <f t="shared" si="9"/>
        <v>0</v>
      </c>
      <c r="M25" s="31">
        <f t="shared" si="9"/>
        <v>0</v>
      </c>
      <c r="N25" s="31">
        <f t="shared" si="4"/>
        <v>650000</v>
      </c>
      <c r="O25" s="43">
        <f t="shared" si="1"/>
        <v>152.76145710928319</v>
      </c>
      <c r="P25" s="9"/>
    </row>
    <row r="26" spans="1:16" ht="15.75" thickBot="1">
      <c r="A26" s="12"/>
      <c r="B26" s="44">
        <v>572</v>
      </c>
      <c r="C26" s="20" t="s">
        <v>39</v>
      </c>
      <c r="D26" s="46">
        <v>650000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650000</v>
      </c>
      <c r="O26" s="47">
        <f t="shared" si="1"/>
        <v>152.76145710928319</v>
      </c>
      <c r="P26" s="9"/>
    </row>
    <row r="27" spans="1:119" ht="16.5" thickBot="1">
      <c r="A27" s="14" t="s">
        <v>10</v>
      </c>
      <c r="B27" s="23"/>
      <c r="C27" s="22"/>
      <c r="D27" s="15">
        <f>SUM(D5,D13,D16,D19,D21,D23,D25)</f>
        <v>15142000</v>
      </c>
      <c r="E27" s="15">
        <f aca="true" t="shared" si="10" ref="E27:M27">SUM(E5,E13,E16,E19,E21,E23,E25)</f>
        <v>41000</v>
      </c>
      <c r="F27" s="15">
        <f t="shared" si="10"/>
        <v>0</v>
      </c>
      <c r="G27" s="15">
        <f t="shared" si="10"/>
        <v>0</v>
      </c>
      <c r="H27" s="15">
        <f t="shared" si="10"/>
        <v>161000</v>
      </c>
      <c r="I27" s="15">
        <f t="shared" si="10"/>
        <v>2006000</v>
      </c>
      <c r="J27" s="15">
        <f t="shared" si="10"/>
        <v>0</v>
      </c>
      <c r="K27" s="15">
        <f t="shared" si="10"/>
        <v>83000</v>
      </c>
      <c r="L27" s="15">
        <f t="shared" si="10"/>
        <v>0</v>
      </c>
      <c r="M27" s="15">
        <f t="shared" si="10"/>
        <v>0</v>
      </c>
      <c r="N27" s="15">
        <f t="shared" si="4"/>
        <v>17433000</v>
      </c>
      <c r="O27" s="37">
        <f t="shared" si="1"/>
        <v>4097.062279670975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5" ht="15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50</v>
      </c>
      <c r="M29" s="93"/>
      <c r="N29" s="93"/>
      <c r="O29" s="41">
        <v>4255</v>
      </c>
    </row>
    <row r="30" spans="1:15" ht="1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5" ht="15.75" customHeight="1" thickBot="1">
      <c r="A31" s="97" t="s">
        <v>46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2378000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6000</v>
      </c>
      <c r="L5" s="26">
        <f t="shared" si="0"/>
        <v>0</v>
      </c>
      <c r="M5" s="26">
        <f t="shared" si="0"/>
        <v>0</v>
      </c>
      <c r="N5" s="27">
        <f>SUM(D5:M5)</f>
        <v>2384000</v>
      </c>
      <c r="O5" s="32">
        <f aca="true" t="shared" si="1" ref="O5:O27">(N5/O$29)</f>
        <v>559.7558112232919</v>
      </c>
      <c r="P5" s="6"/>
    </row>
    <row r="6" spans="1:16" ht="15">
      <c r="A6" s="12"/>
      <c r="B6" s="44">
        <v>511</v>
      </c>
      <c r="C6" s="20" t="s">
        <v>19</v>
      </c>
      <c r="D6" s="46">
        <v>87000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87000</v>
      </c>
      <c r="O6" s="47">
        <f t="shared" si="1"/>
        <v>20.427330359239257</v>
      </c>
      <c r="P6" s="9"/>
    </row>
    <row r="7" spans="1:16" ht="15">
      <c r="A7" s="12"/>
      <c r="B7" s="44">
        <v>512</v>
      </c>
      <c r="C7" s="20" t="s">
        <v>20</v>
      </c>
      <c r="D7" s="46">
        <v>612000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612000</v>
      </c>
      <c r="O7" s="47">
        <f t="shared" si="1"/>
        <v>143.69570321671753</v>
      </c>
      <c r="P7" s="9"/>
    </row>
    <row r="8" spans="1:16" ht="15">
      <c r="A8" s="12"/>
      <c r="B8" s="44">
        <v>513</v>
      </c>
      <c r="C8" s="20" t="s">
        <v>21</v>
      </c>
      <c r="D8" s="46">
        <v>477000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477000</v>
      </c>
      <c r="O8" s="47">
        <f t="shared" si="1"/>
        <v>111.99812162479455</v>
      </c>
      <c r="P8" s="9"/>
    </row>
    <row r="9" spans="1:16" ht="15">
      <c r="A9" s="12"/>
      <c r="B9" s="44">
        <v>514</v>
      </c>
      <c r="C9" s="20" t="s">
        <v>22</v>
      </c>
      <c r="D9" s="46">
        <v>220000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220000</v>
      </c>
      <c r="O9" s="47">
        <f t="shared" si="1"/>
        <v>51.65531814980042</v>
      </c>
      <c r="P9" s="9"/>
    </row>
    <row r="10" spans="1:16" ht="15">
      <c r="A10" s="12"/>
      <c r="B10" s="44">
        <v>515</v>
      </c>
      <c r="C10" s="20" t="s">
        <v>23</v>
      </c>
      <c r="D10" s="46">
        <v>95000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95000</v>
      </c>
      <c r="O10" s="47">
        <f t="shared" si="1"/>
        <v>22.305705564686548</v>
      </c>
      <c r="P10" s="9"/>
    </row>
    <row r="11" spans="1:16" ht="15">
      <c r="A11" s="12"/>
      <c r="B11" s="44">
        <v>517</v>
      </c>
      <c r="C11" s="20" t="s">
        <v>24</v>
      </c>
      <c r="D11" s="46">
        <v>806000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806000</v>
      </c>
      <c r="O11" s="47">
        <f t="shared" si="1"/>
        <v>189.24630194881428</v>
      </c>
      <c r="P11" s="9"/>
    </row>
    <row r="12" spans="1:16" ht="15">
      <c r="A12" s="12"/>
      <c r="B12" s="44">
        <v>519</v>
      </c>
      <c r="C12" s="20" t="s">
        <v>25</v>
      </c>
      <c r="D12" s="46">
        <v>81000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6000</v>
      </c>
      <c r="L12" s="46">
        <v>0</v>
      </c>
      <c r="M12" s="46">
        <v>0</v>
      </c>
      <c r="N12" s="46">
        <f t="shared" si="2"/>
        <v>87000</v>
      </c>
      <c r="O12" s="47">
        <f t="shared" si="1"/>
        <v>20.427330359239257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SUM(D14:D15)</f>
        <v>4650000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89000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7">SUM(D13:M13)</f>
        <v>4739000</v>
      </c>
      <c r="O13" s="43">
        <f t="shared" si="1"/>
        <v>1112.7025123268372</v>
      </c>
      <c r="P13" s="10"/>
    </row>
    <row r="14" spans="1:16" ht="15">
      <c r="A14" s="12"/>
      <c r="B14" s="44">
        <v>521</v>
      </c>
      <c r="C14" s="20" t="s">
        <v>27</v>
      </c>
      <c r="D14" s="46">
        <v>4234000</v>
      </c>
      <c r="E14" s="46">
        <v>0</v>
      </c>
      <c r="F14" s="46">
        <v>0</v>
      </c>
      <c r="G14" s="46">
        <v>0</v>
      </c>
      <c r="H14" s="46">
        <v>89000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4323000</v>
      </c>
      <c r="O14" s="47">
        <f t="shared" si="1"/>
        <v>1015.0270016435783</v>
      </c>
      <c r="P14" s="9"/>
    </row>
    <row r="15" spans="1:16" ht="15">
      <c r="A15" s="12"/>
      <c r="B15" s="44">
        <v>524</v>
      </c>
      <c r="C15" s="20" t="s">
        <v>28</v>
      </c>
      <c r="D15" s="46">
        <v>416000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416000</v>
      </c>
      <c r="O15" s="47">
        <f t="shared" si="1"/>
        <v>97.67551068325898</v>
      </c>
      <c r="P15" s="9"/>
    </row>
    <row r="16" spans="1:16" ht="15.75">
      <c r="A16" s="28" t="s">
        <v>29</v>
      </c>
      <c r="B16" s="29"/>
      <c r="C16" s="30"/>
      <c r="D16" s="31">
        <f aca="true" t="shared" si="5" ref="D16:M16">SUM(D17:D18)</f>
        <v>5584000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1962000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7546000</v>
      </c>
      <c r="O16" s="43">
        <f t="shared" si="1"/>
        <v>1771.7774125381545</v>
      </c>
      <c r="P16" s="10"/>
    </row>
    <row r="17" spans="1:16" ht="15">
      <c r="A17" s="12"/>
      <c r="B17" s="44">
        <v>535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1962000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1962000</v>
      </c>
      <c r="O17" s="47">
        <f t="shared" si="1"/>
        <v>460.6715191359474</v>
      </c>
      <c r="P17" s="9"/>
    </row>
    <row r="18" spans="1:16" ht="15">
      <c r="A18" s="12"/>
      <c r="B18" s="44">
        <v>539</v>
      </c>
      <c r="C18" s="20" t="s">
        <v>31</v>
      </c>
      <c r="D18" s="46">
        <v>5584000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5584000</v>
      </c>
      <c r="O18" s="47">
        <f t="shared" si="1"/>
        <v>1311.1058934022071</v>
      </c>
      <c r="P18" s="9"/>
    </row>
    <row r="19" spans="1:16" ht="15.75">
      <c r="A19" s="28" t="s">
        <v>32</v>
      </c>
      <c r="B19" s="29"/>
      <c r="C19" s="30"/>
      <c r="D19" s="31">
        <f aca="true" t="shared" si="6" ref="D19:M19">SUM(D20:D20)</f>
        <v>1470000</v>
      </c>
      <c r="E19" s="31">
        <f t="shared" si="6"/>
        <v>0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4"/>
        <v>1470000</v>
      </c>
      <c r="O19" s="43">
        <f t="shared" si="1"/>
        <v>345.1514440009392</v>
      </c>
      <c r="P19" s="10"/>
    </row>
    <row r="20" spans="1:16" ht="15">
      <c r="A20" s="12"/>
      <c r="B20" s="44">
        <v>541</v>
      </c>
      <c r="C20" s="20" t="s">
        <v>33</v>
      </c>
      <c r="D20" s="46">
        <v>1470000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1470000</v>
      </c>
      <c r="O20" s="47">
        <f t="shared" si="1"/>
        <v>345.1514440009392</v>
      </c>
      <c r="P20" s="9"/>
    </row>
    <row r="21" spans="1:16" ht="15.75">
      <c r="A21" s="28" t="s">
        <v>34</v>
      </c>
      <c r="B21" s="29"/>
      <c r="C21" s="30"/>
      <c r="D21" s="31">
        <f aca="true" t="shared" si="7" ref="D21:M21">SUM(D22:D22)</f>
        <v>0</v>
      </c>
      <c r="E21" s="31">
        <f t="shared" si="7"/>
        <v>214000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4"/>
        <v>214000</v>
      </c>
      <c r="O21" s="43">
        <f t="shared" si="1"/>
        <v>50.246536745714955</v>
      </c>
      <c r="P21" s="10"/>
    </row>
    <row r="22" spans="1:16" ht="15">
      <c r="A22" s="13"/>
      <c r="B22" s="45">
        <v>559</v>
      </c>
      <c r="C22" s="21" t="s">
        <v>35</v>
      </c>
      <c r="D22" s="46">
        <v>0</v>
      </c>
      <c r="E22" s="46">
        <v>214000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214000</v>
      </c>
      <c r="O22" s="47">
        <f t="shared" si="1"/>
        <v>50.246536745714955</v>
      </c>
      <c r="P22" s="9"/>
    </row>
    <row r="23" spans="1:16" ht="15.75">
      <c r="A23" s="28" t="s">
        <v>36</v>
      </c>
      <c r="B23" s="29"/>
      <c r="C23" s="30"/>
      <c r="D23" s="31">
        <f aca="true" t="shared" si="8" ref="D23:M23">SUM(D24:D24)</f>
        <v>79000</v>
      </c>
      <c r="E23" s="31">
        <f t="shared" si="8"/>
        <v>0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43000</v>
      </c>
      <c r="L23" s="31">
        <f t="shared" si="8"/>
        <v>0</v>
      </c>
      <c r="M23" s="31">
        <f t="shared" si="8"/>
        <v>0</v>
      </c>
      <c r="N23" s="31">
        <f t="shared" si="4"/>
        <v>122000</v>
      </c>
      <c r="O23" s="43">
        <f t="shared" si="1"/>
        <v>28.645221883071144</v>
      </c>
      <c r="P23" s="10"/>
    </row>
    <row r="24" spans="1:16" ht="15">
      <c r="A24" s="12"/>
      <c r="B24" s="44">
        <v>569</v>
      </c>
      <c r="C24" s="20" t="s">
        <v>37</v>
      </c>
      <c r="D24" s="46">
        <v>79000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43000</v>
      </c>
      <c r="L24" s="46">
        <v>0</v>
      </c>
      <c r="M24" s="46">
        <v>0</v>
      </c>
      <c r="N24" s="46">
        <f t="shared" si="4"/>
        <v>122000</v>
      </c>
      <c r="O24" s="47">
        <f t="shared" si="1"/>
        <v>28.645221883071144</v>
      </c>
      <c r="P24" s="9"/>
    </row>
    <row r="25" spans="1:16" ht="15.75">
      <c r="A25" s="28" t="s">
        <v>38</v>
      </c>
      <c r="B25" s="29"/>
      <c r="C25" s="30"/>
      <c r="D25" s="31">
        <f aca="true" t="shared" si="9" ref="D25:M25">SUM(D26:D26)</f>
        <v>443000</v>
      </c>
      <c r="E25" s="31">
        <f t="shared" si="9"/>
        <v>0</v>
      </c>
      <c r="F25" s="31">
        <f t="shared" si="9"/>
        <v>0</v>
      </c>
      <c r="G25" s="31">
        <f t="shared" si="9"/>
        <v>0</v>
      </c>
      <c r="H25" s="31">
        <f t="shared" si="9"/>
        <v>0</v>
      </c>
      <c r="I25" s="31">
        <f t="shared" si="9"/>
        <v>0</v>
      </c>
      <c r="J25" s="31">
        <f t="shared" si="9"/>
        <v>0</v>
      </c>
      <c r="K25" s="31">
        <f t="shared" si="9"/>
        <v>0</v>
      </c>
      <c r="L25" s="31">
        <f t="shared" si="9"/>
        <v>0</v>
      </c>
      <c r="M25" s="31">
        <f t="shared" si="9"/>
        <v>0</v>
      </c>
      <c r="N25" s="31">
        <f t="shared" si="4"/>
        <v>443000</v>
      </c>
      <c r="O25" s="43">
        <f t="shared" si="1"/>
        <v>104.01502700164357</v>
      </c>
      <c r="P25" s="9"/>
    </row>
    <row r="26" spans="1:16" ht="15.75" thickBot="1">
      <c r="A26" s="12"/>
      <c r="B26" s="44">
        <v>572</v>
      </c>
      <c r="C26" s="20" t="s">
        <v>39</v>
      </c>
      <c r="D26" s="46">
        <v>443000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443000</v>
      </c>
      <c r="O26" s="47">
        <f t="shared" si="1"/>
        <v>104.01502700164357</v>
      </c>
      <c r="P26" s="9"/>
    </row>
    <row r="27" spans="1:119" ht="16.5" thickBot="1">
      <c r="A27" s="14" t="s">
        <v>10</v>
      </c>
      <c r="B27" s="23"/>
      <c r="C27" s="22"/>
      <c r="D27" s="15">
        <f>SUM(D5,D13,D16,D19,D21,D23,D25)</f>
        <v>14604000</v>
      </c>
      <c r="E27" s="15">
        <f aca="true" t="shared" si="10" ref="E27:M27">SUM(E5,E13,E16,E19,E21,E23,E25)</f>
        <v>214000</v>
      </c>
      <c r="F27" s="15">
        <f t="shared" si="10"/>
        <v>0</v>
      </c>
      <c r="G27" s="15">
        <f t="shared" si="10"/>
        <v>0</v>
      </c>
      <c r="H27" s="15">
        <f t="shared" si="10"/>
        <v>89000</v>
      </c>
      <c r="I27" s="15">
        <f t="shared" si="10"/>
        <v>1962000</v>
      </c>
      <c r="J27" s="15">
        <f t="shared" si="10"/>
        <v>0</v>
      </c>
      <c r="K27" s="15">
        <f t="shared" si="10"/>
        <v>49000</v>
      </c>
      <c r="L27" s="15">
        <f t="shared" si="10"/>
        <v>0</v>
      </c>
      <c r="M27" s="15">
        <f t="shared" si="10"/>
        <v>0</v>
      </c>
      <c r="N27" s="15">
        <f t="shared" si="4"/>
        <v>16918000</v>
      </c>
      <c r="O27" s="37">
        <f t="shared" si="1"/>
        <v>3972.2939657196525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5" ht="15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48</v>
      </c>
      <c r="M29" s="93"/>
      <c r="N29" s="93"/>
      <c r="O29" s="41">
        <v>4259</v>
      </c>
    </row>
    <row r="30" spans="1:15" ht="1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5" ht="15.75" customHeight="1" thickBot="1">
      <c r="A31" s="97" t="s">
        <v>46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4508000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3000</v>
      </c>
      <c r="L5" s="26">
        <f t="shared" si="0"/>
        <v>0</v>
      </c>
      <c r="M5" s="26">
        <f t="shared" si="0"/>
        <v>0</v>
      </c>
      <c r="N5" s="27">
        <f>SUM(D5:M5)</f>
        <v>4511000</v>
      </c>
      <c r="O5" s="32">
        <f aca="true" t="shared" si="1" ref="O5:O29">(N5/O$31)</f>
        <v>1062.1615257829055</v>
      </c>
      <c r="P5" s="6"/>
    </row>
    <row r="6" spans="1:16" ht="15">
      <c r="A6" s="12"/>
      <c r="B6" s="44">
        <v>511</v>
      </c>
      <c r="C6" s="20" t="s">
        <v>19</v>
      </c>
      <c r="D6" s="46">
        <v>109000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109000</v>
      </c>
      <c r="O6" s="47">
        <f t="shared" si="1"/>
        <v>25.665175417942077</v>
      </c>
      <c r="P6" s="9"/>
    </row>
    <row r="7" spans="1:16" ht="15">
      <c r="A7" s="12"/>
      <c r="B7" s="44">
        <v>512</v>
      </c>
      <c r="C7" s="20" t="s">
        <v>20</v>
      </c>
      <c r="D7" s="46">
        <v>642000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642000</v>
      </c>
      <c r="O7" s="47">
        <f t="shared" si="1"/>
        <v>151.16552860842947</v>
      </c>
      <c r="P7" s="9"/>
    </row>
    <row r="8" spans="1:16" ht="15">
      <c r="A8" s="12"/>
      <c r="B8" s="44">
        <v>513</v>
      </c>
      <c r="C8" s="20" t="s">
        <v>21</v>
      </c>
      <c r="D8" s="46">
        <v>439000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439000</v>
      </c>
      <c r="O8" s="47">
        <f t="shared" si="1"/>
        <v>103.36708264657405</v>
      </c>
      <c r="P8" s="9"/>
    </row>
    <row r="9" spans="1:16" ht="15">
      <c r="A9" s="12"/>
      <c r="B9" s="44">
        <v>514</v>
      </c>
      <c r="C9" s="20" t="s">
        <v>22</v>
      </c>
      <c r="D9" s="46">
        <v>198000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198000</v>
      </c>
      <c r="O9" s="47">
        <f t="shared" si="1"/>
        <v>46.62114433717919</v>
      </c>
      <c r="P9" s="9"/>
    </row>
    <row r="10" spans="1:16" ht="15">
      <c r="A10" s="12"/>
      <c r="B10" s="44">
        <v>515</v>
      </c>
      <c r="C10" s="20" t="s">
        <v>23</v>
      </c>
      <c r="D10" s="46">
        <v>90000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90000</v>
      </c>
      <c r="O10" s="47">
        <f t="shared" si="1"/>
        <v>21.191429244172358</v>
      </c>
      <c r="P10" s="9"/>
    </row>
    <row r="11" spans="1:16" ht="15">
      <c r="A11" s="12"/>
      <c r="B11" s="44">
        <v>517</v>
      </c>
      <c r="C11" s="20" t="s">
        <v>24</v>
      </c>
      <c r="D11" s="46">
        <v>2943000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2943000</v>
      </c>
      <c r="O11" s="47">
        <f t="shared" si="1"/>
        <v>692.9597362844361</v>
      </c>
      <c r="P11" s="9"/>
    </row>
    <row r="12" spans="1:16" ht="15">
      <c r="A12" s="12"/>
      <c r="B12" s="44">
        <v>519</v>
      </c>
      <c r="C12" s="20" t="s">
        <v>25</v>
      </c>
      <c r="D12" s="46">
        <v>87000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3000</v>
      </c>
      <c r="L12" s="46">
        <v>0</v>
      </c>
      <c r="M12" s="46">
        <v>0</v>
      </c>
      <c r="N12" s="46">
        <f t="shared" si="2"/>
        <v>90000</v>
      </c>
      <c r="O12" s="47">
        <f t="shared" si="1"/>
        <v>21.191429244172358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SUM(D14:D15)</f>
        <v>4590000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83000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9">SUM(D13:M13)</f>
        <v>4673000</v>
      </c>
      <c r="O13" s="43">
        <f t="shared" si="1"/>
        <v>1100.3060984224157</v>
      </c>
      <c r="P13" s="10"/>
    </row>
    <row r="14" spans="1:16" ht="15">
      <c r="A14" s="12"/>
      <c r="B14" s="44">
        <v>521</v>
      </c>
      <c r="C14" s="20" t="s">
        <v>27</v>
      </c>
      <c r="D14" s="46">
        <v>4175000</v>
      </c>
      <c r="E14" s="46">
        <v>0</v>
      </c>
      <c r="F14" s="46">
        <v>0</v>
      </c>
      <c r="G14" s="46">
        <v>0</v>
      </c>
      <c r="H14" s="46">
        <v>83000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4258000</v>
      </c>
      <c r="O14" s="47">
        <f t="shared" si="1"/>
        <v>1002.5900635742877</v>
      </c>
      <c r="P14" s="9"/>
    </row>
    <row r="15" spans="1:16" ht="15">
      <c r="A15" s="12"/>
      <c r="B15" s="44">
        <v>524</v>
      </c>
      <c r="C15" s="20" t="s">
        <v>28</v>
      </c>
      <c r="D15" s="46">
        <v>415000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415000</v>
      </c>
      <c r="O15" s="47">
        <f t="shared" si="1"/>
        <v>97.71603484812809</v>
      </c>
      <c r="P15" s="9"/>
    </row>
    <row r="16" spans="1:16" ht="15.75">
      <c r="A16" s="28" t="s">
        <v>29</v>
      </c>
      <c r="B16" s="29"/>
      <c r="C16" s="30"/>
      <c r="D16" s="31">
        <f aca="true" t="shared" si="5" ref="D16:M16">SUM(D17:D18)</f>
        <v>4868000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1988000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6856000</v>
      </c>
      <c r="O16" s="43">
        <f t="shared" si="1"/>
        <v>1614.3159877560631</v>
      </c>
      <c r="P16" s="10"/>
    </row>
    <row r="17" spans="1:16" ht="15">
      <c r="A17" s="12"/>
      <c r="B17" s="44">
        <v>535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1988000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1988000</v>
      </c>
      <c r="O17" s="47">
        <f t="shared" si="1"/>
        <v>468.09512597127383</v>
      </c>
      <c r="P17" s="9"/>
    </row>
    <row r="18" spans="1:16" ht="15">
      <c r="A18" s="12"/>
      <c r="B18" s="44">
        <v>539</v>
      </c>
      <c r="C18" s="20" t="s">
        <v>31</v>
      </c>
      <c r="D18" s="46">
        <v>4868000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4868000</v>
      </c>
      <c r="O18" s="47">
        <f t="shared" si="1"/>
        <v>1146.2208617847893</v>
      </c>
      <c r="P18" s="9"/>
    </row>
    <row r="19" spans="1:16" ht="15.75">
      <c r="A19" s="28" t="s">
        <v>32</v>
      </c>
      <c r="B19" s="29"/>
      <c r="C19" s="30"/>
      <c r="D19" s="31">
        <f aca="true" t="shared" si="6" ref="D19:M19">SUM(D20:D20)</f>
        <v>1438000</v>
      </c>
      <c r="E19" s="31">
        <f t="shared" si="6"/>
        <v>0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4"/>
        <v>1438000</v>
      </c>
      <c r="O19" s="43">
        <f t="shared" si="1"/>
        <v>338.59194725688724</v>
      </c>
      <c r="P19" s="10"/>
    </row>
    <row r="20" spans="1:16" ht="15">
      <c r="A20" s="12"/>
      <c r="B20" s="44">
        <v>541</v>
      </c>
      <c r="C20" s="20" t="s">
        <v>33</v>
      </c>
      <c r="D20" s="46">
        <v>1438000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1438000</v>
      </c>
      <c r="O20" s="47">
        <f t="shared" si="1"/>
        <v>338.59194725688724</v>
      </c>
      <c r="P20" s="9"/>
    </row>
    <row r="21" spans="1:16" ht="15.75">
      <c r="A21" s="28" t="s">
        <v>34</v>
      </c>
      <c r="B21" s="29"/>
      <c r="C21" s="30"/>
      <c r="D21" s="31">
        <f aca="true" t="shared" si="7" ref="D21:M21">SUM(D22:D22)</f>
        <v>0</v>
      </c>
      <c r="E21" s="31">
        <f t="shared" si="7"/>
        <v>664000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4"/>
        <v>664000</v>
      </c>
      <c r="O21" s="43">
        <f t="shared" si="1"/>
        <v>156.34565575700495</v>
      </c>
      <c r="P21" s="10"/>
    </row>
    <row r="22" spans="1:16" ht="15">
      <c r="A22" s="13"/>
      <c r="B22" s="45">
        <v>559</v>
      </c>
      <c r="C22" s="21" t="s">
        <v>35</v>
      </c>
      <c r="D22" s="46">
        <v>0</v>
      </c>
      <c r="E22" s="46">
        <v>664000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664000</v>
      </c>
      <c r="O22" s="47">
        <f t="shared" si="1"/>
        <v>156.34565575700495</v>
      </c>
      <c r="P22" s="9"/>
    </row>
    <row r="23" spans="1:16" ht="15.75">
      <c r="A23" s="28" t="s">
        <v>36</v>
      </c>
      <c r="B23" s="29"/>
      <c r="C23" s="30"/>
      <c r="D23" s="31">
        <f aca="true" t="shared" si="8" ref="D23:M23">SUM(D24:D24)</f>
        <v>34000</v>
      </c>
      <c r="E23" s="31">
        <f t="shared" si="8"/>
        <v>0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4"/>
        <v>34000</v>
      </c>
      <c r="O23" s="43">
        <f t="shared" si="1"/>
        <v>8.005651047798446</v>
      </c>
      <c r="P23" s="10"/>
    </row>
    <row r="24" spans="1:16" ht="15">
      <c r="A24" s="12"/>
      <c r="B24" s="44">
        <v>569</v>
      </c>
      <c r="C24" s="20" t="s">
        <v>37</v>
      </c>
      <c r="D24" s="46">
        <v>34000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34000</v>
      </c>
      <c r="O24" s="47">
        <f t="shared" si="1"/>
        <v>8.005651047798446</v>
      </c>
      <c r="P24" s="9"/>
    </row>
    <row r="25" spans="1:16" ht="15.75">
      <c r="A25" s="28" t="s">
        <v>38</v>
      </c>
      <c r="B25" s="29"/>
      <c r="C25" s="30"/>
      <c r="D25" s="31">
        <f aca="true" t="shared" si="9" ref="D25:M25">SUM(D26:D26)</f>
        <v>600000</v>
      </c>
      <c r="E25" s="31">
        <f t="shared" si="9"/>
        <v>0</v>
      </c>
      <c r="F25" s="31">
        <f t="shared" si="9"/>
        <v>0</v>
      </c>
      <c r="G25" s="31">
        <f t="shared" si="9"/>
        <v>0</v>
      </c>
      <c r="H25" s="31">
        <f t="shared" si="9"/>
        <v>0</v>
      </c>
      <c r="I25" s="31">
        <f t="shared" si="9"/>
        <v>0</v>
      </c>
      <c r="J25" s="31">
        <f t="shared" si="9"/>
        <v>0</v>
      </c>
      <c r="K25" s="31">
        <f t="shared" si="9"/>
        <v>0</v>
      </c>
      <c r="L25" s="31">
        <f t="shared" si="9"/>
        <v>0</v>
      </c>
      <c r="M25" s="31">
        <f t="shared" si="9"/>
        <v>0</v>
      </c>
      <c r="N25" s="31">
        <f t="shared" si="4"/>
        <v>600000</v>
      </c>
      <c r="O25" s="43">
        <f t="shared" si="1"/>
        <v>141.27619496114906</v>
      </c>
      <c r="P25" s="9"/>
    </row>
    <row r="26" spans="1:16" ht="15">
      <c r="A26" s="12"/>
      <c r="B26" s="44">
        <v>572</v>
      </c>
      <c r="C26" s="20" t="s">
        <v>39</v>
      </c>
      <c r="D26" s="46">
        <v>600000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600000</v>
      </c>
      <c r="O26" s="47">
        <f t="shared" si="1"/>
        <v>141.27619496114906</v>
      </c>
      <c r="P26" s="9"/>
    </row>
    <row r="27" spans="1:16" ht="15.75">
      <c r="A27" s="28" t="s">
        <v>43</v>
      </c>
      <c r="B27" s="29"/>
      <c r="C27" s="30"/>
      <c r="D27" s="31">
        <f aca="true" t="shared" si="10" ref="D27:M27">SUM(D28:D28)</f>
        <v>0</v>
      </c>
      <c r="E27" s="31">
        <f t="shared" si="10"/>
        <v>3378000</v>
      </c>
      <c r="F27" s="31">
        <f t="shared" si="10"/>
        <v>0</v>
      </c>
      <c r="G27" s="31">
        <f t="shared" si="10"/>
        <v>0</v>
      </c>
      <c r="H27" s="31">
        <f t="shared" si="10"/>
        <v>0</v>
      </c>
      <c r="I27" s="31">
        <f t="shared" si="10"/>
        <v>0</v>
      </c>
      <c r="J27" s="31">
        <f t="shared" si="10"/>
        <v>0</v>
      </c>
      <c r="K27" s="31">
        <f t="shared" si="10"/>
        <v>0</v>
      </c>
      <c r="L27" s="31">
        <f t="shared" si="10"/>
        <v>0</v>
      </c>
      <c r="M27" s="31">
        <f t="shared" si="10"/>
        <v>0</v>
      </c>
      <c r="N27" s="31">
        <f t="shared" si="4"/>
        <v>3378000</v>
      </c>
      <c r="O27" s="43">
        <f t="shared" si="1"/>
        <v>795.3849776312692</v>
      </c>
      <c r="P27" s="9"/>
    </row>
    <row r="28" spans="1:16" ht="15.75" thickBot="1">
      <c r="A28" s="12"/>
      <c r="B28" s="44">
        <v>581</v>
      </c>
      <c r="C28" s="20" t="s">
        <v>44</v>
      </c>
      <c r="D28" s="46">
        <v>0</v>
      </c>
      <c r="E28" s="46">
        <v>3378000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3378000</v>
      </c>
      <c r="O28" s="47">
        <f t="shared" si="1"/>
        <v>795.3849776312692</v>
      </c>
      <c r="P28" s="9"/>
    </row>
    <row r="29" spans="1:119" ht="16.5" thickBot="1">
      <c r="A29" s="14" t="s">
        <v>10</v>
      </c>
      <c r="B29" s="23"/>
      <c r="C29" s="22"/>
      <c r="D29" s="15">
        <f aca="true" t="shared" si="11" ref="D29:M29">SUM(D5,D13,D16,D19,D21,D23,D25,D27)</f>
        <v>16038000</v>
      </c>
      <c r="E29" s="15">
        <f t="shared" si="11"/>
        <v>4042000</v>
      </c>
      <c r="F29" s="15">
        <f t="shared" si="11"/>
        <v>0</v>
      </c>
      <c r="G29" s="15">
        <f t="shared" si="11"/>
        <v>0</v>
      </c>
      <c r="H29" s="15">
        <f t="shared" si="11"/>
        <v>83000</v>
      </c>
      <c r="I29" s="15">
        <f t="shared" si="11"/>
        <v>1988000</v>
      </c>
      <c r="J29" s="15">
        <f t="shared" si="11"/>
        <v>0</v>
      </c>
      <c r="K29" s="15">
        <f t="shared" si="11"/>
        <v>3000</v>
      </c>
      <c r="L29" s="15">
        <f t="shared" si="11"/>
        <v>0</v>
      </c>
      <c r="M29" s="15">
        <f t="shared" si="11"/>
        <v>0</v>
      </c>
      <c r="N29" s="15">
        <f t="shared" si="4"/>
        <v>22154000</v>
      </c>
      <c r="O29" s="37">
        <f t="shared" si="1"/>
        <v>5216.388038615493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5" ht="15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45</v>
      </c>
      <c r="M31" s="93"/>
      <c r="N31" s="93"/>
      <c r="O31" s="41">
        <v>4247</v>
      </c>
    </row>
    <row r="32" spans="1:15" ht="15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thickBot="1">
      <c r="A33" s="97" t="s">
        <v>46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2401172</v>
      </c>
      <c r="E5" s="26">
        <f t="shared" si="0"/>
        <v>10000000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2902</v>
      </c>
      <c r="L5" s="26">
        <f t="shared" si="0"/>
        <v>0</v>
      </c>
      <c r="M5" s="26">
        <f t="shared" si="0"/>
        <v>0</v>
      </c>
      <c r="N5" s="27">
        <f>SUM(D5:M5)</f>
        <v>12404074</v>
      </c>
      <c r="O5" s="32">
        <f aca="true" t="shared" si="1" ref="O5:O27">(N5/O$29)</f>
        <v>2265.5842922374427</v>
      </c>
      <c r="P5" s="6"/>
    </row>
    <row r="6" spans="1:16" ht="15">
      <c r="A6" s="12"/>
      <c r="B6" s="44">
        <v>511</v>
      </c>
      <c r="C6" s="20" t="s">
        <v>19</v>
      </c>
      <c r="D6" s="46">
        <v>161186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161186</v>
      </c>
      <c r="O6" s="47">
        <f t="shared" si="1"/>
        <v>29.44036529680365</v>
      </c>
      <c r="P6" s="9"/>
    </row>
    <row r="7" spans="1:16" ht="15">
      <c r="A7" s="12"/>
      <c r="B7" s="44">
        <v>512</v>
      </c>
      <c r="C7" s="20" t="s">
        <v>20</v>
      </c>
      <c r="D7" s="46">
        <v>540255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540255</v>
      </c>
      <c r="O7" s="47">
        <f t="shared" si="1"/>
        <v>98.67671232876712</v>
      </c>
      <c r="P7" s="9"/>
    </row>
    <row r="8" spans="1:16" ht="15">
      <c r="A8" s="12"/>
      <c r="B8" s="44">
        <v>513</v>
      </c>
      <c r="C8" s="20" t="s">
        <v>21</v>
      </c>
      <c r="D8" s="46">
        <v>437334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437334</v>
      </c>
      <c r="O8" s="47">
        <f t="shared" si="1"/>
        <v>79.87835616438356</v>
      </c>
      <c r="P8" s="9"/>
    </row>
    <row r="9" spans="1:16" ht="15">
      <c r="A9" s="12"/>
      <c r="B9" s="44">
        <v>514</v>
      </c>
      <c r="C9" s="20" t="s">
        <v>22</v>
      </c>
      <c r="D9" s="46">
        <v>158638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158638</v>
      </c>
      <c r="O9" s="47">
        <f t="shared" si="1"/>
        <v>28.97497716894977</v>
      </c>
      <c r="P9" s="9"/>
    </row>
    <row r="10" spans="1:16" ht="15">
      <c r="A10" s="12"/>
      <c r="B10" s="44">
        <v>515</v>
      </c>
      <c r="C10" s="20" t="s">
        <v>23</v>
      </c>
      <c r="D10" s="46">
        <v>90901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90901</v>
      </c>
      <c r="O10" s="47">
        <f t="shared" si="1"/>
        <v>16.602922374429223</v>
      </c>
      <c r="P10" s="9"/>
    </row>
    <row r="11" spans="1:16" ht="15">
      <c r="A11" s="12"/>
      <c r="B11" s="44">
        <v>517</v>
      </c>
      <c r="C11" s="20" t="s">
        <v>24</v>
      </c>
      <c r="D11" s="46">
        <v>863000</v>
      </c>
      <c r="E11" s="46">
        <v>10000000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10863000</v>
      </c>
      <c r="O11" s="47">
        <f t="shared" si="1"/>
        <v>1984.109589041096</v>
      </c>
      <c r="P11" s="9"/>
    </row>
    <row r="12" spans="1:16" ht="15">
      <c r="A12" s="12"/>
      <c r="B12" s="44">
        <v>519</v>
      </c>
      <c r="C12" s="20" t="s">
        <v>25</v>
      </c>
      <c r="D12" s="46">
        <v>149858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2902</v>
      </c>
      <c r="L12" s="46">
        <v>0</v>
      </c>
      <c r="M12" s="46">
        <v>0</v>
      </c>
      <c r="N12" s="46">
        <f t="shared" si="2"/>
        <v>152760</v>
      </c>
      <c r="O12" s="47">
        <f t="shared" si="1"/>
        <v>27.9013698630137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SUM(D14:D15)</f>
        <v>4897801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12488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7">SUM(D13:M13)</f>
        <v>4910289</v>
      </c>
      <c r="O13" s="43">
        <f t="shared" si="1"/>
        <v>896.8564383561644</v>
      </c>
      <c r="P13" s="10"/>
    </row>
    <row r="14" spans="1:16" ht="15">
      <c r="A14" s="12"/>
      <c r="B14" s="44">
        <v>521</v>
      </c>
      <c r="C14" s="20" t="s">
        <v>27</v>
      </c>
      <c r="D14" s="46">
        <v>4423479</v>
      </c>
      <c r="E14" s="46">
        <v>0</v>
      </c>
      <c r="F14" s="46">
        <v>0</v>
      </c>
      <c r="G14" s="46">
        <v>0</v>
      </c>
      <c r="H14" s="46">
        <v>12488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4435967</v>
      </c>
      <c r="O14" s="47">
        <f t="shared" si="1"/>
        <v>810.2222831050228</v>
      </c>
      <c r="P14" s="9"/>
    </row>
    <row r="15" spans="1:16" ht="15">
      <c r="A15" s="12"/>
      <c r="B15" s="44">
        <v>524</v>
      </c>
      <c r="C15" s="20" t="s">
        <v>28</v>
      </c>
      <c r="D15" s="46">
        <v>474322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474322</v>
      </c>
      <c r="O15" s="47">
        <f t="shared" si="1"/>
        <v>86.63415525114155</v>
      </c>
      <c r="P15" s="9"/>
    </row>
    <row r="16" spans="1:16" ht="15.75">
      <c r="A16" s="28" t="s">
        <v>29</v>
      </c>
      <c r="B16" s="29"/>
      <c r="C16" s="30"/>
      <c r="D16" s="31">
        <f aca="true" t="shared" si="5" ref="D16:M16">SUM(D17:D18)</f>
        <v>11276540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2129874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13406414</v>
      </c>
      <c r="O16" s="43">
        <f t="shared" si="1"/>
        <v>2448.660091324201</v>
      </c>
      <c r="P16" s="10"/>
    </row>
    <row r="17" spans="1:16" ht="15">
      <c r="A17" s="12"/>
      <c r="B17" s="44">
        <v>535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2129874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2129874</v>
      </c>
      <c r="O17" s="47">
        <f t="shared" si="1"/>
        <v>389.0180821917808</v>
      </c>
      <c r="P17" s="9"/>
    </row>
    <row r="18" spans="1:16" ht="15">
      <c r="A18" s="12"/>
      <c r="B18" s="44">
        <v>539</v>
      </c>
      <c r="C18" s="20" t="s">
        <v>31</v>
      </c>
      <c r="D18" s="46">
        <v>11276540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11276540</v>
      </c>
      <c r="O18" s="47">
        <f t="shared" si="1"/>
        <v>2059.6420091324203</v>
      </c>
      <c r="P18" s="9"/>
    </row>
    <row r="19" spans="1:16" ht="15.75">
      <c r="A19" s="28" t="s">
        <v>32</v>
      </c>
      <c r="B19" s="29"/>
      <c r="C19" s="30"/>
      <c r="D19" s="31">
        <f aca="true" t="shared" si="6" ref="D19:M19">SUM(D20:D20)</f>
        <v>1385049</v>
      </c>
      <c r="E19" s="31">
        <f t="shared" si="6"/>
        <v>0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4"/>
        <v>1385049</v>
      </c>
      <c r="O19" s="43">
        <f t="shared" si="1"/>
        <v>252.97698630136986</v>
      </c>
      <c r="P19" s="10"/>
    </row>
    <row r="20" spans="1:16" ht="15">
      <c r="A20" s="12"/>
      <c r="B20" s="44">
        <v>541</v>
      </c>
      <c r="C20" s="20" t="s">
        <v>33</v>
      </c>
      <c r="D20" s="46">
        <v>1385049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1385049</v>
      </c>
      <c r="O20" s="47">
        <f t="shared" si="1"/>
        <v>252.97698630136986</v>
      </c>
      <c r="P20" s="9"/>
    </row>
    <row r="21" spans="1:16" ht="15.75">
      <c r="A21" s="28" t="s">
        <v>34</v>
      </c>
      <c r="B21" s="29"/>
      <c r="C21" s="30"/>
      <c r="D21" s="31">
        <f aca="true" t="shared" si="7" ref="D21:M21">SUM(D22:D22)</f>
        <v>0</v>
      </c>
      <c r="E21" s="31">
        <f t="shared" si="7"/>
        <v>1655789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4"/>
        <v>1655789</v>
      </c>
      <c r="O21" s="43">
        <f t="shared" si="1"/>
        <v>302.42721461187216</v>
      </c>
      <c r="P21" s="10"/>
    </row>
    <row r="22" spans="1:16" ht="15">
      <c r="A22" s="13"/>
      <c r="B22" s="45">
        <v>559</v>
      </c>
      <c r="C22" s="21" t="s">
        <v>35</v>
      </c>
      <c r="D22" s="46">
        <v>0</v>
      </c>
      <c r="E22" s="46">
        <v>1655789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1655789</v>
      </c>
      <c r="O22" s="47">
        <f t="shared" si="1"/>
        <v>302.42721461187216</v>
      </c>
      <c r="P22" s="9"/>
    </row>
    <row r="23" spans="1:16" ht="15.75">
      <c r="A23" s="28" t="s">
        <v>36</v>
      </c>
      <c r="B23" s="29"/>
      <c r="C23" s="30"/>
      <c r="D23" s="31">
        <f aca="true" t="shared" si="8" ref="D23:M23">SUM(D24:D24)</f>
        <v>32185</v>
      </c>
      <c r="E23" s="31">
        <f t="shared" si="8"/>
        <v>0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143401</v>
      </c>
      <c r="L23" s="31">
        <f t="shared" si="8"/>
        <v>0</v>
      </c>
      <c r="M23" s="31">
        <f t="shared" si="8"/>
        <v>0</v>
      </c>
      <c r="N23" s="31">
        <f t="shared" si="4"/>
        <v>175586</v>
      </c>
      <c r="O23" s="43">
        <f t="shared" si="1"/>
        <v>32.07050228310502</v>
      </c>
      <c r="P23" s="10"/>
    </row>
    <row r="24" spans="1:16" ht="15">
      <c r="A24" s="12"/>
      <c r="B24" s="44">
        <v>569</v>
      </c>
      <c r="C24" s="20" t="s">
        <v>37</v>
      </c>
      <c r="D24" s="46">
        <v>32185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143401</v>
      </c>
      <c r="L24" s="46">
        <v>0</v>
      </c>
      <c r="M24" s="46">
        <v>0</v>
      </c>
      <c r="N24" s="46">
        <f t="shared" si="4"/>
        <v>175586</v>
      </c>
      <c r="O24" s="47">
        <f t="shared" si="1"/>
        <v>32.07050228310502</v>
      </c>
      <c r="P24" s="9"/>
    </row>
    <row r="25" spans="1:16" ht="15.75">
      <c r="A25" s="28" t="s">
        <v>38</v>
      </c>
      <c r="B25" s="29"/>
      <c r="C25" s="30"/>
      <c r="D25" s="31">
        <f aca="true" t="shared" si="9" ref="D25:M25">SUM(D26:D26)</f>
        <v>402213</v>
      </c>
      <c r="E25" s="31">
        <f t="shared" si="9"/>
        <v>0</v>
      </c>
      <c r="F25" s="31">
        <f t="shared" si="9"/>
        <v>0</v>
      </c>
      <c r="G25" s="31">
        <f t="shared" si="9"/>
        <v>0</v>
      </c>
      <c r="H25" s="31">
        <f t="shared" si="9"/>
        <v>0</v>
      </c>
      <c r="I25" s="31">
        <f t="shared" si="9"/>
        <v>0</v>
      </c>
      <c r="J25" s="31">
        <f t="shared" si="9"/>
        <v>0</v>
      </c>
      <c r="K25" s="31">
        <f t="shared" si="9"/>
        <v>0</v>
      </c>
      <c r="L25" s="31">
        <f t="shared" si="9"/>
        <v>0</v>
      </c>
      <c r="M25" s="31">
        <f t="shared" si="9"/>
        <v>0</v>
      </c>
      <c r="N25" s="31">
        <f t="shared" si="4"/>
        <v>402213</v>
      </c>
      <c r="O25" s="43">
        <f t="shared" si="1"/>
        <v>73.46356164383562</v>
      </c>
      <c r="P25" s="9"/>
    </row>
    <row r="26" spans="1:16" ht="15.75" thickBot="1">
      <c r="A26" s="12"/>
      <c r="B26" s="44">
        <v>572</v>
      </c>
      <c r="C26" s="20" t="s">
        <v>39</v>
      </c>
      <c r="D26" s="46">
        <v>402213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402213</v>
      </c>
      <c r="O26" s="47">
        <f t="shared" si="1"/>
        <v>73.46356164383562</v>
      </c>
      <c r="P26" s="9"/>
    </row>
    <row r="27" spans="1:119" ht="16.5" thickBot="1">
      <c r="A27" s="14" t="s">
        <v>10</v>
      </c>
      <c r="B27" s="23"/>
      <c r="C27" s="22"/>
      <c r="D27" s="15">
        <f>SUM(D5,D13,D16,D19,D21,D23,D25)</f>
        <v>20394960</v>
      </c>
      <c r="E27" s="15">
        <f aca="true" t="shared" si="10" ref="E27:M27">SUM(E5,E13,E16,E19,E21,E23,E25)</f>
        <v>11655789</v>
      </c>
      <c r="F27" s="15">
        <f t="shared" si="10"/>
        <v>0</v>
      </c>
      <c r="G27" s="15">
        <f t="shared" si="10"/>
        <v>0</v>
      </c>
      <c r="H27" s="15">
        <f t="shared" si="10"/>
        <v>12488</v>
      </c>
      <c r="I27" s="15">
        <f t="shared" si="10"/>
        <v>2129874</v>
      </c>
      <c r="J27" s="15">
        <f t="shared" si="10"/>
        <v>0</v>
      </c>
      <c r="K27" s="15">
        <f t="shared" si="10"/>
        <v>146303</v>
      </c>
      <c r="L27" s="15">
        <f t="shared" si="10"/>
        <v>0</v>
      </c>
      <c r="M27" s="15">
        <f t="shared" si="10"/>
        <v>0</v>
      </c>
      <c r="N27" s="15">
        <f t="shared" si="4"/>
        <v>34339414</v>
      </c>
      <c r="O27" s="37">
        <f t="shared" si="1"/>
        <v>6272.039086757991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5" ht="15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40</v>
      </c>
      <c r="M29" s="93"/>
      <c r="N29" s="93"/>
      <c r="O29" s="41">
        <v>5475</v>
      </c>
    </row>
    <row r="30" spans="1:15" ht="1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5" ht="15.75" thickBot="1">
      <c r="A31" s="97" t="s">
        <v>46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sheetProtection/>
  <mergeCells count="10">
    <mergeCell ref="A31:O31"/>
    <mergeCell ref="A30:O30"/>
    <mergeCell ref="L29:N2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2385620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2919</v>
      </c>
      <c r="L5" s="26">
        <f t="shared" si="0"/>
        <v>0</v>
      </c>
      <c r="M5" s="26">
        <f t="shared" si="0"/>
        <v>0</v>
      </c>
      <c r="N5" s="27">
        <f>SUM(D5:M5)</f>
        <v>2388539</v>
      </c>
      <c r="O5" s="32">
        <f aca="true" t="shared" si="1" ref="O5:O27">(N5/O$29)</f>
        <v>437.381248855521</v>
      </c>
      <c r="P5" s="6"/>
    </row>
    <row r="6" spans="1:16" ht="15">
      <c r="A6" s="12"/>
      <c r="B6" s="44">
        <v>511</v>
      </c>
      <c r="C6" s="20" t="s">
        <v>19</v>
      </c>
      <c r="D6" s="46">
        <v>106302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106302</v>
      </c>
      <c r="O6" s="47">
        <f t="shared" si="1"/>
        <v>19.465665629005677</v>
      </c>
      <c r="P6" s="9"/>
    </row>
    <row r="7" spans="1:16" ht="15">
      <c r="A7" s="12"/>
      <c r="B7" s="44">
        <v>512</v>
      </c>
      <c r="C7" s="20" t="s">
        <v>20</v>
      </c>
      <c r="D7" s="46">
        <v>557528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557528</v>
      </c>
      <c r="O7" s="47">
        <f t="shared" si="1"/>
        <v>102.09265702252334</v>
      </c>
      <c r="P7" s="9"/>
    </row>
    <row r="8" spans="1:16" ht="15">
      <c r="A8" s="12"/>
      <c r="B8" s="44">
        <v>513</v>
      </c>
      <c r="C8" s="20" t="s">
        <v>21</v>
      </c>
      <c r="D8" s="46">
        <v>361451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361451</v>
      </c>
      <c r="O8" s="47">
        <f t="shared" si="1"/>
        <v>66.18769456143563</v>
      </c>
      <c r="P8" s="9"/>
    </row>
    <row r="9" spans="1:16" ht="15">
      <c r="A9" s="12"/>
      <c r="B9" s="44">
        <v>514</v>
      </c>
      <c r="C9" s="20" t="s">
        <v>22</v>
      </c>
      <c r="D9" s="46">
        <v>216243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216243</v>
      </c>
      <c r="O9" s="47">
        <f t="shared" si="1"/>
        <v>39.59769273026918</v>
      </c>
      <c r="P9" s="9"/>
    </row>
    <row r="10" spans="1:16" ht="15">
      <c r="A10" s="12"/>
      <c r="B10" s="44">
        <v>515</v>
      </c>
      <c r="C10" s="20" t="s">
        <v>23</v>
      </c>
      <c r="D10" s="46">
        <v>91083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91083</v>
      </c>
      <c r="O10" s="47">
        <f t="shared" si="1"/>
        <v>16.678813404138435</v>
      </c>
      <c r="P10" s="9"/>
    </row>
    <row r="11" spans="1:16" ht="15">
      <c r="A11" s="12"/>
      <c r="B11" s="44">
        <v>517</v>
      </c>
      <c r="C11" s="20" t="s">
        <v>24</v>
      </c>
      <c r="D11" s="46">
        <v>885709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885709</v>
      </c>
      <c r="O11" s="47">
        <f t="shared" si="1"/>
        <v>162.18806079472625</v>
      </c>
      <c r="P11" s="9"/>
    </row>
    <row r="12" spans="1:16" ht="15">
      <c r="A12" s="12"/>
      <c r="B12" s="44">
        <v>519</v>
      </c>
      <c r="C12" s="20" t="s">
        <v>25</v>
      </c>
      <c r="D12" s="46">
        <v>167304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2919</v>
      </c>
      <c r="L12" s="46">
        <v>0</v>
      </c>
      <c r="M12" s="46">
        <v>0</v>
      </c>
      <c r="N12" s="46">
        <f t="shared" si="2"/>
        <v>170223</v>
      </c>
      <c r="O12" s="47">
        <f t="shared" si="1"/>
        <v>31.17066471342245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SUM(D14:D15)</f>
        <v>4812095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54898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7">SUM(D13:M13)</f>
        <v>4866993</v>
      </c>
      <c r="O13" s="43">
        <f t="shared" si="1"/>
        <v>891.2274308734663</v>
      </c>
      <c r="P13" s="10"/>
    </row>
    <row r="14" spans="1:16" ht="15">
      <c r="A14" s="12"/>
      <c r="B14" s="44">
        <v>521</v>
      </c>
      <c r="C14" s="20" t="s">
        <v>27</v>
      </c>
      <c r="D14" s="46">
        <v>4340247</v>
      </c>
      <c r="E14" s="46">
        <v>0</v>
      </c>
      <c r="F14" s="46">
        <v>0</v>
      </c>
      <c r="G14" s="46">
        <v>0</v>
      </c>
      <c r="H14" s="46">
        <v>54898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4395145</v>
      </c>
      <c r="O14" s="47">
        <f t="shared" si="1"/>
        <v>804.8242080205091</v>
      </c>
      <c r="P14" s="9"/>
    </row>
    <row r="15" spans="1:16" ht="15">
      <c r="A15" s="12"/>
      <c r="B15" s="44">
        <v>524</v>
      </c>
      <c r="C15" s="20" t="s">
        <v>28</v>
      </c>
      <c r="D15" s="46">
        <v>471848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471848</v>
      </c>
      <c r="O15" s="47">
        <f t="shared" si="1"/>
        <v>86.40322285295733</v>
      </c>
      <c r="P15" s="9"/>
    </row>
    <row r="16" spans="1:16" ht="15.75">
      <c r="A16" s="28" t="s">
        <v>29</v>
      </c>
      <c r="B16" s="29"/>
      <c r="C16" s="30"/>
      <c r="D16" s="31">
        <f aca="true" t="shared" si="5" ref="D16:M16">SUM(D17:D18)</f>
        <v>6485449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2272210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8757659</v>
      </c>
      <c r="O16" s="43">
        <f t="shared" si="1"/>
        <v>1603.6731367881341</v>
      </c>
      <c r="P16" s="10"/>
    </row>
    <row r="17" spans="1:16" ht="15">
      <c r="A17" s="12"/>
      <c r="B17" s="44">
        <v>535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2272210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2272210</v>
      </c>
      <c r="O17" s="47">
        <f t="shared" si="1"/>
        <v>416.0794726240615</v>
      </c>
      <c r="P17" s="9"/>
    </row>
    <row r="18" spans="1:16" ht="15">
      <c r="A18" s="12"/>
      <c r="B18" s="44">
        <v>539</v>
      </c>
      <c r="C18" s="20" t="s">
        <v>31</v>
      </c>
      <c r="D18" s="46">
        <v>6485449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6485449</v>
      </c>
      <c r="O18" s="47">
        <f t="shared" si="1"/>
        <v>1187.5936641640726</v>
      </c>
      <c r="P18" s="9"/>
    </row>
    <row r="19" spans="1:16" ht="15.75">
      <c r="A19" s="28" t="s">
        <v>32</v>
      </c>
      <c r="B19" s="29"/>
      <c r="C19" s="30"/>
      <c r="D19" s="31">
        <f aca="true" t="shared" si="6" ref="D19:M19">SUM(D20:D20)</f>
        <v>2064861</v>
      </c>
      <c r="E19" s="31">
        <f t="shared" si="6"/>
        <v>0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4"/>
        <v>2064861</v>
      </c>
      <c r="O19" s="43">
        <f t="shared" si="1"/>
        <v>378.1104193371177</v>
      </c>
      <c r="P19" s="10"/>
    </row>
    <row r="20" spans="1:16" ht="15">
      <c r="A20" s="12"/>
      <c r="B20" s="44">
        <v>541</v>
      </c>
      <c r="C20" s="20" t="s">
        <v>33</v>
      </c>
      <c r="D20" s="46">
        <v>2064861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2064861</v>
      </c>
      <c r="O20" s="47">
        <f t="shared" si="1"/>
        <v>378.1104193371177</v>
      </c>
      <c r="P20" s="9"/>
    </row>
    <row r="21" spans="1:16" ht="15.75">
      <c r="A21" s="28" t="s">
        <v>34</v>
      </c>
      <c r="B21" s="29"/>
      <c r="C21" s="30"/>
      <c r="D21" s="31">
        <f aca="true" t="shared" si="7" ref="D21:M21">SUM(D22:D22)</f>
        <v>0</v>
      </c>
      <c r="E21" s="31">
        <f t="shared" si="7"/>
        <v>3530061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4"/>
        <v>3530061</v>
      </c>
      <c r="O21" s="43">
        <f t="shared" si="1"/>
        <v>646.4129280351584</v>
      </c>
      <c r="P21" s="10"/>
    </row>
    <row r="22" spans="1:16" ht="15">
      <c r="A22" s="13"/>
      <c r="B22" s="45">
        <v>559</v>
      </c>
      <c r="C22" s="21" t="s">
        <v>35</v>
      </c>
      <c r="D22" s="46">
        <v>0</v>
      </c>
      <c r="E22" s="46">
        <v>3530061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3530061</v>
      </c>
      <c r="O22" s="47">
        <f t="shared" si="1"/>
        <v>646.4129280351584</v>
      </c>
      <c r="P22" s="9"/>
    </row>
    <row r="23" spans="1:16" ht="15.75">
      <c r="A23" s="28" t="s">
        <v>36</v>
      </c>
      <c r="B23" s="29"/>
      <c r="C23" s="30"/>
      <c r="D23" s="31">
        <f aca="true" t="shared" si="8" ref="D23:M23">SUM(D24:D24)</f>
        <v>2819</v>
      </c>
      <c r="E23" s="31">
        <f t="shared" si="8"/>
        <v>0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29180</v>
      </c>
      <c r="L23" s="31">
        <f t="shared" si="8"/>
        <v>0</v>
      </c>
      <c r="M23" s="31">
        <f t="shared" si="8"/>
        <v>0</v>
      </c>
      <c r="N23" s="31">
        <f t="shared" si="4"/>
        <v>31999</v>
      </c>
      <c r="O23" s="43">
        <f t="shared" si="1"/>
        <v>5.859549533052554</v>
      </c>
      <c r="P23" s="10"/>
    </row>
    <row r="24" spans="1:16" ht="15">
      <c r="A24" s="12"/>
      <c r="B24" s="44">
        <v>569</v>
      </c>
      <c r="C24" s="20" t="s">
        <v>37</v>
      </c>
      <c r="D24" s="46">
        <v>2819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29180</v>
      </c>
      <c r="L24" s="46">
        <v>0</v>
      </c>
      <c r="M24" s="46">
        <v>0</v>
      </c>
      <c r="N24" s="46">
        <f t="shared" si="4"/>
        <v>31999</v>
      </c>
      <c r="O24" s="47">
        <f t="shared" si="1"/>
        <v>5.859549533052554</v>
      </c>
      <c r="P24" s="9"/>
    </row>
    <row r="25" spans="1:16" ht="15.75">
      <c r="A25" s="28" t="s">
        <v>38</v>
      </c>
      <c r="B25" s="29"/>
      <c r="C25" s="30"/>
      <c r="D25" s="31">
        <f aca="true" t="shared" si="9" ref="D25:M25">SUM(D26:D26)</f>
        <v>479398</v>
      </c>
      <c r="E25" s="31">
        <f t="shared" si="9"/>
        <v>0</v>
      </c>
      <c r="F25" s="31">
        <f t="shared" si="9"/>
        <v>0</v>
      </c>
      <c r="G25" s="31">
        <f t="shared" si="9"/>
        <v>0</v>
      </c>
      <c r="H25" s="31">
        <f t="shared" si="9"/>
        <v>0</v>
      </c>
      <c r="I25" s="31">
        <f t="shared" si="9"/>
        <v>0</v>
      </c>
      <c r="J25" s="31">
        <f t="shared" si="9"/>
        <v>0</v>
      </c>
      <c r="K25" s="31">
        <f t="shared" si="9"/>
        <v>0</v>
      </c>
      <c r="L25" s="31">
        <f t="shared" si="9"/>
        <v>0</v>
      </c>
      <c r="M25" s="31">
        <f t="shared" si="9"/>
        <v>0</v>
      </c>
      <c r="N25" s="31">
        <f t="shared" si="4"/>
        <v>479398</v>
      </c>
      <c r="O25" s="43">
        <f t="shared" si="1"/>
        <v>87.78575352499543</v>
      </c>
      <c r="P25" s="9"/>
    </row>
    <row r="26" spans="1:16" ht="15.75" thickBot="1">
      <c r="A26" s="12"/>
      <c r="B26" s="44">
        <v>572</v>
      </c>
      <c r="C26" s="20" t="s">
        <v>39</v>
      </c>
      <c r="D26" s="46">
        <v>479398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479398</v>
      </c>
      <c r="O26" s="47">
        <f t="shared" si="1"/>
        <v>87.78575352499543</v>
      </c>
      <c r="P26" s="9"/>
    </row>
    <row r="27" spans="1:119" ht="16.5" thickBot="1">
      <c r="A27" s="14" t="s">
        <v>10</v>
      </c>
      <c r="B27" s="23"/>
      <c r="C27" s="22"/>
      <c r="D27" s="15">
        <f>SUM(D5,D13,D16,D19,D21,D23,D25)</f>
        <v>16230242</v>
      </c>
      <c r="E27" s="15">
        <f aca="true" t="shared" si="10" ref="E27:M27">SUM(E5,E13,E16,E19,E21,E23,E25)</f>
        <v>3530061</v>
      </c>
      <c r="F27" s="15">
        <f t="shared" si="10"/>
        <v>0</v>
      </c>
      <c r="G27" s="15">
        <f t="shared" si="10"/>
        <v>0</v>
      </c>
      <c r="H27" s="15">
        <f t="shared" si="10"/>
        <v>54898</v>
      </c>
      <c r="I27" s="15">
        <f t="shared" si="10"/>
        <v>2272210</v>
      </c>
      <c r="J27" s="15">
        <f t="shared" si="10"/>
        <v>0</v>
      </c>
      <c r="K27" s="15">
        <f t="shared" si="10"/>
        <v>32099</v>
      </c>
      <c r="L27" s="15">
        <f t="shared" si="10"/>
        <v>0</v>
      </c>
      <c r="M27" s="15">
        <f t="shared" si="10"/>
        <v>0</v>
      </c>
      <c r="N27" s="15">
        <f t="shared" si="4"/>
        <v>22119510</v>
      </c>
      <c r="O27" s="37">
        <f t="shared" si="1"/>
        <v>4050.4504669474454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5" ht="15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53</v>
      </c>
      <c r="M29" s="93"/>
      <c r="N29" s="93"/>
      <c r="O29" s="41">
        <v>5461</v>
      </c>
    </row>
    <row r="30" spans="1:15" ht="1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5" ht="15.75" customHeight="1" thickBot="1">
      <c r="A31" s="97" t="s">
        <v>46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2150669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4000</v>
      </c>
      <c r="L5" s="26">
        <f t="shared" si="0"/>
        <v>0</v>
      </c>
      <c r="M5" s="26">
        <f t="shared" si="0"/>
        <v>0</v>
      </c>
      <c r="N5" s="27">
        <f>SUM(D5:M5)</f>
        <v>2154669</v>
      </c>
      <c r="O5" s="32">
        <f aca="true" t="shared" si="1" ref="O5:O27">(N5/O$29)</f>
        <v>403.87422680412374</v>
      </c>
      <c r="P5" s="6"/>
    </row>
    <row r="6" spans="1:16" ht="15">
      <c r="A6" s="12"/>
      <c r="B6" s="44">
        <v>511</v>
      </c>
      <c r="C6" s="20" t="s">
        <v>19</v>
      </c>
      <c r="D6" s="46">
        <v>183922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183922</v>
      </c>
      <c r="O6" s="47">
        <f t="shared" si="1"/>
        <v>34.47460168697282</v>
      </c>
      <c r="P6" s="9"/>
    </row>
    <row r="7" spans="1:16" ht="15">
      <c r="A7" s="12"/>
      <c r="B7" s="44">
        <v>512</v>
      </c>
      <c r="C7" s="20" t="s">
        <v>20</v>
      </c>
      <c r="D7" s="46">
        <v>440925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440925</v>
      </c>
      <c r="O7" s="47">
        <f t="shared" si="1"/>
        <v>82.64761012183692</v>
      </c>
      <c r="P7" s="9"/>
    </row>
    <row r="8" spans="1:16" ht="15">
      <c r="A8" s="12"/>
      <c r="B8" s="44">
        <v>513</v>
      </c>
      <c r="C8" s="20" t="s">
        <v>21</v>
      </c>
      <c r="D8" s="46">
        <v>340646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340646</v>
      </c>
      <c r="O8" s="47">
        <f t="shared" si="1"/>
        <v>63.85117150890347</v>
      </c>
      <c r="P8" s="9"/>
    </row>
    <row r="9" spans="1:16" ht="15">
      <c r="A9" s="12"/>
      <c r="B9" s="44">
        <v>514</v>
      </c>
      <c r="C9" s="20" t="s">
        <v>22</v>
      </c>
      <c r="D9" s="46">
        <v>154802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154802</v>
      </c>
      <c r="O9" s="47">
        <f t="shared" si="1"/>
        <v>29.01630740393627</v>
      </c>
      <c r="P9" s="9"/>
    </row>
    <row r="10" spans="1:16" ht="15">
      <c r="A10" s="12"/>
      <c r="B10" s="44">
        <v>515</v>
      </c>
      <c r="C10" s="20" t="s">
        <v>23</v>
      </c>
      <c r="D10" s="46">
        <v>102770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102770</v>
      </c>
      <c r="O10" s="47">
        <f t="shared" si="1"/>
        <v>19.263355201499532</v>
      </c>
      <c r="P10" s="9"/>
    </row>
    <row r="11" spans="1:16" ht="15">
      <c r="A11" s="12"/>
      <c r="B11" s="44">
        <v>517</v>
      </c>
      <c r="C11" s="20" t="s">
        <v>24</v>
      </c>
      <c r="D11" s="46">
        <v>807434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807434</v>
      </c>
      <c r="O11" s="47">
        <f t="shared" si="1"/>
        <v>151.34657919400186</v>
      </c>
      <c r="P11" s="9"/>
    </row>
    <row r="12" spans="1:16" ht="15">
      <c r="A12" s="12"/>
      <c r="B12" s="44">
        <v>519</v>
      </c>
      <c r="C12" s="20" t="s">
        <v>25</v>
      </c>
      <c r="D12" s="46">
        <v>120170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4000</v>
      </c>
      <c r="L12" s="46">
        <v>0</v>
      </c>
      <c r="M12" s="46">
        <v>0</v>
      </c>
      <c r="N12" s="46">
        <f t="shared" si="2"/>
        <v>124170</v>
      </c>
      <c r="O12" s="47">
        <f t="shared" si="1"/>
        <v>23.274601686972822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SUM(D14:D15)</f>
        <v>6381328</v>
      </c>
      <c r="E13" s="31">
        <f t="shared" si="3"/>
        <v>114435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7">SUM(D13:M13)</f>
        <v>6495763</v>
      </c>
      <c r="O13" s="43">
        <f t="shared" si="1"/>
        <v>1217.5750702905343</v>
      </c>
      <c r="P13" s="10"/>
    </row>
    <row r="14" spans="1:16" ht="15">
      <c r="A14" s="12"/>
      <c r="B14" s="44">
        <v>521</v>
      </c>
      <c r="C14" s="20" t="s">
        <v>27</v>
      </c>
      <c r="D14" s="46">
        <v>5852220</v>
      </c>
      <c r="E14" s="46">
        <v>114435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5966655</v>
      </c>
      <c r="O14" s="47">
        <f t="shared" si="1"/>
        <v>1118.398313027179</v>
      </c>
      <c r="P14" s="9"/>
    </row>
    <row r="15" spans="1:16" ht="15">
      <c r="A15" s="12"/>
      <c r="B15" s="44">
        <v>524</v>
      </c>
      <c r="C15" s="20" t="s">
        <v>28</v>
      </c>
      <c r="D15" s="46">
        <v>529108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529108</v>
      </c>
      <c r="O15" s="47">
        <f t="shared" si="1"/>
        <v>99.1767572633552</v>
      </c>
      <c r="P15" s="9"/>
    </row>
    <row r="16" spans="1:16" ht="15.75">
      <c r="A16" s="28" t="s">
        <v>29</v>
      </c>
      <c r="B16" s="29"/>
      <c r="C16" s="30"/>
      <c r="D16" s="31">
        <f aca="true" t="shared" si="5" ref="D16:M16">SUM(D17:D18)</f>
        <v>608509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2311163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2919672</v>
      </c>
      <c r="O16" s="43">
        <f t="shared" si="1"/>
        <v>547.2674789128397</v>
      </c>
      <c r="P16" s="10"/>
    </row>
    <row r="17" spans="1:16" ht="15">
      <c r="A17" s="12"/>
      <c r="B17" s="44">
        <v>535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2311163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2311163</v>
      </c>
      <c r="O17" s="47">
        <f t="shared" si="1"/>
        <v>433.2076850984067</v>
      </c>
      <c r="P17" s="9"/>
    </row>
    <row r="18" spans="1:16" ht="15">
      <c r="A18" s="12"/>
      <c r="B18" s="44">
        <v>539</v>
      </c>
      <c r="C18" s="20" t="s">
        <v>31</v>
      </c>
      <c r="D18" s="46">
        <v>608509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608509</v>
      </c>
      <c r="O18" s="47">
        <f t="shared" si="1"/>
        <v>114.059793814433</v>
      </c>
      <c r="P18" s="9"/>
    </row>
    <row r="19" spans="1:16" ht="15.75">
      <c r="A19" s="28" t="s">
        <v>32</v>
      </c>
      <c r="B19" s="29"/>
      <c r="C19" s="30"/>
      <c r="D19" s="31">
        <f aca="true" t="shared" si="6" ref="D19:M19">SUM(D20:D20)</f>
        <v>1455188</v>
      </c>
      <c r="E19" s="31">
        <f t="shared" si="6"/>
        <v>0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4"/>
        <v>1455188</v>
      </c>
      <c r="O19" s="43">
        <f t="shared" si="1"/>
        <v>272.76251171508903</v>
      </c>
      <c r="P19" s="10"/>
    </row>
    <row r="20" spans="1:16" ht="15">
      <c r="A20" s="12"/>
      <c r="B20" s="44">
        <v>541</v>
      </c>
      <c r="C20" s="20" t="s">
        <v>33</v>
      </c>
      <c r="D20" s="46">
        <v>1455188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1455188</v>
      </c>
      <c r="O20" s="47">
        <f t="shared" si="1"/>
        <v>272.76251171508903</v>
      </c>
      <c r="P20" s="9"/>
    </row>
    <row r="21" spans="1:16" ht="15.75">
      <c r="A21" s="28" t="s">
        <v>34</v>
      </c>
      <c r="B21" s="29"/>
      <c r="C21" s="30"/>
      <c r="D21" s="31">
        <f aca="true" t="shared" si="7" ref="D21:M21">SUM(D22:D22)</f>
        <v>0</v>
      </c>
      <c r="E21" s="31">
        <f t="shared" si="7"/>
        <v>5950944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4"/>
        <v>5950944</v>
      </c>
      <c r="O21" s="43">
        <f t="shared" si="1"/>
        <v>1115.4534208059981</v>
      </c>
      <c r="P21" s="10"/>
    </row>
    <row r="22" spans="1:16" ht="15">
      <c r="A22" s="13"/>
      <c r="B22" s="45">
        <v>559</v>
      </c>
      <c r="C22" s="21" t="s">
        <v>35</v>
      </c>
      <c r="D22" s="46">
        <v>0</v>
      </c>
      <c r="E22" s="46">
        <v>5950944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5950944</v>
      </c>
      <c r="O22" s="47">
        <f t="shared" si="1"/>
        <v>1115.4534208059981</v>
      </c>
      <c r="P22" s="9"/>
    </row>
    <row r="23" spans="1:16" ht="15.75">
      <c r="A23" s="28" t="s">
        <v>36</v>
      </c>
      <c r="B23" s="29"/>
      <c r="C23" s="30"/>
      <c r="D23" s="31">
        <f aca="true" t="shared" si="8" ref="D23:M23">SUM(D24:D24)</f>
        <v>33777</v>
      </c>
      <c r="E23" s="31">
        <f t="shared" si="8"/>
        <v>0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4"/>
        <v>33777</v>
      </c>
      <c r="O23" s="43">
        <f t="shared" si="1"/>
        <v>6.331208997188378</v>
      </c>
      <c r="P23" s="10"/>
    </row>
    <row r="24" spans="1:16" ht="15">
      <c r="A24" s="12"/>
      <c r="B24" s="44">
        <v>569</v>
      </c>
      <c r="C24" s="20" t="s">
        <v>37</v>
      </c>
      <c r="D24" s="46">
        <v>33777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33777</v>
      </c>
      <c r="O24" s="47">
        <f t="shared" si="1"/>
        <v>6.331208997188378</v>
      </c>
      <c r="P24" s="9"/>
    </row>
    <row r="25" spans="1:16" ht="15.75">
      <c r="A25" s="28" t="s">
        <v>38</v>
      </c>
      <c r="B25" s="29"/>
      <c r="C25" s="30"/>
      <c r="D25" s="31">
        <f aca="true" t="shared" si="9" ref="D25:M25">SUM(D26:D26)</f>
        <v>471740</v>
      </c>
      <c r="E25" s="31">
        <f t="shared" si="9"/>
        <v>0</v>
      </c>
      <c r="F25" s="31">
        <f t="shared" si="9"/>
        <v>0</v>
      </c>
      <c r="G25" s="31">
        <f t="shared" si="9"/>
        <v>0</v>
      </c>
      <c r="H25" s="31">
        <f t="shared" si="9"/>
        <v>0</v>
      </c>
      <c r="I25" s="31">
        <f t="shared" si="9"/>
        <v>0</v>
      </c>
      <c r="J25" s="31">
        <f t="shared" si="9"/>
        <v>0</v>
      </c>
      <c r="K25" s="31">
        <f t="shared" si="9"/>
        <v>0</v>
      </c>
      <c r="L25" s="31">
        <f t="shared" si="9"/>
        <v>0</v>
      </c>
      <c r="M25" s="31">
        <f t="shared" si="9"/>
        <v>0</v>
      </c>
      <c r="N25" s="31">
        <f t="shared" si="4"/>
        <v>471740</v>
      </c>
      <c r="O25" s="43">
        <f t="shared" si="1"/>
        <v>88.42361761949391</v>
      </c>
      <c r="P25" s="9"/>
    </row>
    <row r="26" spans="1:16" ht="15.75" thickBot="1">
      <c r="A26" s="12"/>
      <c r="B26" s="44">
        <v>572</v>
      </c>
      <c r="C26" s="20" t="s">
        <v>39</v>
      </c>
      <c r="D26" s="46">
        <v>471740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471740</v>
      </c>
      <c r="O26" s="47">
        <f t="shared" si="1"/>
        <v>88.42361761949391</v>
      </c>
      <c r="P26" s="9"/>
    </row>
    <row r="27" spans="1:119" ht="16.5" thickBot="1">
      <c r="A27" s="14" t="s">
        <v>10</v>
      </c>
      <c r="B27" s="23"/>
      <c r="C27" s="22"/>
      <c r="D27" s="15">
        <f>SUM(D5,D13,D16,D19,D21,D23,D25)</f>
        <v>11101211</v>
      </c>
      <c r="E27" s="15">
        <f aca="true" t="shared" si="10" ref="E27:M27">SUM(E5,E13,E16,E19,E21,E23,E25)</f>
        <v>6065379</v>
      </c>
      <c r="F27" s="15">
        <f t="shared" si="10"/>
        <v>0</v>
      </c>
      <c r="G27" s="15">
        <f t="shared" si="10"/>
        <v>0</v>
      </c>
      <c r="H27" s="15">
        <f t="shared" si="10"/>
        <v>0</v>
      </c>
      <c r="I27" s="15">
        <f t="shared" si="10"/>
        <v>2311163</v>
      </c>
      <c r="J27" s="15">
        <f t="shared" si="10"/>
        <v>0</v>
      </c>
      <c r="K27" s="15">
        <f t="shared" si="10"/>
        <v>4000</v>
      </c>
      <c r="L27" s="15">
        <f t="shared" si="10"/>
        <v>0</v>
      </c>
      <c r="M27" s="15">
        <f t="shared" si="10"/>
        <v>0</v>
      </c>
      <c r="N27" s="15">
        <f t="shared" si="4"/>
        <v>19481753</v>
      </c>
      <c r="O27" s="37">
        <f t="shared" si="1"/>
        <v>3651.6875351452672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5" ht="15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62</v>
      </c>
      <c r="M29" s="93"/>
      <c r="N29" s="93"/>
      <c r="O29" s="41">
        <v>5335</v>
      </c>
    </row>
    <row r="30" spans="1:15" ht="1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5" ht="15.75" customHeight="1" thickBot="1">
      <c r="A31" s="97" t="s">
        <v>46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6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7284000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7284000</v>
      </c>
      <c r="O5" s="32">
        <f aca="true" t="shared" si="1" ref="O5:O27">(N5/O$29)</f>
        <v>1622.6331031410114</v>
      </c>
      <c r="P5" s="6"/>
    </row>
    <row r="6" spans="1:16" ht="15">
      <c r="A6" s="12"/>
      <c r="B6" s="44">
        <v>511</v>
      </c>
      <c r="C6" s="20" t="s">
        <v>19</v>
      </c>
      <c r="D6" s="46">
        <v>148000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148000</v>
      </c>
      <c r="O6" s="47">
        <f t="shared" si="1"/>
        <v>32.969480953441746</v>
      </c>
      <c r="P6" s="9"/>
    </row>
    <row r="7" spans="1:16" ht="15">
      <c r="A7" s="12"/>
      <c r="B7" s="44">
        <v>512</v>
      </c>
      <c r="C7" s="20" t="s">
        <v>20</v>
      </c>
      <c r="D7" s="46">
        <v>569000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569000</v>
      </c>
      <c r="O7" s="47">
        <f t="shared" si="1"/>
        <v>126.75428826019159</v>
      </c>
      <c r="P7" s="9"/>
    </row>
    <row r="8" spans="1:16" ht="15">
      <c r="A8" s="12"/>
      <c r="B8" s="44">
        <v>513</v>
      </c>
      <c r="C8" s="20" t="s">
        <v>21</v>
      </c>
      <c r="D8" s="46">
        <v>665000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665000</v>
      </c>
      <c r="O8" s="47">
        <f t="shared" si="1"/>
        <v>148.13989752728892</v>
      </c>
      <c r="P8" s="9"/>
    </row>
    <row r="9" spans="1:16" ht="15">
      <c r="A9" s="12"/>
      <c r="B9" s="44">
        <v>514</v>
      </c>
      <c r="C9" s="20" t="s">
        <v>22</v>
      </c>
      <c r="D9" s="46">
        <v>112000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112000</v>
      </c>
      <c r="O9" s="47">
        <f t="shared" si="1"/>
        <v>24.94987747828024</v>
      </c>
      <c r="P9" s="9"/>
    </row>
    <row r="10" spans="1:16" ht="15">
      <c r="A10" s="12"/>
      <c r="B10" s="44">
        <v>515</v>
      </c>
      <c r="C10" s="20" t="s">
        <v>23</v>
      </c>
      <c r="D10" s="46">
        <v>121000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121000</v>
      </c>
      <c r="O10" s="47">
        <f t="shared" si="1"/>
        <v>26.95477834707062</v>
      </c>
      <c r="P10" s="9"/>
    </row>
    <row r="11" spans="1:16" ht="15">
      <c r="A11" s="12"/>
      <c r="B11" s="44">
        <v>517</v>
      </c>
      <c r="C11" s="20" t="s">
        <v>24</v>
      </c>
      <c r="D11" s="46">
        <v>5467000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5467000</v>
      </c>
      <c r="O11" s="47">
        <f t="shared" si="1"/>
        <v>1217.8658944085541</v>
      </c>
      <c r="P11" s="9"/>
    </row>
    <row r="12" spans="1:16" ht="15">
      <c r="A12" s="12"/>
      <c r="B12" s="44">
        <v>519</v>
      </c>
      <c r="C12" s="20" t="s">
        <v>57</v>
      </c>
      <c r="D12" s="46">
        <v>202000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202000</v>
      </c>
      <c r="O12" s="47">
        <f t="shared" si="1"/>
        <v>44.99888616618401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SUM(D14:D15)</f>
        <v>6054000</v>
      </c>
      <c r="E13" s="31">
        <f t="shared" si="3"/>
        <v>5000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7">SUM(D13:M13)</f>
        <v>6059000</v>
      </c>
      <c r="O13" s="43">
        <f t="shared" si="1"/>
        <v>1349.7438182223211</v>
      </c>
      <c r="P13" s="10"/>
    </row>
    <row r="14" spans="1:16" ht="15">
      <c r="A14" s="12"/>
      <c r="B14" s="44">
        <v>521</v>
      </c>
      <c r="C14" s="20" t="s">
        <v>27</v>
      </c>
      <c r="D14" s="46">
        <v>5492000</v>
      </c>
      <c r="E14" s="46">
        <v>5000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5497000</v>
      </c>
      <c r="O14" s="47">
        <f t="shared" si="1"/>
        <v>1224.5488973045221</v>
      </c>
      <c r="P14" s="9"/>
    </row>
    <row r="15" spans="1:16" ht="15">
      <c r="A15" s="12"/>
      <c r="B15" s="44">
        <v>524</v>
      </c>
      <c r="C15" s="20" t="s">
        <v>28</v>
      </c>
      <c r="D15" s="46">
        <v>562000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562000</v>
      </c>
      <c r="O15" s="47">
        <f t="shared" si="1"/>
        <v>125.19492091779907</v>
      </c>
      <c r="P15" s="9"/>
    </row>
    <row r="16" spans="1:16" ht="15.75">
      <c r="A16" s="28" t="s">
        <v>29</v>
      </c>
      <c r="B16" s="29"/>
      <c r="C16" s="30"/>
      <c r="D16" s="31">
        <f aca="true" t="shared" si="5" ref="D16:M16">SUM(D17:D18)</f>
        <v>3902000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3054000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6956000</v>
      </c>
      <c r="O16" s="43">
        <f t="shared" si="1"/>
        <v>1549.5656048117621</v>
      </c>
      <c r="P16" s="10"/>
    </row>
    <row r="17" spans="1:16" ht="15">
      <c r="A17" s="12"/>
      <c r="B17" s="44">
        <v>535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3054000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3054000</v>
      </c>
      <c r="O17" s="47">
        <f t="shared" si="1"/>
        <v>680.3296948095344</v>
      </c>
      <c r="P17" s="9"/>
    </row>
    <row r="18" spans="1:16" ht="15">
      <c r="A18" s="12"/>
      <c r="B18" s="44">
        <v>539</v>
      </c>
      <c r="C18" s="20" t="s">
        <v>31</v>
      </c>
      <c r="D18" s="46">
        <v>3902000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3902000</v>
      </c>
      <c r="O18" s="47">
        <f t="shared" si="1"/>
        <v>869.2359100022277</v>
      </c>
      <c r="P18" s="9"/>
    </row>
    <row r="19" spans="1:16" ht="15.75">
      <c r="A19" s="28" t="s">
        <v>32</v>
      </c>
      <c r="B19" s="29"/>
      <c r="C19" s="30"/>
      <c r="D19" s="31">
        <f aca="true" t="shared" si="6" ref="D19:M19">SUM(D20:D20)</f>
        <v>1532000</v>
      </c>
      <c r="E19" s="31">
        <f t="shared" si="6"/>
        <v>0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4"/>
        <v>1532000</v>
      </c>
      <c r="O19" s="43">
        <f t="shared" si="1"/>
        <v>341.2786812207619</v>
      </c>
      <c r="P19" s="10"/>
    </row>
    <row r="20" spans="1:16" ht="15">
      <c r="A20" s="12"/>
      <c r="B20" s="44">
        <v>541</v>
      </c>
      <c r="C20" s="20" t="s">
        <v>58</v>
      </c>
      <c r="D20" s="46">
        <v>1532000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1532000</v>
      </c>
      <c r="O20" s="47">
        <f t="shared" si="1"/>
        <v>341.2786812207619</v>
      </c>
      <c r="P20" s="9"/>
    </row>
    <row r="21" spans="1:16" ht="15.75">
      <c r="A21" s="28" t="s">
        <v>34</v>
      </c>
      <c r="B21" s="29"/>
      <c r="C21" s="30"/>
      <c r="D21" s="31">
        <f aca="true" t="shared" si="7" ref="D21:M21">SUM(D22:D22)</f>
        <v>2000</v>
      </c>
      <c r="E21" s="31">
        <f t="shared" si="7"/>
        <v>0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4"/>
        <v>2000</v>
      </c>
      <c r="O21" s="43">
        <f t="shared" si="1"/>
        <v>0.4455335263978614</v>
      </c>
      <c r="P21" s="10"/>
    </row>
    <row r="22" spans="1:16" ht="15">
      <c r="A22" s="13"/>
      <c r="B22" s="45">
        <v>552</v>
      </c>
      <c r="C22" s="21" t="s">
        <v>74</v>
      </c>
      <c r="D22" s="46">
        <v>2000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2000</v>
      </c>
      <c r="O22" s="47">
        <f t="shared" si="1"/>
        <v>0.4455335263978614</v>
      </c>
      <c r="P22" s="9"/>
    </row>
    <row r="23" spans="1:16" ht="15.75">
      <c r="A23" s="28" t="s">
        <v>36</v>
      </c>
      <c r="B23" s="29"/>
      <c r="C23" s="30"/>
      <c r="D23" s="31">
        <f aca="true" t="shared" si="8" ref="D23:M23">SUM(D24:D24)</f>
        <v>18000</v>
      </c>
      <c r="E23" s="31">
        <f t="shared" si="8"/>
        <v>0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4"/>
        <v>18000</v>
      </c>
      <c r="O23" s="43">
        <f t="shared" si="1"/>
        <v>4.009801737580753</v>
      </c>
      <c r="P23" s="10"/>
    </row>
    <row r="24" spans="1:16" ht="15">
      <c r="A24" s="12"/>
      <c r="B24" s="44">
        <v>569</v>
      </c>
      <c r="C24" s="20" t="s">
        <v>37</v>
      </c>
      <c r="D24" s="46">
        <v>18000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18000</v>
      </c>
      <c r="O24" s="47">
        <f t="shared" si="1"/>
        <v>4.009801737580753</v>
      </c>
      <c r="P24" s="9"/>
    </row>
    <row r="25" spans="1:16" ht="15.75">
      <c r="A25" s="28" t="s">
        <v>38</v>
      </c>
      <c r="B25" s="29"/>
      <c r="C25" s="30"/>
      <c r="D25" s="31">
        <f aca="true" t="shared" si="9" ref="D25:M25">SUM(D26:D26)</f>
        <v>802000</v>
      </c>
      <c r="E25" s="31">
        <f t="shared" si="9"/>
        <v>0</v>
      </c>
      <c r="F25" s="31">
        <f t="shared" si="9"/>
        <v>0</v>
      </c>
      <c r="G25" s="31">
        <f t="shared" si="9"/>
        <v>0</v>
      </c>
      <c r="H25" s="31">
        <f t="shared" si="9"/>
        <v>0</v>
      </c>
      <c r="I25" s="31">
        <f t="shared" si="9"/>
        <v>0</v>
      </c>
      <c r="J25" s="31">
        <f t="shared" si="9"/>
        <v>0</v>
      </c>
      <c r="K25" s="31">
        <f t="shared" si="9"/>
        <v>0</v>
      </c>
      <c r="L25" s="31">
        <f t="shared" si="9"/>
        <v>0</v>
      </c>
      <c r="M25" s="31">
        <f t="shared" si="9"/>
        <v>0</v>
      </c>
      <c r="N25" s="31">
        <f t="shared" si="4"/>
        <v>802000</v>
      </c>
      <c r="O25" s="43">
        <f t="shared" si="1"/>
        <v>178.65894408554243</v>
      </c>
      <c r="P25" s="9"/>
    </row>
    <row r="26" spans="1:16" ht="15.75" thickBot="1">
      <c r="A26" s="12"/>
      <c r="B26" s="44">
        <v>572</v>
      </c>
      <c r="C26" s="20" t="s">
        <v>59</v>
      </c>
      <c r="D26" s="46">
        <v>802000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802000</v>
      </c>
      <c r="O26" s="47">
        <f t="shared" si="1"/>
        <v>178.65894408554243</v>
      </c>
      <c r="P26" s="9"/>
    </row>
    <row r="27" spans="1:119" ht="16.5" thickBot="1">
      <c r="A27" s="14" t="s">
        <v>10</v>
      </c>
      <c r="B27" s="23"/>
      <c r="C27" s="22"/>
      <c r="D27" s="15">
        <f>SUM(D5,D13,D16,D19,D21,D23,D25)</f>
        <v>19594000</v>
      </c>
      <c r="E27" s="15">
        <f aca="true" t="shared" si="10" ref="E27:M27">SUM(E5,E13,E16,E19,E21,E23,E25)</f>
        <v>5000</v>
      </c>
      <c r="F27" s="15">
        <f t="shared" si="10"/>
        <v>0</v>
      </c>
      <c r="G27" s="15">
        <f t="shared" si="10"/>
        <v>0</v>
      </c>
      <c r="H27" s="15">
        <f t="shared" si="10"/>
        <v>0</v>
      </c>
      <c r="I27" s="15">
        <f t="shared" si="10"/>
        <v>3054000</v>
      </c>
      <c r="J27" s="15">
        <f t="shared" si="10"/>
        <v>0</v>
      </c>
      <c r="K27" s="15">
        <f t="shared" si="10"/>
        <v>0</v>
      </c>
      <c r="L27" s="15">
        <f t="shared" si="10"/>
        <v>0</v>
      </c>
      <c r="M27" s="15">
        <f t="shared" si="10"/>
        <v>0</v>
      </c>
      <c r="N27" s="15">
        <f t="shared" si="4"/>
        <v>22653000</v>
      </c>
      <c r="O27" s="37">
        <f t="shared" si="1"/>
        <v>5046.335486745377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5" ht="15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75</v>
      </c>
      <c r="M29" s="93"/>
      <c r="N29" s="93"/>
      <c r="O29" s="41">
        <v>4489</v>
      </c>
    </row>
    <row r="30" spans="1:15" ht="1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5" ht="15.75" customHeight="1" thickBot="1">
      <c r="A31" s="97" t="s">
        <v>46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2710000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2710000</v>
      </c>
      <c r="O5" s="32">
        <f aca="true" t="shared" si="1" ref="O5:O25">(N5/O$27)</f>
        <v>619.8536139066789</v>
      </c>
      <c r="P5" s="6"/>
    </row>
    <row r="6" spans="1:16" ht="15">
      <c r="A6" s="12"/>
      <c r="B6" s="44">
        <v>511</v>
      </c>
      <c r="C6" s="20" t="s">
        <v>19</v>
      </c>
      <c r="D6" s="46">
        <v>158000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158000</v>
      </c>
      <c r="O6" s="47">
        <f t="shared" si="1"/>
        <v>36.13906678865508</v>
      </c>
      <c r="P6" s="9"/>
    </row>
    <row r="7" spans="1:16" ht="15">
      <c r="A7" s="12"/>
      <c r="B7" s="44">
        <v>512</v>
      </c>
      <c r="C7" s="20" t="s">
        <v>20</v>
      </c>
      <c r="D7" s="46">
        <v>698000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698000</v>
      </c>
      <c r="O7" s="47">
        <f t="shared" si="1"/>
        <v>159.6523330283623</v>
      </c>
      <c r="P7" s="9"/>
    </row>
    <row r="8" spans="1:16" ht="15">
      <c r="A8" s="12"/>
      <c r="B8" s="44">
        <v>513</v>
      </c>
      <c r="C8" s="20" t="s">
        <v>21</v>
      </c>
      <c r="D8" s="46">
        <v>579000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579000</v>
      </c>
      <c r="O8" s="47">
        <f t="shared" si="1"/>
        <v>132.43366880146385</v>
      </c>
      <c r="P8" s="9"/>
    </row>
    <row r="9" spans="1:16" ht="15">
      <c r="A9" s="12"/>
      <c r="B9" s="44">
        <v>514</v>
      </c>
      <c r="C9" s="20" t="s">
        <v>22</v>
      </c>
      <c r="D9" s="46">
        <v>130000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130000</v>
      </c>
      <c r="O9" s="47">
        <f t="shared" si="1"/>
        <v>29.734675205855442</v>
      </c>
      <c r="P9" s="9"/>
    </row>
    <row r="10" spans="1:16" ht="15">
      <c r="A10" s="12"/>
      <c r="B10" s="44">
        <v>515</v>
      </c>
      <c r="C10" s="20" t="s">
        <v>23</v>
      </c>
      <c r="D10" s="46">
        <v>115000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115000</v>
      </c>
      <c r="O10" s="47">
        <f t="shared" si="1"/>
        <v>26.303751143641353</v>
      </c>
      <c r="P10" s="9"/>
    </row>
    <row r="11" spans="1:16" ht="15">
      <c r="A11" s="12"/>
      <c r="B11" s="44">
        <v>517</v>
      </c>
      <c r="C11" s="20" t="s">
        <v>24</v>
      </c>
      <c r="D11" s="46">
        <v>818000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818000</v>
      </c>
      <c r="O11" s="47">
        <f t="shared" si="1"/>
        <v>187.09972552607502</v>
      </c>
      <c r="P11" s="9"/>
    </row>
    <row r="12" spans="1:16" ht="15">
      <c r="A12" s="12"/>
      <c r="B12" s="44">
        <v>519</v>
      </c>
      <c r="C12" s="20" t="s">
        <v>57</v>
      </c>
      <c r="D12" s="46">
        <v>212000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212000</v>
      </c>
      <c r="O12" s="47">
        <f t="shared" si="1"/>
        <v>48.4903934126258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SUM(D14:D15)</f>
        <v>5921000</v>
      </c>
      <c r="E13" s="31">
        <f t="shared" si="3"/>
        <v>16000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5">SUM(D13:M13)</f>
        <v>5937000</v>
      </c>
      <c r="O13" s="43">
        <f t="shared" si="1"/>
        <v>1357.9597438243368</v>
      </c>
      <c r="P13" s="10"/>
    </row>
    <row r="14" spans="1:16" ht="15">
      <c r="A14" s="12"/>
      <c r="B14" s="44">
        <v>521</v>
      </c>
      <c r="C14" s="20" t="s">
        <v>27</v>
      </c>
      <c r="D14" s="46">
        <v>5401000</v>
      </c>
      <c r="E14" s="46">
        <v>16000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5417000</v>
      </c>
      <c r="O14" s="47">
        <f t="shared" si="1"/>
        <v>1239.021043000915</v>
      </c>
      <c r="P14" s="9"/>
    </row>
    <row r="15" spans="1:16" ht="15">
      <c r="A15" s="12"/>
      <c r="B15" s="44">
        <v>524</v>
      </c>
      <c r="C15" s="20" t="s">
        <v>28</v>
      </c>
      <c r="D15" s="46">
        <v>520000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520000</v>
      </c>
      <c r="O15" s="47">
        <f t="shared" si="1"/>
        <v>118.93870082342177</v>
      </c>
      <c r="P15" s="9"/>
    </row>
    <row r="16" spans="1:16" ht="15.75">
      <c r="A16" s="28" t="s">
        <v>29</v>
      </c>
      <c r="B16" s="29"/>
      <c r="C16" s="30"/>
      <c r="D16" s="31">
        <f aca="true" t="shared" si="5" ref="D16:M16">SUM(D17:D18)</f>
        <v>2756000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2611000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5367000</v>
      </c>
      <c r="O16" s="43">
        <f t="shared" si="1"/>
        <v>1227.5846294602013</v>
      </c>
      <c r="P16" s="10"/>
    </row>
    <row r="17" spans="1:16" ht="15">
      <c r="A17" s="12"/>
      <c r="B17" s="44">
        <v>535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2611000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2611000</v>
      </c>
      <c r="O17" s="47">
        <f t="shared" si="1"/>
        <v>597.2095150960658</v>
      </c>
      <c r="P17" s="9"/>
    </row>
    <row r="18" spans="1:16" ht="15">
      <c r="A18" s="12"/>
      <c r="B18" s="44">
        <v>539</v>
      </c>
      <c r="C18" s="20" t="s">
        <v>31</v>
      </c>
      <c r="D18" s="46">
        <v>2756000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2756000</v>
      </c>
      <c r="O18" s="47">
        <f t="shared" si="1"/>
        <v>630.3751143641354</v>
      </c>
      <c r="P18" s="9"/>
    </row>
    <row r="19" spans="1:16" ht="15.75">
      <c r="A19" s="28" t="s">
        <v>32</v>
      </c>
      <c r="B19" s="29"/>
      <c r="C19" s="30"/>
      <c r="D19" s="31">
        <f aca="true" t="shared" si="6" ref="D19:M19">SUM(D20:D20)</f>
        <v>2361000</v>
      </c>
      <c r="E19" s="31">
        <f t="shared" si="6"/>
        <v>0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4"/>
        <v>2361000</v>
      </c>
      <c r="O19" s="43">
        <f t="shared" si="1"/>
        <v>540.0274473924977</v>
      </c>
      <c r="P19" s="10"/>
    </row>
    <row r="20" spans="1:16" ht="15">
      <c r="A20" s="12"/>
      <c r="B20" s="44">
        <v>541</v>
      </c>
      <c r="C20" s="20" t="s">
        <v>58</v>
      </c>
      <c r="D20" s="46">
        <v>2361000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2361000</v>
      </c>
      <c r="O20" s="47">
        <f t="shared" si="1"/>
        <v>540.0274473924977</v>
      </c>
      <c r="P20" s="9"/>
    </row>
    <row r="21" spans="1:16" ht="15.75">
      <c r="A21" s="28" t="s">
        <v>36</v>
      </c>
      <c r="B21" s="29"/>
      <c r="C21" s="30"/>
      <c r="D21" s="31">
        <f aca="true" t="shared" si="7" ref="D21:M21">SUM(D22:D22)</f>
        <v>48000</v>
      </c>
      <c r="E21" s="31">
        <f t="shared" si="7"/>
        <v>0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4"/>
        <v>48000</v>
      </c>
      <c r="O21" s="43">
        <f t="shared" si="1"/>
        <v>10.978956999085087</v>
      </c>
      <c r="P21" s="10"/>
    </row>
    <row r="22" spans="1:16" ht="15">
      <c r="A22" s="12"/>
      <c r="B22" s="44">
        <v>569</v>
      </c>
      <c r="C22" s="20" t="s">
        <v>37</v>
      </c>
      <c r="D22" s="46">
        <v>48000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48000</v>
      </c>
      <c r="O22" s="47">
        <f t="shared" si="1"/>
        <v>10.978956999085087</v>
      </c>
      <c r="P22" s="9"/>
    </row>
    <row r="23" spans="1:16" ht="15.75">
      <c r="A23" s="28" t="s">
        <v>38</v>
      </c>
      <c r="B23" s="29"/>
      <c r="C23" s="30"/>
      <c r="D23" s="31">
        <f aca="true" t="shared" si="8" ref="D23:M23">SUM(D24:D24)</f>
        <v>695000</v>
      </c>
      <c r="E23" s="31">
        <f t="shared" si="8"/>
        <v>0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4"/>
        <v>695000</v>
      </c>
      <c r="O23" s="43">
        <f t="shared" si="1"/>
        <v>158.96614821591947</v>
      </c>
      <c r="P23" s="9"/>
    </row>
    <row r="24" spans="1:16" ht="15.75" thickBot="1">
      <c r="A24" s="12"/>
      <c r="B24" s="44">
        <v>572</v>
      </c>
      <c r="C24" s="20" t="s">
        <v>59</v>
      </c>
      <c r="D24" s="46">
        <v>695000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695000</v>
      </c>
      <c r="O24" s="47">
        <f t="shared" si="1"/>
        <v>158.96614821591947</v>
      </c>
      <c r="P24" s="9"/>
    </row>
    <row r="25" spans="1:119" ht="16.5" thickBot="1">
      <c r="A25" s="14" t="s">
        <v>10</v>
      </c>
      <c r="B25" s="23"/>
      <c r="C25" s="22"/>
      <c r="D25" s="15">
        <f>SUM(D5,D13,D16,D19,D21,D23)</f>
        <v>14491000</v>
      </c>
      <c r="E25" s="15">
        <f aca="true" t="shared" si="9" ref="E25:M25">SUM(E5,E13,E16,E19,E21,E23)</f>
        <v>16000</v>
      </c>
      <c r="F25" s="15">
        <f t="shared" si="9"/>
        <v>0</v>
      </c>
      <c r="G25" s="15">
        <f t="shared" si="9"/>
        <v>0</v>
      </c>
      <c r="H25" s="15">
        <f t="shared" si="9"/>
        <v>0</v>
      </c>
      <c r="I25" s="15">
        <f t="shared" si="9"/>
        <v>2611000</v>
      </c>
      <c r="J25" s="15">
        <f t="shared" si="9"/>
        <v>0</v>
      </c>
      <c r="K25" s="15">
        <f t="shared" si="9"/>
        <v>0</v>
      </c>
      <c r="L25" s="15">
        <f t="shared" si="9"/>
        <v>0</v>
      </c>
      <c r="M25" s="15">
        <f t="shared" si="9"/>
        <v>0</v>
      </c>
      <c r="N25" s="15">
        <f t="shared" si="4"/>
        <v>17118000</v>
      </c>
      <c r="O25" s="37">
        <f t="shared" si="1"/>
        <v>3915.370539798719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5" ht="15">
      <c r="A27" s="38"/>
      <c r="B27" s="39"/>
      <c r="C27" s="39"/>
      <c r="D27" s="40"/>
      <c r="E27" s="40"/>
      <c r="F27" s="40"/>
      <c r="G27" s="40"/>
      <c r="H27" s="40"/>
      <c r="I27" s="40"/>
      <c r="J27" s="40"/>
      <c r="K27" s="40"/>
      <c r="L27" s="93" t="s">
        <v>72</v>
      </c>
      <c r="M27" s="93"/>
      <c r="N27" s="93"/>
      <c r="O27" s="41">
        <v>4372</v>
      </c>
    </row>
    <row r="28" spans="1:15" ht="15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5" ht="15.75" customHeight="1" thickBot="1">
      <c r="A29" s="97" t="s">
        <v>46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7308000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7308000</v>
      </c>
      <c r="O5" s="32">
        <f aca="true" t="shared" si="1" ref="O5:O25">(N5/O$27)</f>
        <v>1701.9096413600373</v>
      </c>
      <c r="P5" s="6"/>
    </row>
    <row r="6" spans="1:16" ht="15">
      <c r="A6" s="12"/>
      <c r="B6" s="44">
        <v>511</v>
      </c>
      <c r="C6" s="20" t="s">
        <v>19</v>
      </c>
      <c r="D6" s="46">
        <v>4851000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4851000</v>
      </c>
      <c r="O6" s="47">
        <f t="shared" si="1"/>
        <v>1129.7158826269213</v>
      </c>
      <c r="P6" s="9"/>
    </row>
    <row r="7" spans="1:16" ht="15">
      <c r="A7" s="12"/>
      <c r="B7" s="44">
        <v>512</v>
      </c>
      <c r="C7" s="20" t="s">
        <v>20</v>
      </c>
      <c r="D7" s="46">
        <v>668000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668000</v>
      </c>
      <c r="O7" s="47">
        <f t="shared" si="1"/>
        <v>155.56590591523056</v>
      </c>
      <c r="P7" s="9"/>
    </row>
    <row r="8" spans="1:16" ht="15">
      <c r="A8" s="12"/>
      <c r="B8" s="44">
        <v>513</v>
      </c>
      <c r="C8" s="20" t="s">
        <v>21</v>
      </c>
      <c r="D8" s="46">
        <v>533000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533000</v>
      </c>
      <c r="O8" s="47">
        <f t="shared" si="1"/>
        <v>124.12668840242199</v>
      </c>
      <c r="P8" s="9"/>
    </row>
    <row r="9" spans="1:16" ht="15">
      <c r="A9" s="12"/>
      <c r="B9" s="44">
        <v>514</v>
      </c>
      <c r="C9" s="20" t="s">
        <v>22</v>
      </c>
      <c r="D9" s="46">
        <v>150000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150000</v>
      </c>
      <c r="O9" s="47">
        <f t="shared" si="1"/>
        <v>34.932463903120635</v>
      </c>
      <c r="P9" s="9"/>
    </row>
    <row r="10" spans="1:16" ht="15">
      <c r="A10" s="12"/>
      <c r="B10" s="44">
        <v>515</v>
      </c>
      <c r="C10" s="20" t="s">
        <v>23</v>
      </c>
      <c r="D10" s="46">
        <v>115000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115000</v>
      </c>
      <c r="O10" s="47">
        <f t="shared" si="1"/>
        <v>26.78155565905915</v>
      </c>
      <c r="P10" s="9"/>
    </row>
    <row r="11" spans="1:16" ht="15">
      <c r="A11" s="12"/>
      <c r="B11" s="44">
        <v>517</v>
      </c>
      <c r="C11" s="20" t="s">
        <v>24</v>
      </c>
      <c r="D11" s="46">
        <v>790000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790000</v>
      </c>
      <c r="O11" s="47">
        <f t="shared" si="1"/>
        <v>183.977643223102</v>
      </c>
      <c r="P11" s="9"/>
    </row>
    <row r="12" spans="1:16" ht="15">
      <c r="A12" s="12"/>
      <c r="B12" s="44">
        <v>519</v>
      </c>
      <c r="C12" s="20" t="s">
        <v>57</v>
      </c>
      <c r="D12" s="46">
        <v>201000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201000</v>
      </c>
      <c r="O12" s="47">
        <f t="shared" si="1"/>
        <v>46.80950163018165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SUM(D14:D15)</f>
        <v>5641000</v>
      </c>
      <c r="E13" s="31">
        <f t="shared" si="3"/>
        <v>40000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5">SUM(D13:M13)</f>
        <v>5681000</v>
      </c>
      <c r="O13" s="43">
        <f t="shared" si="1"/>
        <v>1323.0088495575221</v>
      </c>
      <c r="P13" s="10"/>
    </row>
    <row r="14" spans="1:16" ht="15">
      <c r="A14" s="12"/>
      <c r="B14" s="44">
        <v>521</v>
      </c>
      <c r="C14" s="20" t="s">
        <v>27</v>
      </c>
      <c r="D14" s="46">
        <v>5136000</v>
      </c>
      <c r="E14" s="46">
        <v>40000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5176000</v>
      </c>
      <c r="O14" s="47">
        <f t="shared" si="1"/>
        <v>1205.4028877503492</v>
      </c>
      <c r="P14" s="9"/>
    </row>
    <row r="15" spans="1:16" ht="15">
      <c r="A15" s="12"/>
      <c r="B15" s="44">
        <v>524</v>
      </c>
      <c r="C15" s="20" t="s">
        <v>28</v>
      </c>
      <c r="D15" s="46">
        <v>505000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505000</v>
      </c>
      <c r="O15" s="47">
        <f t="shared" si="1"/>
        <v>117.6059618071728</v>
      </c>
      <c r="P15" s="9"/>
    </row>
    <row r="16" spans="1:16" ht="15.75">
      <c r="A16" s="28" t="s">
        <v>29</v>
      </c>
      <c r="B16" s="29"/>
      <c r="C16" s="30"/>
      <c r="D16" s="31">
        <f aca="true" t="shared" si="5" ref="D16:M16">SUM(D17:D18)</f>
        <v>2756000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2664000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5420000</v>
      </c>
      <c r="O16" s="43">
        <f t="shared" si="1"/>
        <v>1262.2263623660922</v>
      </c>
      <c r="P16" s="10"/>
    </row>
    <row r="17" spans="1:16" ht="15">
      <c r="A17" s="12"/>
      <c r="B17" s="44">
        <v>535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2664000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2664000</v>
      </c>
      <c r="O17" s="47">
        <f t="shared" si="1"/>
        <v>620.4005589194225</v>
      </c>
      <c r="P17" s="9"/>
    </row>
    <row r="18" spans="1:16" ht="15">
      <c r="A18" s="12"/>
      <c r="B18" s="44">
        <v>539</v>
      </c>
      <c r="C18" s="20" t="s">
        <v>31</v>
      </c>
      <c r="D18" s="46">
        <v>2756000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2756000</v>
      </c>
      <c r="O18" s="47">
        <f t="shared" si="1"/>
        <v>641.8258034466697</v>
      </c>
      <c r="P18" s="9"/>
    </row>
    <row r="19" spans="1:16" ht="15.75">
      <c r="A19" s="28" t="s">
        <v>32</v>
      </c>
      <c r="B19" s="29"/>
      <c r="C19" s="30"/>
      <c r="D19" s="31">
        <f aca="true" t="shared" si="6" ref="D19:M19">SUM(D20:D20)</f>
        <v>2209000</v>
      </c>
      <c r="E19" s="31">
        <f t="shared" si="6"/>
        <v>0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4"/>
        <v>2209000</v>
      </c>
      <c r="O19" s="43">
        <f t="shared" si="1"/>
        <v>514.4387517466232</v>
      </c>
      <c r="P19" s="10"/>
    </row>
    <row r="20" spans="1:16" ht="15">
      <c r="A20" s="12"/>
      <c r="B20" s="44">
        <v>541</v>
      </c>
      <c r="C20" s="20" t="s">
        <v>58</v>
      </c>
      <c r="D20" s="46">
        <v>2209000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2209000</v>
      </c>
      <c r="O20" s="47">
        <f t="shared" si="1"/>
        <v>514.4387517466232</v>
      </c>
      <c r="P20" s="9"/>
    </row>
    <row r="21" spans="1:16" ht="15.75">
      <c r="A21" s="28" t="s">
        <v>36</v>
      </c>
      <c r="B21" s="29"/>
      <c r="C21" s="30"/>
      <c r="D21" s="31">
        <f aca="true" t="shared" si="7" ref="D21:M21">SUM(D22:D22)</f>
        <v>57000</v>
      </c>
      <c r="E21" s="31">
        <f t="shared" si="7"/>
        <v>0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4"/>
        <v>57000</v>
      </c>
      <c r="O21" s="43">
        <f t="shared" si="1"/>
        <v>13.274336283185841</v>
      </c>
      <c r="P21" s="10"/>
    </row>
    <row r="22" spans="1:16" ht="15">
      <c r="A22" s="12"/>
      <c r="B22" s="44">
        <v>569</v>
      </c>
      <c r="C22" s="20" t="s">
        <v>37</v>
      </c>
      <c r="D22" s="46">
        <v>57000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57000</v>
      </c>
      <c r="O22" s="47">
        <f t="shared" si="1"/>
        <v>13.274336283185841</v>
      </c>
      <c r="P22" s="9"/>
    </row>
    <row r="23" spans="1:16" ht="15.75">
      <c r="A23" s="28" t="s">
        <v>38</v>
      </c>
      <c r="B23" s="29"/>
      <c r="C23" s="30"/>
      <c r="D23" s="31">
        <f aca="true" t="shared" si="8" ref="D23:M23">SUM(D24:D24)</f>
        <v>1257000</v>
      </c>
      <c r="E23" s="31">
        <f t="shared" si="8"/>
        <v>0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4"/>
        <v>1257000</v>
      </c>
      <c r="O23" s="43">
        <f t="shared" si="1"/>
        <v>292.7340475081509</v>
      </c>
      <c r="P23" s="9"/>
    </row>
    <row r="24" spans="1:16" ht="15.75" thickBot="1">
      <c r="A24" s="12"/>
      <c r="B24" s="44">
        <v>572</v>
      </c>
      <c r="C24" s="20" t="s">
        <v>59</v>
      </c>
      <c r="D24" s="46">
        <v>1257000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1257000</v>
      </c>
      <c r="O24" s="47">
        <f t="shared" si="1"/>
        <v>292.7340475081509</v>
      </c>
      <c r="P24" s="9"/>
    </row>
    <row r="25" spans="1:119" ht="16.5" thickBot="1">
      <c r="A25" s="14" t="s">
        <v>10</v>
      </c>
      <c r="B25" s="23"/>
      <c r="C25" s="22"/>
      <c r="D25" s="15">
        <f>SUM(D5,D13,D16,D19,D21,D23)</f>
        <v>19228000</v>
      </c>
      <c r="E25" s="15">
        <f aca="true" t="shared" si="9" ref="E25:M25">SUM(E5,E13,E16,E19,E21,E23)</f>
        <v>40000</v>
      </c>
      <c r="F25" s="15">
        <f t="shared" si="9"/>
        <v>0</v>
      </c>
      <c r="G25" s="15">
        <f t="shared" si="9"/>
        <v>0</v>
      </c>
      <c r="H25" s="15">
        <f t="shared" si="9"/>
        <v>0</v>
      </c>
      <c r="I25" s="15">
        <f t="shared" si="9"/>
        <v>2664000</v>
      </c>
      <c r="J25" s="15">
        <f t="shared" si="9"/>
        <v>0</v>
      </c>
      <c r="K25" s="15">
        <f t="shared" si="9"/>
        <v>0</v>
      </c>
      <c r="L25" s="15">
        <f t="shared" si="9"/>
        <v>0</v>
      </c>
      <c r="M25" s="15">
        <f t="shared" si="9"/>
        <v>0</v>
      </c>
      <c r="N25" s="15">
        <f t="shared" si="4"/>
        <v>21932000</v>
      </c>
      <c r="O25" s="37">
        <f t="shared" si="1"/>
        <v>5107.591988821611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5" ht="15">
      <c r="A27" s="38"/>
      <c r="B27" s="39"/>
      <c r="C27" s="39"/>
      <c r="D27" s="40"/>
      <c r="E27" s="40"/>
      <c r="F27" s="40"/>
      <c r="G27" s="40"/>
      <c r="H27" s="40"/>
      <c r="I27" s="40"/>
      <c r="J27" s="40"/>
      <c r="K27" s="40"/>
      <c r="L27" s="93" t="s">
        <v>70</v>
      </c>
      <c r="M27" s="93"/>
      <c r="N27" s="93"/>
      <c r="O27" s="41">
        <v>4294</v>
      </c>
    </row>
    <row r="28" spans="1:15" ht="15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5" ht="15.75" customHeight="1" thickBot="1">
      <c r="A29" s="97" t="s">
        <v>46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 xml:space="preserve">&amp;L&amp;14Office of Economic and Demographic Research&amp;R&amp;14Page &amp;P of &amp;N </oddFooter>
  </headerFooter>
  <ignoredErrors>
    <ignoredError sqref="N2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5159000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5159000</v>
      </c>
      <c r="O5" s="32">
        <f aca="true" t="shared" si="1" ref="O5:O25">(N5/O$27)</f>
        <v>1203.125</v>
      </c>
      <c r="P5" s="6"/>
    </row>
    <row r="6" spans="1:16" ht="15">
      <c r="A6" s="12"/>
      <c r="B6" s="44">
        <v>511</v>
      </c>
      <c r="C6" s="20" t="s">
        <v>19</v>
      </c>
      <c r="D6" s="46">
        <v>2932000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2932000</v>
      </c>
      <c r="O6" s="47">
        <f t="shared" si="1"/>
        <v>683.7686567164179</v>
      </c>
      <c r="P6" s="9"/>
    </row>
    <row r="7" spans="1:16" ht="15">
      <c r="A7" s="12"/>
      <c r="B7" s="44">
        <v>512</v>
      </c>
      <c r="C7" s="20" t="s">
        <v>20</v>
      </c>
      <c r="D7" s="46">
        <v>617000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617000</v>
      </c>
      <c r="O7" s="47">
        <f t="shared" si="1"/>
        <v>143.88992537313433</v>
      </c>
      <c r="P7" s="9"/>
    </row>
    <row r="8" spans="1:16" ht="15">
      <c r="A8" s="12"/>
      <c r="B8" s="44">
        <v>513</v>
      </c>
      <c r="C8" s="20" t="s">
        <v>21</v>
      </c>
      <c r="D8" s="46">
        <v>496000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496000</v>
      </c>
      <c r="O8" s="47">
        <f t="shared" si="1"/>
        <v>115.67164179104478</v>
      </c>
      <c r="P8" s="9"/>
    </row>
    <row r="9" spans="1:16" ht="15">
      <c r="A9" s="12"/>
      <c r="B9" s="44">
        <v>514</v>
      </c>
      <c r="C9" s="20" t="s">
        <v>22</v>
      </c>
      <c r="D9" s="46">
        <v>112000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112000</v>
      </c>
      <c r="O9" s="47">
        <f t="shared" si="1"/>
        <v>26.119402985074625</v>
      </c>
      <c r="P9" s="9"/>
    </row>
    <row r="10" spans="1:16" ht="15">
      <c r="A10" s="12"/>
      <c r="B10" s="44">
        <v>515</v>
      </c>
      <c r="C10" s="20" t="s">
        <v>23</v>
      </c>
      <c r="D10" s="46">
        <v>109000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109000</v>
      </c>
      <c r="O10" s="47">
        <f t="shared" si="1"/>
        <v>25.419776119402986</v>
      </c>
      <c r="P10" s="9"/>
    </row>
    <row r="11" spans="1:16" ht="15">
      <c r="A11" s="12"/>
      <c r="B11" s="44">
        <v>517</v>
      </c>
      <c r="C11" s="20" t="s">
        <v>24</v>
      </c>
      <c r="D11" s="46">
        <v>787000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787000</v>
      </c>
      <c r="O11" s="47">
        <f t="shared" si="1"/>
        <v>183.53544776119404</v>
      </c>
      <c r="P11" s="9"/>
    </row>
    <row r="12" spans="1:16" ht="15">
      <c r="A12" s="12"/>
      <c r="B12" s="44">
        <v>519</v>
      </c>
      <c r="C12" s="20" t="s">
        <v>57</v>
      </c>
      <c r="D12" s="46">
        <v>106000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106000</v>
      </c>
      <c r="O12" s="47">
        <f t="shared" si="1"/>
        <v>24.720149253731343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SUM(D14:D15)</f>
        <v>5531000</v>
      </c>
      <c r="E13" s="31">
        <f t="shared" si="3"/>
        <v>31000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5">SUM(D13:M13)</f>
        <v>5562000</v>
      </c>
      <c r="O13" s="43">
        <f t="shared" si="1"/>
        <v>1297.108208955224</v>
      </c>
      <c r="P13" s="10"/>
    </row>
    <row r="14" spans="1:16" ht="15">
      <c r="A14" s="12"/>
      <c r="B14" s="44">
        <v>521</v>
      </c>
      <c r="C14" s="20" t="s">
        <v>27</v>
      </c>
      <c r="D14" s="46">
        <v>5017000</v>
      </c>
      <c r="E14" s="46">
        <v>31000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5048000</v>
      </c>
      <c r="O14" s="47">
        <f t="shared" si="1"/>
        <v>1177.2388059701493</v>
      </c>
      <c r="P14" s="9"/>
    </row>
    <row r="15" spans="1:16" ht="15">
      <c r="A15" s="12"/>
      <c r="B15" s="44">
        <v>524</v>
      </c>
      <c r="C15" s="20" t="s">
        <v>28</v>
      </c>
      <c r="D15" s="46">
        <v>514000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514000</v>
      </c>
      <c r="O15" s="47">
        <f t="shared" si="1"/>
        <v>119.86940298507463</v>
      </c>
      <c r="P15" s="9"/>
    </row>
    <row r="16" spans="1:16" ht="15.75">
      <c r="A16" s="28" t="s">
        <v>29</v>
      </c>
      <c r="B16" s="29"/>
      <c r="C16" s="30"/>
      <c r="D16" s="31">
        <f aca="true" t="shared" si="5" ref="D16:M16">SUM(D17:D18)</f>
        <v>2757000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2534000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5291000</v>
      </c>
      <c r="O16" s="43">
        <f t="shared" si="1"/>
        <v>1233.9085820895523</v>
      </c>
      <c r="P16" s="10"/>
    </row>
    <row r="17" spans="1:16" ht="15">
      <c r="A17" s="12"/>
      <c r="B17" s="44">
        <v>535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2534000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2534000</v>
      </c>
      <c r="O17" s="47">
        <f t="shared" si="1"/>
        <v>590.9514925373135</v>
      </c>
      <c r="P17" s="9"/>
    </row>
    <row r="18" spans="1:16" ht="15">
      <c r="A18" s="12"/>
      <c r="B18" s="44">
        <v>539</v>
      </c>
      <c r="C18" s="20" t="s">
        <v>31</v>
      </c>
      <c r="D18" s="46">
        <v>2757000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2757000</v>
      </c>
      <c r="O18" s="47">
        <f t="shared" si="1"/>
        <v>642.9570895522388</v>
      </c>
      <c r="P18" s="9"/>
    </row>
    <row r="19" spans="1:16" ht="15.75">
      <c r="A19" s="28" t="s">
        <v>32</v>
      </c>
      <c r="B19" s="29"/>
      <c r="C19" s="30"/>
      <c r="D19" s="31">
        <f aca="true" t="shared" si="6" ref="D19:M19">SUM(D20:D20)</f>
        <v>2233000</v>
      </c>
      <c r="E19" s="31">
        <f t="shared" si="6"/>
        <v>0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4"/>
        <v>2233000</v>
      </c>
      <c r="O19" s="43">
        <f t="shared" si="1"/>
        <v>520.7555970149253</v>
      </c>
      <c r="P19" s="10"/>
    </row>
    <row r="20" spans="1:16" ht="15">
      <c r="A20" s="12"/>
      <c r="B20" s="44">
        <v>541</v>
      </c>
      <c r="C20" s="20" t="s">
        <v>58</v>
      </c>
      <c r="D20" s="46">
        <v>2233000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2233000</v>
      </c>
      <c r="O20" s="47">
        <f t="shared" si="1"/>
        <v>520.7555970149253</v>
      </c>
      <c r="P20" s="9"/>
    </row>
    <row r="21" spans="1:16" ht="15.75">
      <c r="A21" s="28" t="s">
        <v>36</v>
      </c>
      <c r="B21" s="29"/>
      <c r="C21" s="30"/>
      <c r="D21" s="31">
        <f aca="true" t="shared" si="7" ref="D21:M21">SUM(D22:D22)</f>
        <v>62000</v>
      </c>
      <c r="E21" s="31">
        <f t="shared" si="7"/>
        <v>0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4"/>
        <v>62000</v>
      </c>
      <c r="O21" s="43">
        <f t="shared" si="1"/>
        <v>14.458955223880597</v>
      </c>
      <c r="P21" s="10"/>
    </row>
    <row r="22" spans="1:16" ht="15">
      <c r="A22" s="12"/>
      <c r="B22" s="44">
        <v>569</v>
      </c>
      <c r="C22" s="20" t="s">
        <v>37</v>
      </c>
      <c r="D22" s="46">
        <v>62000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62000</v>
      </c>
      <c r="O22" s="47">
        <f t="shared" si="1"/>
        <v>14.458955223880597</v>
      </c>
      <c r="P22" s="9"/>
    </row>
    <row r="23" spans="1:16" ht="15.75">
      <c r="A23" s="28" t="s">
        <v>38</v>
      </c>
      <c r="B23" s="29"/>
      <c r="C23" s="30"/>
      <c r="D23" s="31">
        <f aca="true" t="shared" si="8" ref="D23:M23">SUM(D24:D24)</f>
        <v>574000</v>
      </c>
      <c r="E23" s="31">
        <f t="shared" si="8"/>
        <v>0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4"/>
        <v>574000</v>
      </c>
      <c r="O23" s="43">
        <f t="shared" si="1"/>
        <v>133.86194029850745</v>
      </c>
      <c r="P23" s="9"/>
    </row>
    <row r="24" spans="1:16" ht="15.75" thickBot="1">
      <c r="A24" s="12"/>
      <c r="B24" s="44">
        <v>572</v>
      </c>
      <c r="C24" s="20" t="s">
        <v>59</v>
      </c>
      <c r="D24" s="46">
        <v>574000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574000</v>
      </c>
      <c r="O24" s="47">
        <f t="shared" si="1"/>
        <v>133.86194029850745</v>
      </c>
      <c r="P24" s="9"/>
    </row>
    <row r="25" spans="1:119" ht="16.5" thickBot="1">
      <c r="A25" s="14" t="s">
        <v>10</v>
      </c>
      <c r="B25" s="23"/>
      <c r="C25" s="22"/>
      <c r="D25" s="15">
        <f>SUM(D5,D13,D16,D19,D21,D23)</f>
        <v>16316000</v>
      </c>
      <c r="E25" s="15">
        <f aca="true" t="shared" si="9" ref="E25:M25">SUM(E5,E13,E16,E19,E21,E23)</f>
        <v>31000</v>
      </c>
      <c r="F25" s="15">
        <f t="shared" si="9"/>
        <v>0</v>
      </c>
      <c r="G25" s="15">
        <f t="shared" si="9"/>
        <v>0</v>
      </c>
      <c r="H25" s="15">
        <f t="shared" si="9"/>
        <v>0</v>
      </c>
      <c r="I25" s="15">
        <f t="shared" si="9"/>
        <v>2534000</v>
      </c>
      <c r="J25" s="15">
        <f t="shared" si="9"/>
        <v>0</v>
      </c>
      <c r="K25" s="15">
        <f t="shared" si="9"/>
        <v>0</v>
      </c>
      <c r="L25" s="15">
        <f t="shared" si="9"/>
        <v>0</v>
      </c>
      <c r="M25" s="15">
        <f t="shared" si="9"/>
        <v>0</v>
      </c>
      <c r="N25" s="15">
        <f t="shared" si="4"/>
        <v>18881000</v>
      </c>
      <c r="O25" s="37">
        <f t="shared" si="1"/>
        <v>4403.2182835820895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5" ht="15">
      <c r="A27" s="38"/>
      <c r="B27" s="39"/>
      <c r="C27" s="39"/>
      <c r="D27" s="40"/>
      <c r="E27" s="40"/>
      <c r="F27" s="40"/>
      <c r="G27" s="40"/>
      <c r="H27" s="40"/>
      <c r="I27" s="40"/>
      <c r="J27" s="40"/>
      <c r="K27" s="40"/>
      <c r="L27" s="93" t="s">
        <v>68</v>
      </c>
      <c r="M27" s="93"/>
      <c r="N27" s="93"/>
      <c r="O27" s="41">
        <v>4288</v>
      </c>
    </row>
    <row r="28" spans="1:15" ht="15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5" ht="15.75" customHeight="1" thickBot="1">
      <c r="A29" s="97" t="s">
        <v>46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2642000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2642000</v>
      </c>
      <c r="O5" s="32">
        <f aca="true" t="shared" si="1" ref="O5:O25">(N5/O$27)</f>
        <v>615.7072943369844</v>
      </c>
      <c r="P5" s="6"/>
    </row>
    <row r="6" spans="1:16" ht="15">
      <c r="A6" s="12"/>
      <c r="B6" s="44">
        <v>511</v>
      </c>
      <c r="C6" s="20" t="s">
        <v>19</v>
      </c>
      <c r="D6" s="46">
        <v>317000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317000</v>
      </c>
      <c r="O6" s="47">
        <f t="shared" si="1"/>
        <v>73.87555348403636</v>
      </c>
      <c r="P6" s="9"/>
    </row>
    <row r="7" spans="1:16" ht="15">
      <c r="A7" s="12"/>
      <c r="B7" s="44">
        <v>512</v>
      </c>
      <c r="C7" s="20" t="s">
        <v>20</v>
      </c>
      <c r="D7" s="46">
        <v>720000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720000</v>
      </c>
      <c r="O7" s="47">
        <f t="shared" si="1"/>
        <v>167.7930552318807</v>
      </c>
      <c r="P7" s="9"/>
    </row>
    <row r="8" spans="1:16" ht="15">
      <c r="A8" s="12"/>
      <c r="B8" s="44">
        <v>513</v>
      </c>
      <c r="C8" s="20" t="s">
        <v>21</v>
      </c>
      <c r="D8" s="46">
        <v>505000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505000</v>
      </c>
      <c r="O8" s="47">
        <f t="shared" si="1"/>
        <v>117.68818457236075</v>
      </c>
      <c r="P8" s="9"/>
    </row>
    <row r="9" spans="1:16" ht="15">
      <c r="A9" s="12"/>
      <c r="B9" s="44">
        <v>514</v>
      </c>
      <c r="C9" s="20" t="s">
        <v>22</v>
      </c>
      <c r="D9" s="46">
        <v>114000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114000</v>
      </c>
      <c r="O9" s="47">
        <f t="shared" si="1"/>
        <v>26.567233745047773</v>
      </c>
      <c r="P9" s="9"/>
    </row>
    <row r="10" spans="1:16" ht="15">
      <c r="A10" s="12"/>
      <c r="B10" s="44">
        <v>515</v>
      </c>
      <c r="C10" s="20" t="s">
        <v>23</v>
      </c>
      <c r="D10" s="46">
        <v>107000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107000</v>
      </c>
      <c r="O10" s="47">
        <f t="shared" si="1"/>
        <v>24.935912374737825</v>
      </c>
      <c r="P10" s="9"/>
    </row>
    <row r="11" spans="1:16" ht="15">
      <c r="A11" s="12"/>
      <c r="B11" s="44">
        <v>517</v>
      </c>
      <c r="C11" s="20" t="s">
        <v>24</v>
      </c>
      <c r="D11" s="46">
        <v>794000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794000</v>
      </c>
      <c r="O11" s="47">
        <f t="shared" si="1"/>
        <v>185.0384525751573</v>
      </c>
      <c r="P11" s="9"/>
    </row>
    <row r="12" spans="1:16" ht="15">
      <c r="A12" s="12"/>
      <c r="B12" s="44">
        <v>519</v>
      </c>
      <c r="C12" s="20" t="s">
        <v>57</v>
      </c>
      <c r="D12" s="46">
        <v>85000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85000</v>
      </c>
      <c r="O12" s="47">
        <f t="shared" si="1"/>
        <v>19.808902353763692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SUM(D14:D15)</f>
        <v>5343000</v>
      </c>
      <c r="E13" s="31">
        <f t="shared" si="3"/>
        <v>44000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5">SUM(D13:M13)</f>
        <v>5387000</v>
      </c>
      <c r="O13" s="43">
        <f t="shared" si="1"/>
        <v>1255.4183174085294</v>
      </c>
      <c r="P13" s="10"/>
    </row>
    <row r="14" spans="1:16" ht="15">
      <c r="A14" s="12"/>
      <c r="B14" s="44">
        <v>521</v>
      </c>
      <c r="C14" s="20" t="s">
        <v>27</v>
      </c>
      <c r="D14" s="46">
        <v>4812000</v>
      </c>
      <c r="E14" s="46">
        <v>44000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4856000</v>
      </c>
      <c r="O14" s="47">
        <f t="shared" si="1"/>
        <v>1131.6709391750176</v>
      </c>
      <c r="P14" s="9"/>
    </row>
    <row r="15" spans="1:16" ht="15">
      <c r="A15" s="12"/>
      <c r="B15" s="44">
        <v>524</v>
      </c>
      <c r="C15" s="20" t="s">
        <v>28</v>
      </c>
      <c r="D15" s="46">
        <v>531000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531000</v>
      </c>
      <c r="O15" s="47">
        <f t="shared" si="1"/>
        <v>123.747378233512</v>
      </c>
      <c r="P15" s="9"/>
    </row>
    <row r="16" spans="1:16" ht="15.75">
      <c r="A16" s="28" t="s">
        <v>29</v>
      </c>
      <c r="B16" s="29"/>
      <c r="C16" s="30"/>
      <c r="D16" s="31">
        <f aca="true" t="shared" si="5" ref="D16:M16">SUM(D17:D18)</f>
        <v>2750000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2526000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5276000</v>
      </c>
      <c r="O16" s="43">
        <f t="shared" si="1"/>
        <v>1229.5502213936145</v>
      </c>
      <c r="P16" s="10"/>
    </row>
    <row r="17" spans="1:16" ht="15">
      <c r="A17" s="12"/>
      <c r="B17" s="44">
        <v>535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2526000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2526000</v>
      </c>
      <c r="O17" s="47">
        <f t="shared" si="1"/>
        <v>588.6739687718481</v>
      </c>
      <c r="P17" s="9"/>
    </row>
    <row r="18" spans="1:16" ht="15">
      <c r="A18" s="12"/>
      <c r="B18" s="44">
        <v>539</v>
      </c>
      <c r="C18" s="20" t="s">
        <v>31</v>
      </c>
      <c r="D18" s="46">
        <v>2750000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2750000</v>
      </c>
      <c r="O18" s="47">
        <f t="shared" si="1"/>
        <v>640.8762526217665</v>
      </c>
      <c r="P18" s="9"/>
    </row>
    <row r="19" spans="1:16" ht="15.75">
      <c r="A19" s="28" t="s">
        <v>32</v>
      </c>
      <c r="B19" s="29"/>
      <c r="C19" s="30"/>
      <c r="D19" s="31">
        <f aca="true" t="shared" si="6" ref="D19:M19">SUM(D20:D20)</f>
        <v>2066000</v>
      </c>
      <c r="E19" s="31">
        <f t="shared" si="6"/>
        <v>0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4"/>
        <v>2066000</v>
      </c>
      <c r="O19" s="43">
        <f t="shared" si="1"/>
        <v>481.47285015147986</v>
      </c>
      <c r="P19" s="10"/>
    </row>
    <row r="20" spans="1:16" ht="15">
      <c r="A20" s="12"/>
      <c r="B20" s="44">
        <v>541</v>
      </c>
      <c r="C20" s="20" t="s">
        <v>58</v>
      </c>
      <c r="D20" s="46">
        <v>2066000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2066000</v>
      </c>
      <c r="O20" s="47">
        <f t="shared" si="1"/>
        <v>481.47285015147986</v>
      </c>
      <c r="P20" s="9"/>
    </row>
    <row r="21" spans="1:16" ht="15.75">
      <c r="A21" s="28" t="s">
        <v>36</v>
      </c>
      <c r="B21" s="29"/>
      <c r="C21" s="30"/>
      <c r="D21" s="31">
        <f aca="true" t="shared" si="7" ref="D21:M21">SUM(D22:D22)</f>
        <v>132000</v>
      </c>
      <c r="E21" s="31">
        <f t="shared" si="7"/>
        <v>0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4"/>
        <v>132000</v>
      </c>
      <c r="O21" s="43">
        <f t="shared" si="1"/>
        <v>30.76206012584479</v>
      </c>
      <c r="P21" s="10"/>
    </row>
    <row r="22" spans="1:16" ht="15">
      <c r="A22" s="12"/>
      <c r="B22" s="44">
        <v>569</v>
      </c>
      <c r="C22" s="20" t="s">
        <v>37</v>
      </c>
      <c r="D22" s="46">
        <v>132000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132000</v>
      </c>
      <c r="O22" s="47">
        <f t="shared" si="1"/>
        <v>30.76206012584479</v>
      </c>
      <c r="P22" s="9"/>
    </row>
    <row r="23" spans="1:16" ht="15.75">
      <c r="A23" s="28" t="s">
        <v>38</v>
      </c>
      <c r="B23" s="29"/>
      <c r="C23" s="30"/>
      <c r="D23" s="31">
        <f aca="true" t="shared" si="8" ref="D23:M23">SUM(D24:D24)</f>
        <v>640000</v>
      </c>
      <c r="E23" s="31">
        <f t="shared" si="8"/>
        <v>0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4"/>
        <v>640000</v>
      </c>
      <c r="O23" s="43">
        <f t="shared" si="1"/>
        <v>149.14938242833838</v>
      </c>
      <c r="P23" s="9"/>
    </row>
    <row r="24" spans="1:16" ht="15.75" thickBot="1">
      <c r="A24" s="12"/>
      <c r="B24" s="44">
        <v>572</v>
      </c>
      <c r="C24" s="20" t="s">
        <v>59</v>
      </c>
      <c r="D24" s="46">
        <v>640000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640000</v>
      </c>
      <c r="O24" s="47">
        <f t="shared" si="1"/>
        <v>149.14938242833838</v>
      </c>
      <c r="P24" s="9"/>
    </row>
    <row r="25" spans="1:119" ht="16.5" thickBot="1">
      <c r="A25" s="14" t="s">
        <v>10</v>
      </c>
      <c r="B25" s="23"/>
      <c r="C25" s="22"/>
      <c r="D25" s="15">
        <f>SUM(D5,D13,D16,D19,D21,D23)</f>
        <v>13573000</v>
      </c>
      <c r="E25" s="15">
        <f aca="true" t="shared" si="9" ref="E25:M25">SUM(E5,E13,E16,E19,E21,E23)</f>
        <v>44000</v>
      </c>
      <c r="F25" s="15">
        <f t="shared" si="9"/>
        <v>0</v>
      </c>
      <c r="G25" s="15">
        <f t="shared" si="9"/>
        <v>0</v>
      </c>
      <c r="H25" s="15">
        <f t="shared" si="9"/>
        <v>0</v>
      </c>
      <c r="I25" s="15">
        <f t="shared" si="9"/>
        <v>2526000</v>
      </c>
      <c r="J25" s="15">
        <f t="shared" si="9"/>
        <v>0</v>
      </c>
      <c r="K25" s="15">
        <f t="shared" si="9"/>
        <v>0</v>
      </c>
      <c r="L25" s="15">
        <f t="shared" si="9"/>
        <v>0</v>
      </c>
      <c r="M25" s="15">
        <f t="shared" si="9"/>
        <v>0</v>
      </c>
      <c r="N25" s="15">
        <f t="shared" si="4"/>
        <v>16143000</v>
      </c>
      <c r="O25" s="37">
        <f t="shared" si="1"/>
        <v>3762.0601258447914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5" ht="15">
      <c r="A27" s="38"/>
      <c r="B27" s="39"/>
      <c r="C27" s="39"/>
      <c r="D27" s="40"/>
      <c r="E27" s="40"/>
      <c r="F27" s="40"/>
      <c r="G27" s="40"/>
      <c r="H27" s="40"/>
      <c r="I27" s="40"/>
      <c r="J27" s="40"/>
      <c r="K27" s="40"/>
      <c r="L27" s="93" t="s">
        <v>66</v>
      </c>
      <c r="M27" s="93"/>
      <c r="N27" s="93"/>
      <c r="O27" s="41">
        <v>4291</v>
      </c>
    </row>
    <row r="28" spans="1:15" ht="15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5" ht="15.75" customHeight="1" thickBot="1">
      <c r="A29" s="97" t="s">
        <v>46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2418000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2418000</v>
      </c>
      <c r="O5" s="32">
        <f aca="true" t="shared" si="1" ref="O5:O25">(N5/O$27)</f>
        <v>567.2061928219564</v>
      </c>
      <c r="P5" s="6"/>
    </row>
    <row r="6" spans="1:16" ht="15">
      <c r="A6" s="12"/>
      <c r="B6" s="44">
        <v>511</v>
      </c>
      <c r="C6" s="20" t="s">
        <v>19</v>
      </c>
      <c r="D6" s="46">
        <v>122000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122000</v>
      </c>
      <c r="O6" s="47">
        <f t="shared" si="1"/>
        <v>28.61834388927985</v>
      </c>
      <c r="P6" s="9"/>
    </row>
    <row r="7" spans="1:16" ht="15">
      <c r="A7" s="12"/>
      <c r="B7" s="44">
        <v>512</v>
      </c>
      <c r="C7" s="20" t="s">
        <v>20</v>
      </c>
      <c r="D7" s="46">
        <v>688000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688000</v>
      </c>
      <c r="O7" s="47">
        <f t="shared" si="1"/>
        <v>161.38869340839784</v>
      </c>
      <c r="P7" s="9"/>
    </row>
    <row r="8" spans="1:16" ht="15">
      <c r="A8" s="12"/>
      <c r="B8" s="44">
        <v>513</v>
      </c>
      <c r="C8" s="20" t="s">
        <v>21</v>
      </c>
      <c r="D8" s="46">
        <v>492000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492000</v>
      </c>
      <c r="O8" s="47">
        <f t="shared" si="1"/>
        <v>115.41168191414496</v>
      </c>
      <c r="P8" s="9"/>
    </row>
    <row r="9" spans="1:16" ht="15">
      <c r="A9" s="12"/>
      <c r="B9" s="44">
        <v>514</v>
      </c>
      <c r="C9" s="20" t="s">
        <v>22</v>
      </c>
      <c r="D9" s="46">
        <v>116000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116000</v>
      </c>
      <c r="O9" s="47">
        <f t="shared" si="1"/>
        <v>27.210884353741495</v>
      </c>
      <c r="P9" s="9"/>
    </row>
    <row r="10" spans="1:16" ht="15">
      <c r="A10" s="12"/>
      <c r="B10" s="44">
        <v>515</v>
      </c>
      <c r="C10" s="20" t="s">
        <v>23</v>
      </c>
      <c r="D10" s="46">
        <v>106000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106000</v>
      </c>
      <c r="O10" s="47">
        <f t="shared" si="1"/>
        <v>24.865118461177573</v>
      </c>
      <c r="P10" s="9"/>
    </row>
    <row r="11" spans="1:16" ht="15">
      <c r="A11" s="12"/>
      <c r="B11" s="44">
        <v>517</v>
      </c>
      <c r="C11" s="20" t="s">
        <v>24</v>
      </c>
      <c r="D11" s="46">
        <v>798000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798000</v>
      </c>
      <c r="O11" s="47">
        <f t="shared" si="1"/>
        <v>187.192118226601</v>
      </c>
      <c r="P11" s="9"/>
    </row>
    <row r="12" spans="1:16" ht="15">
      <c r="A12" s="12"/>
      <c r="B12" s="44">
        <v>519</v>
      </c>
      <c r="C12" s="20" t="s">
        <v>57</v>
      </c>
      <c r="D12" s="46">
        <v>96000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96000</v>
      </c>
      <c r="O12" s="47">
        <f t="shared" si="1"/>
        <v>22.51935256861365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SUM(D14:D15)</f>
        <v>5077000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41000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5">SUM(D13:M13)</f>
        <v>5118000</v>
      </c>
      <c r="O13" s="43">
        <f t="shared" si="1"/>
        <v>1200.5629838142154</v>
      </c>
      <c r="P13" s="10"/>
    </row>
    <row r="14" spans="1:16" ht="15">
      <c r="A14" s="12"/>
      <c r="B14" s="44">
        <v>521</v>
      </c>
      <c r="C14" s="20" t="s">
        <v>27</v>
      </c>
      <c r="D14" s="46">
        <v>4586000</v>
      </c>
      <c r="E14" s="46">
        <v>0</v>
      </c>
      <c r="F14" s="46">
        <v>0</v>
      </c>
      <c r="G14" s="46">
        <v>0</v>
      </c>
      <c r="H14" s="46">
        <v>41000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4627000</v>
      </c>
      <c r="O14" s="47">
        <f t="shared" si="1"/>
        <v>1085.3858784893268</v>
      </c>
      <c r="P14" s="9"/>
    </row>
    <row r="15" spans="1:16" ht="15">
      <c r="A15" s="12"/>
      <c r="B15" s="44">
        <v>524</v>
      </c>
      <c r="C15" s="20" t="s">
        <v>28</v>
      </c>
      <c r="D15" s="46">
        <v>491000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491000</v>
      </c>
      <c r="O15" s="47">
        <f t="shared" si="1"/>
        <v>115.17710532488857</v>
      </c>
      <c r="P15" s="9"/>
    </row>
    <row r="16" spans="1:16" ht="15.75">
      <c r="A16" s="28" t="s">
        <v>29</v>
      </c>
      <c r="B16" s="29"/>
      <c r="C16" s="30"/>
      <c r="D16" s="31">
        <f aca="true" t="shared" si="5" ref="D16:M16">SUM(D17:D18)</f>
        <v>2764000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2391000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5155000</v>
      </c>
      <c r="O16" s="43">
        <f t="shared" si="1"/>
        <v>1209.242317616702</v>
      </c>
      <c r="P16" s="10"/>
    </row>
    <row r="17" spans="1:16" ht="15">
      <c r="A17" s="12"/>
      <c r="B17" s="44">
        <v>535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2391000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2391000</v>
      </c>
      <c r="O17" s="47">
        <f t="shared" si="1"/>
        <v>560.8726249120338</v>
      </c>
      <c r="P17" s="9"/>
    </row>
    <row r="18" spans="1:16" ht="15">
      <c r="A18" s="12"/>
      <c r="B18" s="44">
        <v>539</v>
      </c>
      <c r="C18" s="20" t="s">
        <v>31</v>
      </c>
      <c r="D18" s="46">
        <v>2764000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2764000</v>
      </c>
      <c r="O18" s="47">
        <f t="shared" si="1"/>
        <v>648.3696927046681</v>
      </c>
      <c r="P18" s="9"/>
    </row>
    <row r="19" spans="1:16" ht="15.75">
      <c r="A19" s="28" t="s">
        <v>32</v>
      </c>
      <c r="B19" s="29"/>
      <c r="C19" s="30"/>
      <c r="D19" s="31">
        <f aca="true" t="shared" si="6" ref="D19:M19">SUM(D20:D20)</f>
        <v>2187000</v>
      </c>
      <c r="E19" s="31">
        <f t="shared" si="6"/>
        <v>0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4"/>
        <v>2187000</v>
      </c>
      <c r="O19" s="43">
        <f t="shared" si="1"/>
        <v>513.0190007037297</v>
      </c>
      <c r="P19" s="10"/>
    </row>
    <row r="20" spans="1:16" ht="15">
      <c r="A20" s="12"/>
      <c r="B20" s="44">
        <v>541</v>
      </c>
      <c r="C20" s="20" t="s">
        <v>58</v>
      </c>
      <c r="D20" s="46">
        <v>2187000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2187000</v>
      </c>
      <c r="O20" s="47">
        <f t="shared" si="1"/>
        <v>513.0190007037297</v>
      </c>
      <c r="P20" s="9"/>
    </row>
    <row r="21" spans="1:16" ht="15.75">
      <c r="A21" s="28" t="s">
        <v>36</v>
      </c>
      <c r="B21" s="29"/>
      <c r="C21" s="30"/>
      <c r="D21" s="31">
        <f aca="true" t="shared" si="7" ref="D21:M21">SUM(D22:D22)</f>
        <v>48000</v>
      </c>
      <c r="E21" s="31">
        <f t="shared" si="7"/>
        <v>0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4"/>
        <v>48000</v>
      </c>
      <c r="O21" s="43">
        <f t="shared" si="1"/>
        <v>11.259676284306826</v>
      </c>
      <c r="P21" s="10"/>
    </row>
    <row r="22" spans="1:16" ht="15">
      <c r="A22" s="12"/>
      <c r="B22" s="44">
        <v>569</v>
      </c>
      <c r="C22" s="20" t="s">
        <v>37</v>
      </c>
      <c r="D22" s="46">
        <v>48000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48000</v>
      </c>
      <c r="O22" s="47">
        <f t="shared" si="1"/>
        <v>11.259676284306826</v>
      </c>
      <c r="P22" s="9"/>
    </row>
    <row r="23" spans="1:16" ht="15.75">
      <c r="A23" s="28" t="s">
        <v>38</v>
      </c>
      <c r="B23" s="29"/>
      <c r="C23" s="30"/>
      <c r="D23" s="31">
        <f aca="true" t="shared" si="8" ref="D23:M23">SUM(D24:D24)</f>
        <v>589000</v>
      </c>
      <c r="E23" s="31">
        <f t="shared" si="8"/>
        <v>0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4"/>
        <v>589000</v>
      </c>
      <c r="O23" s="43">
        <f t="shared" si="1"/>
        <v>138.16561107201503</v>
      </c>
      <c r="P23" s="9"/>
    </row>
    <row r="24" spans="1:16" ht="15.75" thickBot="1">
      <c r="A24" s="12"/>
      <c r="B24" s="44">
        <v>572</v>
      </c>
      <c r="C24" s="20" t="s">
        <v>59</v>
      </c>
      <c r="D24" s="46">
        <v>589000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589000</v>
      </c>
      <c r="O24" s="47">
        <f t="shared" si="1"/>
        <v>138.16561107201503</v>
      </c>
      <c r="P24" s="9"/>
    </row>
    <row r="25" spans="1:119" ht="16.5" thickBot="1">
      <c r="A25" s="14" t="s">
        <v>10</v>
      </c>
      <c r="B25" s="23"/>
      <c r="C25" s="22"/>
      <c r="D25" s="15">
        <f>SUM(D5,D13,D16,D19,D21,D23)</f>
        <v>13083000</v>
      </c>
      <c r="E25" s="15">
        <f aca="true" t="shared" si="9" ref="E25:M25">SUM(E5,E13,E16,E19,E21,E23)</f>
        <v>0</v>
      </c>
      <c r="F25" s="15">
        <f t="shared" si="9"/>
        <v>0</v>
      </c>
      <c r="G25" s="15">
        <f t="shared" si="9"/>
        <v>0</v>
      </c>
      <c r="H25" s="15">
        <f t="shared" si="9"/>
        <v>41000</v>
      </c>
      <c r="I25" s="15">
        <f t="shared" si="9"/>
        <v>2391000</v>
      </c>
      <c r="J25" s="15">
        <f t="shared" si="9"/>
        <v>0</v>
      </c>
      <c r="K25" s="15">
        <f t="shared" si="9"/>
        <v>0</v>
      </c>
      <c r="L25" s="15">
        <f t="shared" si="9"/>
        <v>0</v>
      </c>
      <c r="M25" s="15">
        <f t="shared" si="9"/>
        <v>0</v>
      </c>
      <c r="N25" s="15">
        <f t="shared" si="4"/>
        <v>15515000</v>
      </c>
      <c r="O25" s="37">
        <f t="shared" si="1"/>
        <v>3639.4557823129253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5" ht="15">
      <c r="A27" s="38"/>
      <c r="B27" s="39"/>
      <c r="C27" s="39"/>
      <c r="D27" s="40"/>
      <c r="E27" s="40"/>
      <c r="F27" s="40"/>
      <c r="G27" s="40"/>
      <c r="H27" s="40"/>
      <c r="I27" s="40"/>
      <c r="J27" s="40"/>
      <c r="K27" s="40"/>
      <c r="L27" s="93" t="s">
        <v>64</v>
      </c>
      <c r="M27" s="93"/>
      <c r="N27" s="93"/>
      <c r="O27" s="41">
        <v>4263</v>
      </c>
    </row>
    <row r="28" spans="1:15" ht="15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5" ht="15.75" customHeight="1" thickBot="1">
      <c r="A29" s="97" t="s">
        <v>46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7" width="9.77734375" style="63" customWidth="1"/>
    <col min="18" max="16384" width="9.77734375" style="49" customWidth="1"/>
  </cols>
  <sheetData>
    <row r="1" spans="1:17" ht="27.75">
      <c r="A1" s="124" t="s">
        <v>41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7" ht="24" thickBot="1">
      <c r="A2" s="127" t="s">
        <v>56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6" ht="15.75">
      <c r="A5" s="57" t="s">
        <v>18</v>
      </c>
      <c r="B5" s="58"/>
      <c r="C5" s="58"/>
      <c r="D5" s="59">
        <f aca="true" t="shared" si="0" ref="D5:M5">SUM(D6:D12)</f>
        <v>2438000</v>
      </c>
      <c r="E5" s="59">
        <f t="shared" si="0"/>
        <v>0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6000</v>
      </c>
      <c r="L5" s="59">
        <f t="shared" si="0"/>
        <v>0</v>
      </c>
      <c r="M5" s="59">
        <f t="shared" si="0"/>
        <v>0</v>
      </c>
      <c r="N5" s="60">
        <f>SUM(D5:M5)</f>
        <v>2444000</v>
      </c>
      <c r="O5" s="61">
        <f aca="true" t="shared" si="1" ref="O5:O25">(N5/O$27)</f>
        <v>573.170731707317</v>
      </c>
      <c r="P5" s="62"/>
    </row>
    <row r="6" spans="1:16" ht="15">
      <c r="A6" s="64"/>
      <c r="B6" s="65">
        <v>511</v>
      </c>
      <c r="C6" s="66" t="s">
        <v>19</v>
      </c>
      <c r="D6" s="67">
        <v>116000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116000</v>
      </c>
      <c r="O6" s="68">
        <f t="shared" si="1"/>
        <v>27.204502814258912</v>
      </c>
      <c r="P6" s="69"/>
    </row>
    <row r="7" spans="1:16" ht="15">
      <c r="A7" s="64"/>
      <c r="B7" s="65">
        <v>512</v>
      </c>
      <c r="C7" s="66" t="s">
        <v>20</v>
      </c>
      <c r="D7" s="67">
        <v>668000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aca="true" t="shared" si="2" ref="N7:N12">SUM(D7:M7)</f>
        <v>668000</v>
      </c>
      <c r="O7" s="68">
        <f t="shared" si="1"/>
        <v>156.66041275797375</v>
      </c>
      <c r="P7" s="69"/>
    </row>
    <row r="8" spans="1:16" ht="15">
      <c r="A8" s="64"/>
      <c r="B8" s="65">
        <v>513</v>
      </c>
      <c r="C8" s="66" t="s">
        <v>21</v>
      </c>
      <c r="D8" s="67">
        <v>485000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485000</v>
      </c>
      <c r="O8" s="68">
        <f t="shared" si="1"/>
        <v>113.74296435272045</v>
      </c>
      <c r="P8" s="69"/>
    </row>
    <row r="9" spans="1:16" ht="15">
      <c r="A9" s="64"/>
      <c r="B9" s="65">
        <v>514</v>
      </c>
      <c r="C9" s="66" t="s">
        <v>22</v>
      </c>
      <c r="D9" s="67">
        <v>181000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181000</v>
      </c>
      <c r="O9" s="68">
        <f t="shared" si="1"/>
        <v>42.448405253283305</v>
      </c>
      <c r="P9" s="69"/>
    </row>
    <row r="10" spans="1:16" ht="15">
      <c r="A10" s="64"/>
      <c r="B10" s="65">
        <v>515</v>
      </c>
      <c r="C10" s="66" t="s">
        <v>23</v>
      </c>
      <c r="D10" s="67">
        <v>103000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103000</v>
      </c>
      <c r="O10" s="68">
        <f t="shared" si="1"/>
        <v>24.155722326454033</v>
      </c>
      <c r="P10" s="69"/>
    </row>
    <row r="11" spans="1:16" ht="15">
      <c r="A11" s="64"/>
      <c r="B11" s="65">
        <v>517</v>
      </c>
      <c r="C11" s="66" t="s">
        <v>24</v>
      </c>
      <c r="D11" s="67">
        <v>801000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801000</v>
      </c>
      <c r="O11" s="68">
        <f t="shared" si="1"/>
        <v>187.8517823639775</v>
      </c>
      <c r="P11" s="69"/>
    </row>
    <row r="12" spans="1:16" ht="15">
      <c r="A12" s="64"/>
      <c r="B12" s="65">
        <v>519</v>
      </c>
      <c r="C12" s="66" t="s">
        <v>57</v>
      </c>
      <c r="D12" s="67">
        <v>84000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6000</v>
      </c>
      <c r="L12" s="67">
        <v>0</v>
      </c>
      <c r="M12" s="67">
        <v>0</v>
      </c>
      <c r="N12" s="67">
        <f t="shared" si="2"/>
        <v>90000</v>
      </c>
      <c r="O12" s="68">
        <f t="shared" si="1"/>
        <v>21.106941838649156</v>
      </c>
      <c r="P12" s="69"/>
    </row>
    <row r="13" spans="1:16" ht="15.75">
      <c r="A13" s="70" t="s">
        <v>26</v>
      </c>
      <c r="B13" s="71"/>
      <c r="C13" s="72"/>
      <c r="D13" s="73">
        <f aca="true" t="shared" si="3" ref="D13:M13">SUM(D14:D15)</f>
        <v>4971000</v>
      </c>
      <c r="E13" s="73">
        <f t="shared" si="3"/>
        <v>0</v>
      </c>
      <c r="F13" s="73">
        <f t="shared" si="3"/>
        <v>0</v>
      </c>
      <c r="G13" s="73">
        <f t="shared" si="3"/>
        <v>0</v>
      </c>
      <c r="H13" s="73">
        <f t="shared" si="3"/>
        <v>19000</v>
      </c>
      <c r="I13" s="73">
        <f t="shared" si="3"/>
        <v>0</v>
      </c>
      <c r="J13" s="73">
        <f t="shared" si="3"/>
        <v>0</v>
      </c>
      <c r="K13" s="73">
        <f t="shared" si="3"/>
        <v>0</v>
      </c>
      <c r="L13" s="73">
        <f t="shared" si="3"/>
        <v>0</v>
      </c>
      <c r="M13" s="73">
        <f t="shared" si="3"/>
        <v>0</v>
      </c>
      <c r="N13" s="74">
        <f aca="true" t="shared" si="4" ref="N13:N25">SUM(D13:M13)</f>
        <v>4990000</v>
      </c>
      <c r="O13" s="75">
        <f t="shared" si="1"/>
        <v>1170.2626641651032</v>
      </c>
      <c r="P13" s="76"/>
    </row>
    <row r="14" spans="1:16" ht="15">
      <c r="A14" s="64"/>
      <c r="B14" s="65">
        <v>521</v>
      </c>
      <c r="C14" s="66" t="s">
        <v>27</v>
      </c>
      <c r="D14" s="67">
        <v>4486000</v>
      </c>
      <c r="E14" s="67">
        <v>0</v>
      </c>
      <c r="F14" s="67">
        <v>0</v>
      </c>
      <c r="G14" s="67">
        <v>0</v>
      </c>
      <c r="H14" s="67">
        <v>19000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4"/>
        <v>4505000</v>
      </c>
      <c r="O14" s="68">
        <f t="shared" si="1"/>
        <v>1056.5196998123827</v>
      </c>
      <c r="P14" s="69"/>
    </row>
    <row r="15" spans="1:16" ht="15">
      <c r="A15" s="64"/>
      <c r="B15" s="65">
        <v>524</v>
      </c>
      <c r="C15" s="66" t="s">
        <v>28</v>
      </c>
      <c r="D15" s="67">
        <v>485000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485000</v>
      </c>
      <c r="O15" s="68">
        <f t="shared" si="1"/>
        <v>113.74296435272045</v>
      </c>
      <c r="P15" s="69"/>
    </row>
    <row r="16" spans="1:16" ht="15.75">
      <c r="A16" s="70" t="s">
        <v>29</v>
      </c>
      <c r="B16" s="71"/>
      <c r="C16" s="72"/>
      <c r="D16" s="73">
        <f aca="true" t="shared" si="5" ref="D16:M16">SUM(D17:D18)</f>
        <v>2741000</v>
      </c>
      <c r="E16" s="73">
        <f t="shared" si="5"/>
        <v>0</v>
      </c>
      <c r="F16" s="73">
        <f t="shared" si="5"/>
        <v>0</v>
      </c>
      <c r="G16" s="73">
        <f t="shared" si="5"/>
        <v>0</v>
      </c>
      <c r="H16" s="73">
        <f t="shared" si="5"/>
        <v>0</v>
      </c>
      <c r="I16" s="73">
        <f t="shared" si="5"/>
        <v>2464000</v>
      </c>
      <c r="J16" s="73">
        <f t="shared" si="5"/>
        <v>0</v>
      </c>
      <c r="K16" s="73">
        <f t="shared" si="5"/>
        <v>0</v>
      </c>
      <c r="L16" s="73">
        <f t="shared" si="5"/>
        <v>0</v>
      </c>
      <c r="M16" s="73">
        <f t="shared" si="5"/>
        <v>0</v>
      </c>
      <c r="N16" s="74">
        <f t="shared" si="4"/>
        <v>5205000</v>
      </c>
      <c r="O16" s="75">
        <f t="shared" si="1"/>
        <v>1220.6848030018762</v>
      </c>
      <c r="P16" s="76"/>
    </row>
    <row r="17" spans="1:16" ht="15">
      <c r="A17" s="64"/>
      <c r="B17" s="65">
        <v>535</v>
      </c>
      <c r="C17" s="66" t="s">
        <v>30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2464000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4"/>
        <v>2464000</v>
      </c>
      <c r="O17" s="68">
        <f t="shared" si="1"/>
        <v>577.8611632270168</v>
      </c>
      <c r="P17" s="69"/>
    </row>
    <row r="18" spans="1:16" ht="15">
      <c r="A18" s="64"/>
      <c r="B18" s="65">
        <v>539</v>
      </c>
      <c r="C18" s="66" t="s">
        <v>31</v>
      </c>
      <c r="D18" s="67">
        <v>2741000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4"/>
        <v>2741000</v>
      </c>
      <c r="O18" s="68">
        <f t="shared" si="1"/>
        <v>642.8236397748593</v>
      </c>
      <c r="P18" s="69"/>
    </row>
    <row r="19" spans="1:16" ht="15.75">
      <c r="A19" s="70" t="s">
        <v>32</v>
      </c>
      <c r="B19" s="71"/>
      <c r="C19" s="72"/>
      <c r="D19" s="73">
        <f aca="true" t="shared" si="6" ref="D19:M19">SUM(D20:D20)</f>
        <v>2061000</v>
      </c>
      <c r="E19" s="73">
        <f t="shared" si="6"/>
        <v>0</v>
      </c>
      <c r="F19" s="73">
        <f t="shared" si="6"/>
        <v>0</v>
      </c>
      <c r="G19" s="73">
        <f t="shared" si="6"/>
        <v>0</v>
      </c>
      <c r="H19" s="73">
        <f t="shared" si="6"/>
        <v>0</v>
      </c>
      <c r="I19" s="73">
        <f t="shared" si="6"/>
        <v>0</v>
      </c>
      <c r="J19" s="73">
        <f t="shared" si="6"/>
        <v>0</v>
      </c>
      <c r="K19" s="73">
        <f t="shared" si="6"/>
        <v>0</v>
      </c>
      <c r="L19" s="73">
        <f t="shared" si="6"/>
        <v>0</v>
      </c>
      <c r="M19" s="73">
        <f t="shared" si="6"/>
        <v>0</v>
      </c>
      <c r="N19" s="73">
        <f t="shared" si="4"/>
        <v>2061000</v>
      </c>
      <c r="O19" s="75">
        <f t="shared" si="1"/>
        <v>483.3489681050657</v>
      </c>
      <c r="P19" s="76"/>
    </row>
    <row r="20" spans="1:16" ht="15">
      <c r="A20" s="64"/>
      <c r="B20" s="65">
        <v>541</v>
      </c>
      <c r="C20" s="66" t="s">
        <v>58</v>
      </c>
      <c r="D20" s="67">
        <v>2061000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2061000</v>
      </c>
      <c r="O20" s="68">
        <f t="shared" si="1"/>
        <v>483.3489681050657</v>
      </c>
      <c r="P20" s="69"/>
    </row>
    <row r="21" spans="1:16" ht="15.75">
      <c r="A21" s="70" t="s">
        <v>36</v>
      </c>
      <c r="B21" s="71"/>
      <c r="C21" s="72"/>
      <c r="D21" s="73">
        <f aca="true" t="shared" si="7" ref="D21:M21">SUM(D22:D22)</f>
        <v>33000</v>
      </c>
      <c r="E21" s="73">
        <f t="shared" si="7"/>
        <v>0</v>
      </c>
      <c r="F21" s="73">
        <f t="shared" si="7"/>
        <v>0</v>
      </c>
      <c r="G21" s="73">
        <f t="shared" si="7"/>
        <v>0</v>
      </c>
      <c r="H21" s="73">
        <f t="shared" si="7"/>
        <v>0</v>
      </c>
      <c r="I21" s="73">
        <f t="shared" si="7"/>
        <v>0</v>
      </c>
      <c r="J21" s="73">
        <f t="shared" si="7"/>
        <v>0</v>
      </c>
      <c r="K21" s="73">
        <f t="shared" si="7"/>
        <v>134000</v>
      </c>
      <c r="L21" s="73">
        <f t="shared" si="7"/>
        <v>0</v>
      </c>
      <c r="M21" s="73">
        <f t="shared" si="7"/>
        <v>0</v>
      </c>
      <c r="N21" s="73">
        <f t="shared" si="4"/>
        <v>167000</v>
      </c>
      <c r="O21" s="75">
        <f t="shared" si="1"/>
        <v>39.165103189493436</v>
      </c>
      <c r="P21" s="76"/>
    </row>
    <row r="22" spans="1:16" ht="15">
      <c r="A22" s="64"/>
      <c r="B22" s="65">
        <v>569</v>
      </c>
      <c r="C22" s="66" t="s">
        <v>37</v>
      </c>
      <c r="D22" s="67">
        <v>33000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134000</v>
      </c>
      <c r="L22" s="67">
        <v>0</v>
      </c>
      <c r="M22" s="67">
        <v>0</v>
      </c>
      <c r="N22" s="67">
        <f t="shared" si="4"/>
        <v>167000</v>
      </c>
      <c r="O22" s="68">
        <f t="shared" si="1"/>
        <v>39.165103189493436</v>
      </c>
      <c r="P22" s="69"/>
    </row>
    <row r="23" spans="1:16" ht="15.75">
      <c r="A23" s="70" t="s">
        <v>38</v>
      </c>
      <c r="B23" s="71"/>
      <c r="C23" s="72"/>
      <c r="D23" s="73">
        <f aca="true" t="shared" si="8" ref="D23:M23">SUM(D24:D24)</f>
        <v>660000</v>
      </c>
      <c r="E23" s="73">
        <f t="shared" si="8"/>
        <v>0</v>
      </c>
      <c r="F23" s="73">
        <f t="shared" si="8"/>
        <v>0</v>
      </c>
      <c r="G23" s="73">
        <f t="shared" si="8"/>
        <v>0</v>
      </c>
      <c r="H23" s="73">
        <f t="shared" si="8"/>
        <v>0</v>
      </c>
      <c r="I23" s="73">
        <f t="shared" si="8"/>
        <v>0</v>
      </c>
      <c r="J23" s="73">
        <f t="shared" si="8"/>
        <v>0</v>
      </c>
      <c r="K23" s="73">
        <f t="shared" si="8"/>
        <v>0</v>
      </c>
      <c r="L23" s="73">
        <f t="shared" si="8"/>
        <v>0</v>
      </c>
      <c r="M23" s="73">
        <f t="shared" si="8"/>
        <v>0</v>
      </c>
      <c r="N23" s="73">
        <f t="shared" si="4"/>
        <v>660000</v>
      </c>
      <c r="O23" s="75">
        <f t="shared" si="1"/>
        <v>154.7842401500938</v>
      </c>
      <c r="P23" s="69"/>
    </row>
    <row r="24" spans="1:16" ht="15.75" thickBot="1">
      <c r="A24" s="64"/>
      <c r="B24" s="65">
        <v>572</v>
      </c>
      <c r="C24" s="66" t="s">
        <v>59</v>
      </c>
      <c r="D24" s="67">
        <v>660000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4"/>
        <v>660000</v>
      </c>
      <c r="O24" s="68">
        <f t="shared" si="1"/>
        <v>154.7842401500938</v>
      </c>
      <c r="P24" s="69"/>
    </row>
    <row r="25" spans="1:119" ht="16.5" thickBot="1">
      <c r="A25" s="77" t="s">
        <v>10</v>
      </c>
      <c r="B25" s="78"/>
      <c r="C25" s="79"/>
      <c r="D25" s="80">
        <f>SUM(D5,D13,D16,D19,D21,D23)</f>
        <v>12904000</v>
      </c>
      <c r="E25" s="80">
        <f aca="true" t="shared" si="9" ref="E25:M25">SUM(E5,E13,E16,E19,E21,E23)</f>
        <v>0</v>
      </c>
      <c r="F25" s="80">
        <f t="shared" si="9"/>
        <v>0</v>
      </c>
      <c r="G25" s="80">
        <f t="shared" si="9"/>
        <v>0</v>
      </c>
      <c r="H25" s="80">
        <f t="shared" si="9"/>
        <v>19000</v>
      </c>
      <c r="I25" s="80">
        <f t="shared" si="9"/>
        <v>2464000</v>
      </c>
      <c r="J25" s="80">
        <f t="shared" si="9"/>
        <v>0</v>
      </c>
      <c r="K25" s="80">
        <f t="shared" si="9"/>
        <v>140000</v>
      </c>
      <c r="L25" s="80">
        <f t="shared" si="9"/>
        <v>0</v>
      </c>
      <c r="M25" s="80">
        <f t="shared" si="9"/>
        <v>0</v>
      </c>
      <c r="N25" s="80">
        <f t="shared" si="4"/>
        <v>15527000</v>
      </c>
      <c r="O25" s="81">
        <f t="shared" si="1"/>
        <v>3641.4165103189493</v>
      </c>
      <c r="P25" s="62"/>
      <c r="Q25" s="82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</row>
    <row r="26" spans="1:15" ht="15">
      <c r="A26" s="84"/>
      <c r="B26" s="85"/>
      <c r="C26" s="85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7"/>
    </row>
    <row r="27" spans="1:15" ht="15">
      <c r="A27" s="88"/>
      <c r="B27" s="89"/>
      <c r="C27" s="89"/>
      <c r="D27" s="90"/>
      <c r="E27" s="90"/>
      <c r="F27" s="90"/>
      <c r="G27" s="90"/>
      <c r="H27" s="90"/>
      <c r="I27" s="90"/>
      <c r="J27" s="90"/>
      <c r="K27" s="90"/>
      <c r="L27" s="117" t="s">
        <v>60</v>
      </c>
      <c r="M27" s="117"/>
      <c r="N27" s="117"/>
      <c r="O27" s="91">
        <v>4264</v>
      </c>
    </row>
    <row r="28" spans="1:15" ht="15">
      <c r="A28" s="118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20"/>
    </row>
    <row r="29" spans="1:15" ht="15.75" customHeight="1" thickBot="1">
      <c r="A29" s="121" t="s">
        <v>46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3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2647000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6000</v>
      </c>
      <c r="L5" s="26">
        <f t="shared" si="0"/>
        <v>0</v>
      </c>
      <c r="M5" s="26">
        <f t="shared" si="0"/>
        <v>0</v>
      </c>
      <c r="N5" s="27">
        <f>SUM(D5:M5)</f>
        <v>2653000</v>
      </c>
      <c r="O5" s="32">
        <f aca="true" t="shared" si="1" ref="O5:O27">(N5/O$29)</f>
        <v>618.1267474370923</v>
      </c>
      <c r="P5" s="6"/>
    </row>
    <row r="6" spans="1:16" ht="15">
      <c r="A6" s="12"/>
      <c r="B6" s="44">
        <v>511</v>
      </c>
      <c r="C6" s="20" t="s">
        <v>19</v>
      </c>
      <c r="D6" s="46">
        <v>126000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126000</v>
      </c>
      <c r="O6" s="47">
        <f t="shared" si="1"/>
        <v>29.356943150046597</v>
      </c>
      <c r="P6" s="9"/>
    </row>
    <row r="7" spans="1:16" ht="15">
      <c r="A7" s="12"/>
      <c r="B7" s="44">
        <v>512</v>
      </c>
      <c r="C7" s="20" t="s">
        <v>20</v>
      </c>
      <c r="D7" s="46">
        <v>905000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905000</v>
      </c>
      <c r="O7" s="47">
        <f t="shared" si="1"/>
        <v>210.8574091332712</v>
      </c>
      <c r="P7" s="9"/>
    </row>
    <row r="8" spans="1:16" ht="15">
      <c r="A8" s="12"/>
      <c r="B8" s="44">
        <v>513</v>
      </c>
      <c r="C8" s="20" t="s">
        <v>21</v>
      </c>
      <c r="D8" s="46">
        <v>449000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449000</v>
      </c>
      <c r="O8" s="47">
        <f t="shared" si="1"/>
        <v>104.61323392357875</v>
      </c>
      <c r="P8" s="9"/>
    </row>
    <row r="9" spans="1:16" ht="15">
      <c r="A9" s="12"/>
      <c r="B9" s="44">
        <v>514</v>
      </c>
      <c r="C9" s="20" t="s">
        <v>22</v>
      </c>
      <c r="D9" s="46">
        <v>172000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172000</v>
      </c>
      <c r="O9" s="47">
        <f t="shared" si="1"/>
        <v>40.07455731593662</v>
      </c>
      <c r="P9" s="9"/>
    </row>
    <row r="10" spans="1:16" ht="15">
      <c r="A10" s="12"/>
      <c r="B10" s="44">
        <v>515</v>
      </c>
      <c r="C10" s="20" t="s">
        <v>23</v>
      </c>
      <c r="D10" s="46">
        <v>108000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108000</v>
      </c>
      <c r="O10" s="47">
        <f t="shared" si="1"/>
        <v>25.16309412861137</v>
      </c>
      <c r="P10" s="9"/>
    </row>
    <row r="11" spans="1:16" ht="15">
      <c r="A11" s="12"/>
      <c r="B11" s="44">
        <v>517</v>
      </c>
      <c r="C11" s="20" t="s">
        <v>24</v>
      </c>
      <c r="D11" s="46">
        <v>803000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803000</v>
      </c>
      <c r="O11" s="47">
        <f t="shared" si="1"/>
        <v>187.09226467847157</v>
      </c>
      <c r="P11" s="9"/>
    </row>
    <row r="12" spans="1:16" ht="15">
      <c r="A12" s="12"/>
      <c r="B12" s="44">
        <v>519</v>
      </c>
      <c r="C12" s="20" t="s">
        <v>25</v>
      </c>
      <c r="D12" s="46">
        <v>84000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6000</v>
      </c>
      <c r="L12" s="46">
        <v>0</v>
      </c>
      <c r="M12" s="46">
        <v>0</v>
      </c>
      <c r="N12" s="46">
        <f t="shared" si="2"/>
        <v>90000</v>
      </c>
      <c r="O12" s="47">
        <f t="shared" si="1"/>
        <v>20.969245107176143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SUM(D14:D15)</f>
        <v>5112000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38000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7">SUM(D13:M13)</f>
        <v>5150000</v>
      </c>
      <c r="O13" s="43">
        <f t="shared" si="1"/>
        <v>1199.9068033550793</v>
      </c>
      <c r="P13" s="10"/>
    </row>
    <row r="14" spans="1:16" ht="15">
      <c r="A14" s="12"/>
      <c r="B14" s="44">
        <v>521</v>
      </c>
      <c r="C14" s="20" t="s">
        <v>27</v>
      </c>
      <c r="D14" s="46">
        <v>4663000</v>
      </c>
      <c r="E14" s="46">
        <v>0</v>
      </c>
      <c r="F14" s="46">
        <v>0</v>
      </c>
      <c r="G14" s="46">
        <v>0</v>
      </c>
      <c r="H14" s="46">
        <v>38000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4701000</v>
      </c>
      <c r="O14" s="47">
        <f t="shared" si="1"/>
        <v>1095.2935694315004</v>
      </c>
      <c r="P14" s="9"/>
    </row>
    <row r="15" spans="1:16" ht="15">
      <c r="A15" s="12"/>
      <c r="B15" s="44">
        <v>524</v>
      </c>
      <c r="C15" s="20" t="s">
        <v>28</v>
      </c>
      <c r="D15" s="46">
        <v>449000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449000</v>
      </c>
      <c r="O15" s="47">
        <f t="shared" si="1"/>
        <v>104.61323392357875</v>
      </c>
      <c r="P15" s="9"/>
    </row>
    <row r="16" spans="1:16" ht="15.75">
      <c r="A16" s="28" t="s">
        <v>29</v>
      </c>
      <c r="B16" s="29"/>
      <c r="C16" s="30"/>
      <c r="D16" s="31">
        <f aca="true" t="shared" si="5" ref="D16:M16">SUM(D17:D18)</f>
        <v>2792000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2288000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5080000</v>
      </c>
      <c r="O16" s="43">
        <f t="shared" si="1"/>
        <v>1183.5973904939422</v>
      </c>
      <c r="P16" s="10"/>
    </row>
    <row r="17" spans="1:16" ht="15">
      <c r="A17" s="12"/>
      <c r="B17" s="44">
        <v>535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2288000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2288000</v>
      </c>
      <c r="O17" s="47">
        <f t="shared" si="1"/>
        <v>533.084808946878</v>
      </c>
      <c r="P17" s="9"/>
    </row>
    <row r="18" spans="1:16" ht="15">
      <c r="A18" s="12"/>
      <c r="B18" s="44">
        <v>539</v>
      </c>
      <c r="C18" s="20" t="s">
        <v>31</v>
      </c>
      <c r="D18" s="46">
        <v>2792000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2792000</v>
      </c>
      <c r="O18" s="47">
        <f t="shared" si="1"/>
        <v>650.5125815470643</v>
      </c>
      <c r="P18" s="9"/>
    </row>
    <row r="19" spans="1:16" ht="15.75">
      <c r="A19" s="28" t="s">
        <v>32</v>
      </c>
      <c r="B19" s="29"/>
      <c r="C19" s="30"/>
      <c r="D19" s="31">
        <f aca="true" t="shared" si="6" ref="D19:M19">SUM(D20:D20)</f>
        <v>1975000</v>
      </c>
      <c r="E19" s="31">
        <f t="shared" si="6"/>
        <v>0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4"/>
        <v>1975000</v>
      </c>
      <c r="O19" s="43">
        <f t="shared" si="1"/>
        <v>460.15843429636533</v>
      </c>
      <c r="P19" s="10"/>
    </row>
    <row r="20" spans="1:16" ht="15">
      <c r="A20" s="12"/>
      <c r="B20" s="44">
        <v>541</v>
      </c>
      <c r="C20" s="20" t="s">
        <v>33</v>
      </c>
      <c r="D20" s="46">
        <v>1975000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1975000</v>
      </c>
      <c r="O20" s="47">
        <f t="shared" si="1"/>
        <v>460.15843429636533</v>
      </c>
      <c r="P20" s="9"/>
    </row>
    <row r="21" spans="1:16" ht="15.75">
      <c r="A21" s="28" t="s">
        <v>36</v>
      </c>
      <c r="B21" s="29"/>
      <c r="C21" s="30"/>
      <c r="D21" s="31">
        <f aca="true" t="shared" si="7" ref="D21:M21">SUM(D22:D22)</f>
        <v>5000</v>
      </c>
      <c r="E21" s="31">
        <f t="shared" si="7"/>
        <v>0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126000</v>
      </c>
      <c r="L21" s="31">
        <f t="shared" si="7"/>
        <v>0</v>
      </c>
      <c r="M21" s="31">
        <f t="shared" si="7"/>
        <v>0</v>
      </c>
      <c r="N21" s="31">
        <f t="shared" si="4"/>
        <v>131000</v>
      </c>
      <c r="O21" s="43">
        <f t="shared" si="1"/>
        <v>30.521901211556383</v>
      </c>
      <c r="P21" s="10"/>
    </row>
    <row r="22" spans="1:16" ht="15">
      <c r="A22" s="12"/>
      <c r="B22" s="44">
        <v>569</v>
      </c>
      <c r="C22" s="20" t="s">
        <v>37</v>
      </c>
      <c r="D22" s="46">
        <v>5000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126000</v>
      </c>
      <c r="L22" s="46">
        <v>0</v>
      </c>
      <c r="M22" s="46">
        <v>0</v>
      </c>
      <c r="N22" s="46">
        <f t="shared" si="4"/>
        <v>131000</v>
      </c>
      <c r="O22" s="47">
        <f t="shared" si="1"/>
        <v>30.521901211556383</v>
      </c>
      <c r="P22" s="9"/>
    </row>
    <row r="23" spans="1:16" ht="15.75">
      <c r="A23" s="28" t="s">
        <v>38</v>
      </c>
      <c r="B23" s="29"/>
      <c r="C23" s="30"/>
      <c r="D23" s="31">
        <f aca="true" t="shared" si="8" ref="D23:M23">SUM(D24:D24)</f>
        <v>406000</v>
      </c>
      <c r="E23" s="31">
        <f t="shared" si="8"/>
        <v>0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4"/>
        <v>406000</v>
      </c>
      <c r="O23" s="43">
        <f t="shared" si="1"/>
        <v>94.5945945945946</v>
      </c>
      <c r="P23" s="9"/>
    </row>
    <row r="24" spans="1:16" ht="15">
      <c r="A24" s="12"/>
      <c r="B24" s="44">
        <v>572</v>
      </c>
      <c r="C24" s="20" t="s">
        <v>39</v>
      </c>
      <c r="D24" s="46">
        <v>406000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406000</v>
      </c>
      <c r="O24" s="47">
        <f t="shared" si="1"/>
        <v>94.5945945945946</v>
      </c>
      <c r="P24" s="9"/>
    </row>
    <row r="25" spans="1:16" ht="15.75">
      <c r="A25" s="28" t="s">
        <v>43</v>
      </c>
      <c r="B25" s="29"/>
      <c r="C25" s="30"/>
      <c r="D25" s="31">
        <f aca="true" t="shared" si="9" ref="D25:M25">SUM(D26:D26)</f>
        <v>0</v>
      </c>
      <c r="E25" s="31">
        <f t="shared" si="9"/>
        <v>0</v>
      </c>
      <c r="F25" s="31">
        <f t="shared" si="9"/>
        <v>0</v>
      </c>
      <c r="G25" s="31">
        <f t="shared" si="9"/>
        <v>0</v>
      </c>
      <c r="H25" s="31">
        <f t="shared" si="9"/>
        <v>0</v>
      </c>
      <c r="I25" s="31">
        <f t="shared" si="9"/>
        <v>454000</v>
      </c>
      <c r="J25" s="31">
        <f t="shared" si="9"/>
        <v>0</v>
      </c>
      <c r="K25" s="31">
        <f t="shared" si="9"/>
        <v>0</v>
      </c>
      <c r="L25" s="31">
        <f t="shared" si="9"/>
        <v>0</v>
      </c>
      <c r="M25" s="31">
        <f t="shared" si="9"/>
        <v>0</v>
      </c>
      <c r="N25" s="31">
        <f t="shared" si="4"/>
        <v>454000</v>
      </c>
      <c r="O25" s="43">
        <f t="shared" si="1"/>
        <v>105.77819198508854</v>
      </c>
      <c r="P25" s="9"/>
    </row>
    <row r="26" spans="1:16" ht="15.75" thickBot="1">
      <c r="A26" s="12"/>
      <c r="B26" s="44">
        <v>590</v>
      </c>
      <c r="C26" s="20" t="s">
        <v>52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454000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454000</v>
      </c>
      <c r="O26" s="47">
        <f t="shared" si="1"/>
        <v>105.77819198508854</v>
      </c>
      <c r="P26" s="9"/>
    </row>
    <row r="27" spans="1:119" ht="16.5" thickBot="1">
      <c r="A27" s="14" t="s">
        <v>10</v>
      </c>
      <c r="B27" s="23"/>
      <c r="C27" s="22"/>
      <c r="D27" s="15">
        <f>SUM(D5,D13,D16,D19,D21,D23,D25)</f>
        <v>12937000</v>
      </c>
      <c r="E27" s="15">
        <f aca="true" t="shared" si="10" ref="E27:M27">SUM(E5,E13,E16,E19,E21,E23,E25)</f>
        <v>0</v>
      </c>
      <c r="F27" s="15">
        <f t="shared" si="10"/>
        <v>0</v>
      </c>
      <c r="G27" s="15">
        <f t="shared" si="10"/>
        <v>0</v>
      </c>
      <c r="H27" s="15">
        <f t="shared" si="10"/>
        <v>38000</v>
      </c>
      <c r="I27" s="15">
        <f t="shared" si="10"/>
        <v>2742000</v>
      </c>
      <c r="J27" s="15">
        <f t="shared" si="10"/>
        <v>0</v>
      </c>
      <c r="K27" s="15">
        <f t="shared" si="10"/>
        <v>132000</v>
      </c>
      <c r="L27" s="15">
        <f t="shared" si="10"/>
        <v>0</v>
      </c>
      <c r="M27" s="15">
        <f t="shared" si="10"/>
        <v>0</v>
      </c>
      <c r="N27" s="15">
        <f t="shared" si="4"/>
        <v>15849000</v>
      </c>
      <c r="O27" s="37">
        <f t="shared" si="1"/>
        <v>3692.6840633737183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5" ht="15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55</v>
      </c>
      <c r="M29" s="93"/>
      <c r="N29" s="93"/>
      <c r="O29" s="41">
        <v>4292</v>
      </c>
    </row>
    <row r="30" spans="1:15" ht="1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5" ht="15.75" customHeight="1" thickBot="1">
      <c r="A31" s="97" t="s">
        <v>46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2022-03-24T19:17:31Z</cp:lastPrinted>
  <dcterms:created xsi:type="dcterms:W3CDTF">2000-08-31T21:26:31Z</dcterms:created>
  <dcterms:modified xsi:type="dcterms:W3CDTF">2022-03-24T19:17:44Z</dcterms:modified>
  <cp:category/>
  <cp:version/>
  <cp:contentType/>
  <cp:contentStatus/>
</cp:coreProperties>
</file>