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'2008'!$A$1:$O$62</definedName>
    <definedName name="_xlnm.Print_Area" localSheetId="12">'2009'!$A$1:$O$60</definedName>
    <definedName name="_xlnm.Print_Area" localSheetId="11">'2010'!$A$1:$O$63</definedName>
    <definedName name="_xlnm.Print_Area" localSheetId="10">'2011'!$A$1:$O$57</definedName>
    <definedName name="_xlnm.Print_Area" localSheetId="9">'2012'!$A$1:$O$55</definedName>
    <definedName name="_xlnm.Print_Area" localSheetId="8">'2013'!$A$1:$O$56</definedName>
    <definedName name="_xlnm.Print_Area" localSheetId="7">'2014'!$A$1:$O$57</definedName>
    <definedName name="_xlnm.Print_Area" localSheetId="6">'2015'!$A$1:$O$59</definedName>
    <definedName name="_xlnm.Print_Area" localSheetId="5">'2016'!$A$1:$O$59</definedName>
    <definedName name="_xlnm.Print_Area" localSheetId="4">'2017'!$A$1:$O$54</definedName>
    <definedName name="_xlnm.Print_Area" localSheetId="3">'2018'!$A$1:$O$61</definedName>
    <definedName name="_xlnm.Print_Area" localSheetId="2">'2019'!$A$1:$O$66</definedName>
    <definedName name="_xlnm.Print_Area" localSheetId="1">'2020'!$A$1:$O$61</definedName>
    <definedName name="_xlnm.Print_Area" localSheetId="0">'2021'!$A$1:$P$46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<sst xmlns="http://schemas.openxmlformats.org/spreadsheetml/2006/main" count="985" uniqueCount="164">
  <si>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</si>
  <si>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</si>
  <si>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</si>
  <si>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</si>
  <si>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</si>
  <si>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</si>
  <si>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</si>
  <si>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</si>
  <si>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</si>
  <si>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</si>
  <si>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</si>
  <si>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</si>
  <si>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</si>
  <si>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</si>
  <si>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</si>
  <si>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</si>
  <si>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Gas</t>
  </si>
  <si>
    <t>Permits, Fees, and Special Assessments</t>
  </si>
  <si>
    <t>Franchise Fee - Electricity</t>
  </si>
  <si>
    <t>Impact Fees - Commercial - Public Safety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</si>
  <si>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</si>
  <si>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</si>
  <si>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</si>
  <si>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</si>
  <si>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Transportation - Airport Development</t>
  </si>
  <si>
    <t>State Grant - Transportation - Airport Development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</si>
  <si>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</si>
  <si>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</si>
  <si>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</si>
  <si>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</si>
  <si>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</si>
  <si>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</si>
  <si>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</si>
  <si>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</si>
  <si>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</si>
  <si>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</si>
  <si>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</si>
  <si>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</si>
  <si>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</si>
  <si>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</si>
  <si>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</si>
  <si>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</si>
  <si>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Public Safety - Law Enforcement Services</t>
  </si>
  <si>
    <t>Public Safety - Fire Protection</t>
  </si>
  <si>
    <t>Public Safety - Other Public Safety Charges and Fees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</si>
  <si>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</si>
  <si>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</si>
  <si>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</si>
  <si>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</si>
  <si>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Transportation (User Fees) - Airports</t>
  </si>
  <si>
    <t>Transportation (User Fees) - Other Transportation Charges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</si>
  <si>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</si>
  <si>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</si>
  <si>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</si>
  <si>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</si>
  <si>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Traffic Court</t>
  </si>
  <si>
    <t>Other Judgments, Fines, and Forfeits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</si>
  <si>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</si>
  <si>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</si>
  <si>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</si>
  <si>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</si>
  <si>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</si>
  <si>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</si>
  <si>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</si>
  <si>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</si>
  <si>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</si>
  <si>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</si>
  <si>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</si>
  <si>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</si>
  <si>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</si>
  <si>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DeFuniak Springs Revenues Reported by Account Code and Fund Type</t>
  </si>
  <si>
    <t>Local Fiscal Year Ended September 30, 2010</t>
  </si>
  <si>
    <t>Federal Grant - Physical Environment - Garbage / Solid Waste</t>
  </si>
  <si>
    <t>Federal Grant - Physical Environment - Other Physical Environment</t>
  </si>
  <si>
    <t>Federal Grant - Other Federal Grants</t>
  </si>
  <si>
    <t>State Grant - Transportation - Other Transportation</t>
  </si>
  <si>
    <t>2010 Municipal Census Population:</t>
  </si>
  <si>
    <t>Local Fiscal Year Ended September 30, 2011</t>
  </si>
  <si>
    <t>Utility Service Tax - Other</t>
  </si>
  <si>
    <t>State Grant - Public Safety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</si>
  <si>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</si>
  <si>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</si>
  <si>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</si>
  <si>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</si>
  <si>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</si>
  <si>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</si>
  <si>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</si>
  <si>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</si>
  <si>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Grants from Other Local Units - Public Safety</t>
  </si>
  <si>
    <t>General Gov't (Not Court-Related) - Internal Service Fund Fees and Charges</t>
  </si>
  <si>
    <t>Impact Fees - Public Safety</t>
  </si>
  <si>
    <t>Proceeds - Debt Proceeds</t>
  </si>
  <si>
    <t>2008 Municipal Population:</t>
  </si>
  <si>
    <t>Local Fiscal Year Ended September 30, 2013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</si>
  <si>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</si>
  <si>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</si>
  <si>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</si>
  <si>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</si>
  <si>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</si>
  <si>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Transportation - Airports</t>
  </si>
  <si>
    <t>Sales - Disposition of Fixed Assets</t>
  </si>
  <si>
    <t>2013 Municipal Population:</t>
  </si>
  <si>
    <t>Local Fiscal Year Ended September 30, 2014</t>
  </si>
  <si>
    <t>First Local Option Fuel Tax (1 to 6 Cents)</t>
  </si>
  <si>
    <t>Communications Services Taxes (Chapter 202, F.S.)</t>
  </si>
  <si>
    <t>Licenses</t>
  </si>
  <si>
    <t>Federal Grant - Physical Environment - Sewer / Wastewater</t>
  </si>
  <si>
    <t>State Grant - Economic Environment</t>
  </si>
  <si>
    <t>State Shared Revenues - General Government - Other General Government</t>
  </si>
  <si>
    <t>General Government - Other General Government Charges and Fees</t>
  </si>
  <si>
    <t>Transportation - Other Transportation Charges</t>
  </si>
  <si>
    <t>Economic Environment - Housing</t>
  </si>
  <si>
    <t>Court-Ordered Judgments and Fines - Other Court-Ordered</t>
  </si>
  <si>
    <t>Sales - Sale of Surplus Materials and Scrap</t>
  </si>
  <si>
    <t>Other Miscellaneous Revenues - Settlements</t>
  </si>
  <si>
    <t>Proceeds - Installment Purchases and Capital Lease Proceeds</t>
  </si>
  <si>
    <t>Proceeds of General Capital Asset Dispositions - Sales</t>
  </si>
  <si>
    <t>2014 Municipal Population:</t>
  </si>
  <si>
    <t>Local Fiscal Year Ended September 30, 2015</t>
  </si>
  <si>
    <t>Federal Grant - Culture / Recreation</t>
  </si>
  <si>
    <t>State Grant - Physical Environment - Water Supply System</t>
  </si>
  <si>
    <t>Grants from Other Local Units - Economic Environment</t>
  </si>
  <si>
    <t>Proprietary Non-Operating - Capital Contributions from Other Public Source</t>
  </si>
  <si>
    <t>2015 Municipal Population:</t>
  </si>
  <si>
    <t>Local Fiscal Year Ended September 30, 2016</t>
  </si>
  <si>
    <t>Impact Fees - Residential - Public Safety</t>
  </si>
  <si>
    <t>Proprietary Non-Operating - State Grants and Donations</t>
  </si>
  <si>
    <t>2016 Municipal Population:</t>
  </si>
  <si>
    <t>Local Fiscal Year Ended September 30, 2017</t>
  </si>
  <si>
    <t>2017 Municipal Population:</t>
  </si>
  <si>
    <t>Local Fiscal Year Ended September 30, 2018</t>
  </si>
  <si>
    <t>Local Business Tax (Chapter 205, F.S.)</t>
  </si>
  <si>
    <t>State Shared Revenues - Public Safety - Emergency Management Assistance</t>
  </si>
  <si>
    <t>General Government - Internal Service Fund Fees and Charges</t>
  </si>
  <si>
    <t>Physical Environment - Electric Utility</t>
  </si>
  <si>
    <t>Court-Ordered Judgments and Fines - As Decided by Circuit Court Criminal</t>
  </si>
  <si>
    <t>Other Miscellaneous Revenues - Slot Machine Proceeds</t>
  </si>
  <si>
    <t>Proceeds - Proceeds from Refunding Bonds</t>
  </si>
  <si>
    <t>Proprietary Non-Operating - Other Non-Operating Sources</t>
  </si>
  <si>
    <t>2018 Municipal Population:</t>
  </si>
  <si>
    <t>Local Fiscal Year Ended September 30, 2019</t>
  </si>
  <si>
    <t>Impact Fees - Residential - Physical Environment</t>
  </si>
  <si>
    <t>Special Assessments - Capital Improvement</t>
  </si>
  <si>
    <t>2019 Municipal Population:</t>
  </si>
  <si>
    <t>Local Fiscal Year Ended September 30, 2020</t>
  </si>
  <si>
    <t>General Government - Recording Fees</t>
  </si>
  <si>
    <t>General Government - Fees Remitted to County from Clerk of County Court</t>
  </si>
  <si>
    <t>Proprietary Non-Operating - Interest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</si>
  <si>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</si>
  <si>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</si>
  <si>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</si>
  <si>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</si>
  <si>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</si>
  <si>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</si>
  <si>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</si>
  <si>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Other Fees and Special Assessments</t>
  </si>
  <si>
    <t>Intergovernmental Revenues</t>
  </si>
  <si>
    <t>Federal Grant - General Government</t>
  </si>
  <si>
    <t>State Shared Revenues - General Government - Municipal Revenue Sharing Program</t>
  </si>
  <si>
    <t>Physical Environment - Water / Sewer Combination Utility</t>
  </si>
  <si>
    <t>Other Charges for Services (Not Court-Related)</t>
  </si>
  <si>
    <t>Proceeds - Leases - Financial Agreements</t>
  </si>
  <si>
    <t>Proprietary Non-Operating Sources - Capital Contributions from Other Public Source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</si>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</sst>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150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151</v>
      </c>
      <c r="N4" s="35" t="s">
        <v>10</v>
      </c>
      <c r="O4" s="35" t="s">
        <v>152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153</v>
      </c>
      <c r="B5" s="26"/>
      <c r="C5" s="26"/>
      <c r="D5" s="27">
        <f>SUM(D6:D11)</f>
        <v>5486003</v>
      </c>
      <c r="E5" s="27">
        <f>SUM(E6:E11)</f>
        <v>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79771</v>
      </c>
      <c r="O5" s="28">
        <f>SUM(D5:N5)</f>
        <v>5565774</v>
      </c>
      <c r="P5" s="33">
        <f>(O5/P$44)</f>
        <v>936.9989898989899</v>
      </c>
      <c r="Q5" s="6"/>
    </row>
    <row r="6" spans="1:17" ht="15">
      <c r="A6" s="12"/>
      <c r="B6" s="25">
        <v>311</v>
      </c>
      <c r="C6" s="20" t="s">
        <v>3</v>
      </c>
      <c r="D6" s="46">
        <v>1139861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79771</v>
      </c>
      <c r="O6" s="46">
        <f>SUM(D6:N6)</f>
        <v>1219632</v>
      </c>
      <c r="P6" s="47">
        <f>(O6/P$44)</f>
        <v>205.32525252525252</v>
      </c>
      <c r="Q6" s="9"/>
    </row>
    <row r="7" spans="1:17" ht="15">
      <c r="A7" s="12"/>
      <c r="B7" s="25">
        <v>312.41</v>
      </c>
      <c r="C7" s="20" t="s">
        <v>154</v>
      </c>
      <c r="D7" s="46">
        <v>3133574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3133574</v>
      </c>
      <c r="P7" s="47">
        <f>(O7/P$44)</f>
        <v>527.5377104377104</v>
      </c>
      <c r="Q7" s="9"/>
    </row>
    <row r="8" spans="1:17" ht="15">
      <c r="A8" s="12"/>
      <c r="B8" s="25">
        <v>314.1</v>
      </c>
      <c r="C8" s="20" t="s">
        <v>13</v>
      </c>
      <c r="D8" s="46">
        <v>617889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617889</v>
      </c>
      <c r="P8" s="47">
        <f>(O8/P$44)</f>
        <v>104.02171717171717</v>
      </c>
      <c r="Q8" s="9"/>
    </row>
    <row r="9" spans="1:17" ht="15">
      <c r="A9" s="12"/>
      <c r="B9" s="25">
        <v>314.4</v>
      </c>
      <c r="C9" s="20" t="s">
        <v>16</v>
      </c>
      <c r="D9" s="46">
        <v>369685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369685</v>
      </c>
      <c r="P9" s="47">
        <f>(O9/P$44)</f>
        <v>62.236531986531986</v>
      </c>
      <c r="Q9" s="9"/>
    </row>
    <row r="10" spans="1:17" ht="15">
      <c r="A10" s="12"/>
      <c r="B10" s="25">
        <v>314.9</v>
      </c>
      <c r="C10" s="20" t="s">
        <v>78</v>
      </c>
      <c r="D10" s="46">
        <v>194048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194048</v>
      </c>
      <c r="P10" s="47">
        <f>(O10/P$44)</f>
        <v>32.66801346801347</v>
      </c>
      <c r="Q10" s="9"/>
    </row>
    <row r="11" spans="1:17" ht="15">
      <c r="A11" s="12"/>
      <c r="B11" s="25">
        <v>316</v>
      </c>
      <c r="C11" s="20" t="s">
        <v>131</v>
      </c>
      <c r="D11" s="46">
        <v>30946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30946</v>
      </c>
      <c r="P11" s="47">
        <f>(O11/P$44)</f>
        <v>5.20976430976431</v>
      </c>
      <c r="Q11" s="9"/>
    </row>
    <row r="12" spans="1:17" ht="15.75">
      <c r="A12" s="29" t="s">
        <v>17</v>
      </c>
      <c r="B12" s="30"/>
      <c r="C12" s="31"/>
      <c r="D12" s="32">
        <f>SUM(D13:D14)</f>
        <v>270607</v>
      </c>
      <c r="E12" s="32">
        <f>SUM(E13:E14)</f>
        <v>4569</v>
      </c>
      <c r="F12" s="32">
        <f>SUM(F13:F14)</f>
        <v>0</v>
      </c>
      <c r="G12" s="32">
        <f>SUM(G13:G14)</f>
        <v>0</v>
      </c>
      <c r="H12" s="32">
        <f>SUM(H13:H14)</f>
        <v>0</v>
      </c>
      <c r="I12" s="32">
        <f>SUM(I13:I14)</f>
        <v>0</v>
      </c>
      <c r="J12" s="32">
        <f>SUM(J13:J14)</f>
        <v>0</v>
      </c>
      <c r="K12" s="32">
        <f>SUM(K13:K14)</f>
        <v>0</v>
      </c>
      <c r="L12" s="32">
        <f>SUM(L13:L14)</f>
        <v>0</v>
      </c>
      <c r="M12" s="32">
        <f>SUM(M13:M14)</f>
        <v>0</v>
      </c>
      <c r="N12" s="32">
        <f>SUM(N13:N14)</f>
        <v>0</v>
      </c>
      <c r="O12" s="44">
        <f>SUM(D12:N12)</f>
        <v>275176</v>
      </c>
      <c r="P12" s="45">
        <f>(O12/P$44)</f>
        <v>46.32592592592592</v>
      </c>
      <c r="Q12" s="10"/>
    </row>
    <row r="13" spans="1:17" ht="15">
      <c r="A13" s="12"/>
      <c r="B13" s="25">
        <v>323.1</v>
      </c>
      <c r="C13" s="20" t="s">
        <v>18</v>
      </c>
      <c r="D13" s="46">
        <v>270607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270607</v>
      </c>
      <c r="P13" s="47">
        <f>(O13/P$44)</f>
        <v>45.556734006734004</v>
      </c>
      <c r="Q13" s="9"/>
    </row>
    <row r="14" spans="1:17" ht="15">
      <c r="A14" s="12"/>
      <c r="B14" s="25">
        <v>329.5</v>
      </c>
      <c r="C14" s="20" t="s">
        <v>155</v>
      </c>
      <c r="D14" s="46">
        <v>0</v>
      </c>
      <c r="E14" s="46">
        <v>4569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4569</v>
      </c>
      <c r="P14" s="47">
        <f>(O14/P$44)</f>
        <v>0.7691919191919192</v>
      </c>
      <c r="Q14" s="9"/>
    </row>
    <row r="15" spans="1:17" ht="15.75">
      <c r="A15" s="29" t="s">
        <v>156</v>
      </c>
      <c r="B15" s="30"/>
      <c r="C15" s="31"/>
      <c r="D15" s="32">
        <f>SUM(D16:D22)</f>
        <v>2730864</v>
      </c>
      <c r="E15" s="32">
        <f>SUM(E16:E22)</f>
        <v>0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0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4">
        <f>SUM(D15:N15)</f>
        <v>2730864</v>
      </c>
      <c r="P15" s="45">
        <f>(O15/P$44)</f>
        <v>459.74141414141417</v>
      </c>
      <c r="Q15" s="10"/>
    </row>
    <row r="16" spans="1:17" ht="15">
      <c r="A16" s="12"/>
      <c r="B16" s="25">
        <v>331.1</v>
      </c>
      <c r="C16" s="20" t="s">
        <v>157</v>
      </c>
      <c r="D16" s="46">
        <v>140562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140562</v>
      </c>
      <c r="P16" s="47">
        <f>(O16/P$44)</f>
        <v>23.663636363636364</v>
      </c>
      <c r="Q16" s="9"/>
    </row>
    <row r="17" spans="1:17" ht="15">
      <c r="A17" s="12"/>
      <c r="B17" s="25">
        <v>331.2</v>
      </c>
      <c r="C17" s="20" t="s">
        <v>21</v>
      </c>
      <c r="D17" s="46">
        <v>48547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48547</v>
      </c>
      <c r="P17" s="47">
        <f>(O17/P$44)</f>
        <v>8.172895622895624</v>
      </c>
      <c r="Q17" s="9"/>
    </row>
    <row r="18" spans="1:17" ht="15">
      <c r="A18" s="12"/>
      <c r="B18" s="25">
        <v>331.39</v>
      </c>
      <c r="C18" s="20" t="s">
        <v>73</v>
      </c>
      <c r="D18" s="46">
        <v>44539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44539</v>
      </c>
      <c r="P18" s="47">
        <f>(O18/P$44)</f>
        <v>7.4981481481481485</v>
      </c>
      <c r="Q18" s="9"/>
    </row>
    <row r="19" spans="1:17" ht="15">
      <c r="A19" s="12"/>
      <c r="B19" s="25">
        <v>334.2</v>
      </c>
      <c r="C19" s="20" t="s">
        <v>79</v>
      </c>
      <c r="D19" s="46">
        <v>7944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7944</v>
      </c>
      <c r="P19" s="47">
        <f>(O19/P$44)</f>
        <v>1.3373737373737373</v>
      </c>
      <c r="Q19" s="9"/>
    </row>
    <row r="20" spans="1:17" ht="15">
      <c r="A20" s="12"/>
      <c r="B20" s="25">
        <v>334.41</v>
      </c>
      <c r="C20" s="20" t="s">
        <v>25</v>
      </c>
      <c r="D20" s="46">
        <v>578779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578779</v>
      </c>
      <c r="P20" s="47">
        <f>(O20/P$44)</f>
        <v>97.43754208754208</v>
      </c>
      <c r="Q20" s="9"/>
    </row>
    <row r="21" spans="1:17" ht="15">
      <c r="A21" s="12"/>
      <c r="B21" s="25">
        <v>335.125</v>
      </c>
      <c r="C21" s="20" t="s">
        <v>158</v>
      </c>
      <c r="D21" s="46">
        <v>1856293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1856293</v>
      </c>
      <c r="P21" s="47">
        <f>(O21/P$44)</f>
        <v>312.5072390572391</v>
      </c>
      <c r="Q21" s="9"/>
    </row>
    <row r="22" spans="1:17" ht="15">
      <c r="A22" s="12"/>
      <c r="B22" s="25">
        <v>338</v>
      </c>
      <c r="C22" s="20" t="s">
        <v>32</v>
      </c>
      <c r="D22" s="46">
        <v>54200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54200</v>
      </c>
      <c r="P22" s="47">
        <f>(O22/P$44)</f>
        <v>9.124579124579125</v>
      </c>
      <c r="Q22" s="9"/>
    </row>
    <row r="23" spans="1:17" ht="15.75">
      <c r="A23" s="29" t="s">
        <v>38</v>
      </c>
      <c r="B23" s="30"/>
      <c r="C23" s="31"/>
      <c r="D23" s="32">
        <f>SUM(D24:D33)</f>
        <v>1344042</v>
      </c>
      <c r="E23" s="32">
        <f>SUM(E24:E33)</f>
        <v>78479</v>
      </c>
      <c r="F23" s="32">
        <f>SUM(F24:F33)</f>
        <v>0</v>
      </c>
      <c r="G23" s="32">
        <f>SUM(G24:G33)</f>
        <v>0</v>
      </c>
      <c r="H23" s="32">
        <f>SUM(H24:H33)</f>
        <v>0</v>
      </c>
      <c r="I23" s="32">
        <f>SUM(I24:I33)</f>
        <v>9192027</v>
      </c>
      <c r="J23" s="32">
        <f>SUM(J24:J33)</f>
        <v>0</v>
      </c>
      <c r="K23" s="32">
        <f>SUM(K24:K33)</f>
        <v>0</v>
      </c>
      <c r="L23" s="32">
        <f>SUM(L24:L33)</f>
        <v>0</v>
      </c>
      <c r="M23" s="32">
        <f>SUM(M24:M33)</f>
        <v>0</v>
      </c>
      <c r="N23" s="32">
        <f>SUM(N24:N33)</f>
        <v>0</v>
      </c>
      <c r="O23" s="32">
        <f>SUM(D23:N23)</f>
        <v>10614548</v>
      </c>
      <c r="P23" s="45">
        <f>(O23/P$44)</f>
        <v>1786.9609427609428</v>
      </c>
      <c r="Q23" s="10"/>
    </row>
    <row r="24" spans="1:17" ht="15">
      <c r="A24" s="12"/>
      <c r="B24" s="25">
        <v>341.9</v>
      </c>
      <c r="C24" s="20" t="s">
        <v>109</v>
      </c>
      <c r="D24" s="46">
        <v>55465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0" ref="O24:O33">SUM(D24:N24)</f>
        <v>55465</v>
      </c>
      <c r="P24" s="47">
        <f>(O24/P$44)</f>
        <v>9.337542087542088</v>
      </c>
      <c r="Q24" s="9"/>
    </row>
    <row r="25" spans="1:17" ht="15">
      <c r="A25" s="12"/>
      <c r="B25" s="25">
        <v>342.1</v>
      </c>
      <c r="C25" s="20" t="s">
        <v>42</v>
      </c>
      <c r="D25" s="46">
        <v>5712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0"/>
        <v>5712</v>
      </c>
      <c r="P25" s="47">
        <f>(O25/P$44)</f>
        <v>0.9616161616161616</v>
      </c>
      <c r="Q25" s="9"/>
    </row>
    <row r="26" spans="1:17" ht="15">
      <c r="A26" s="12"/>
      <c r="B26" s="25">
        <v>343.2</v>
      </c>
      <c r="C26" s="20" t="s">
        <v>45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1266786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0"/>
        <v>1266786</v>
      </c>
      <c r="P26" s="47">
        <f>(O26/P$44)</f>
        <v>213.26363636363635</v>
      </c>
      <c r="Q26" s="9"/>
    </row>
    <row r="27" spans="1:17" ht="15">
      <c r="A27" s="12"/>
      <c r="B27" s="25">
        <v>343.3</v>
      </c>
      <c r="C27" s="20" t="s">
        <v>46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4066306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0"/>
        <v>4066306</v>
      </c>
      <c r="P27" s="47">
        <f>(O27/P$44)</f>
        <v>684.5632996632996</v>
      </c>
      <c r="Q27" s="9"/>
    </row>
    <row r="28" spans="1:17" ht="15">
      <c r="A28" s="12"/>
      <c r="B28" s="25">
        <v>343.4</v>
      </c>
      <c r="C28" s="20" t="s">
        <v>47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750115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0"/>
        <v>750115</v>
      </c>
      <c r="P28" s="47">
        <f>(O28/P$44)</f>
        <v>126.28198653198653</v>
      </c>
      <c r="Q28" s="9"/>
    </row>
    <row r="29" spans="1:17" ht="15">
      <c r="A29" s="12"/>
      <c r="B29" s="25">
        <v>343.5</v>
      </c>
      <c r="C29" s="20" t="s">
        <v>48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2604596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0"/>
        <v>2604596</v>
      </c>
      <c r="P29" s="47">
        <f>(O29/P$44)</f>
        <v>438.4841750841751</v>
      </c>
      <c r="Q29" s="9"/>
    </row>
    <row r="30" spans="1:17" ht="15">
      <c r="A30" s="12"/>
      <c r="B30" s="25">
        <v>343.6</v>
      </c>
      <c r="C30" s="20" t="s">
        <v>159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504224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0"/>
        <v>504224</v>
      </c>
      <c r="P30" s="47">
        <f>(O30/P$44)</f>
        <v>84.88619528619529</v>
      </c>
      <c r="Q30" s="9"/>
    </row>
    <row r="31" spans="1:17" ht="15">
      <c r="A31" s="12"/>
      <c r="B31" s="25">
        <v>344.1</v>
      </c>
      <c r="C31" s="20" t="s">
        <v>99</v>
      </c>
      <c r="D31" s="46">
        <v>188515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0"/>
        <v>188515</v>
      </c>
      <c r="P31" s="47">
        <f>(O31/P$44)</f>
        <v>31.736531986531986</v>
      </c>
      <c r="Q31" s="9"/>
    </row>
    <row r="32" spans="1:17" ht="15">
      <c r="A32" s="12"/>
      <c r="B32" s="25">
        <v>347.9</v>
      </c>
      <c r="C32" s="20" t="s">
        <v>51</v>
      </c>
      <c r="D32" s="46">
        <v>0</v>
      </c>
      <c r="E32" s="46">
        <v>78479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0"/>
        <v>78479</v>
      </c>
      <c r="P32" s="47">
        <f>(O32/P$44)</f>
        <v>13.211952861952861</v>
      </c>
      <c r="Q32" s="9"/>
    </row>
    <row r="33" spans="1:17" ht="15">
      <c r="A33" s="12"/>
      <c r="B33" s="25">
        <v>349</v>
      </c>
      <c r="C33" s="20" t="s">
        <v>160</v>
      </c>
      <c r="D33" s="46">
        <v>1094350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0"/>
        <v>1094350</v>
      </c>
      <c r="P33" s="47">
        <f>(O33/P$44)</f>
        <v>184.23400673400673</v>
      </c>
      <c r="Q33" s="9"/>
    </row>
    <row r="34" spans="1:17" ht="15.75">
      <c r="A34" s="29" t="s">
        <v>4</v>
      </c>
      <c r="B34" s="30"/>
      <c r="C34" s="31"/>
      <c r="D34" s="32">
        <f>SUM(D35:D37)</f>
        <v>501549</v>
      </c>
      <c r="E34" s="32">
        <f>SUM(E35:E37)</f>
        <v>68338</v>
      </c>
      <c r="F34" s="32">
        <f>SUM(F35:F37)</f>
        <v>0</v>
      </c>
      <c r="G34" s="32">
        <f>SUM(G35:G37)</f>
        <v>0</v>
      </c>
      <c r="H34" s="32">
        <f>SUM(H35:H37)</f>
        <v>0</v>
      </c>
      <c r="I34" s="32">
        <f>SUM(I35:I37)</f>
        <v>1272</v>
      </c>
      <c r="J34" s="32">
        <f>SUM(J35:J37)</f>
        <v>0</v>
      </c>
      <c r="K34" s="32">
        <f>SUM(K35:K37)</f>
        <v>0</v>
      </c>
      <c r="L34" s="32">
        <f>SUM(L35:L37)</f>
        <v>0</v>
      </c>
      <c r="M34" s="32">
        <f>SUM(M35:M37)</f>
        <v>0</v>
      </c>
      <c r="N34" s="32">
        <f>SUM(N35:N37)</f>
        <v>0</v>
      </c>
      <c r="O34" s="32">
        <f>SUM(D34:N34)</f>
        <v>571159</v>
      </c>
      <c r="P34" s="45">
        <f>(O34/P$44)</f>
        <v>96.15471380471381</v>
      </c>
      <c r="Q34" s="10"/>
    </row>
    <row r="35" spans="1:17" ht="15">
      <c r="A35" s="12"/>
      <c r="B35" s="25">
        <v>361.1</v>
      </c>
      <c r="C35" s="20" t="s">
        <v>57</v>
      </c>
      <c r="D35" s="46">
        <v>717</v>
      </c>
      <c r="E35" s="46">
        <v>104</v>
      </c>
      <c r="F35" s="46">
        <v>0</v>
      </c>
      <c r="G35" s="46">
        <v>0</v>
      </c>
      <c r="H35" s="46">
        <v>0</v>
      </c>
      <c r="I35" s="46">
        <v>1272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2093</v>
      </c>
      <c r="P35" s="47">
        <f>(O35/P$44)</f>
        <v>0.35235690235690237</v>
      </c>
      <c r="Q35" s="9"/>
    </row>
    <row r="36" spans="1:17" ht="15">
      <c r="A36" s="12"/>
      <c r="B36" s="25">
        <v>362</v>
      </c>
      <c r="C36" s="20" t="s">
        <v>58</v>
      </c>
      <c r="D36" s="46">
        <v>7570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7570</v>
      </c>
      <c r="P36" s="47">
        <f>(O36/P$44)</f>
        <v>1.2744107744107744</v>
      </c>
      <c r="Q36" s="9"/>
    </row>
    <row r="37" spans="1:17" ht="15">
      <c r="A37" s="12"/>
      <c r="B37" s="25">
        <v>369.9</v>
      </c>
      <c r="C37" s="20" t="s">
        <v>61</v>
      </c>
      <c r="D37" s="46">
        <v>493262</v>
      </c>
      <c r="E37" s="46">
        <v>68234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561496</v>
      </c>
      <c r="P37" s="47">
        <f>(O37/P$44)</f>
        <v>94.52794612794612</v>
      </c>
      <c r="Q37" s="9"/>
    </row>
    <row r="38" spans="1:17" ht="15.75">
      <c r="A38" s="29" t="s">
        <v>40</v>
      </c>
      <c r="B38" s="30"/>
      <c r="C38" s="31"/>
      <c r="D38" s="32">
        <f>SUM(D39:D41)</f>
        <v>8713349</v>
      </c>
      <c r="E38" s="32">
        <f>SUM(E39:E41)</f>
        <v>137173</v>
      </c>
      <c r="F38" s="32">
        <f>SUM(F39:F41)</f>
        <v>0</v>
      </c>
      <c r="G38" s="32">
        <f>SUM(G39:G41)</f>
        <v>0</v>
      </c>
      <c r="H38" s="32">
        <f>SUM(H39:H41)</f>
        <v>0</v>
      </c>
      <c r="I38" s="32">
        <f>SUM(I39:I41)</f>
        <v>11708253</v>
      </c>
      <c r="J38" s="32">
        <f>SUM(J39:J41)</f>
        <v>0</v>
      </c>
      <c r="K38" s="32">
        <f>SUM(K39:K41)</f>
        <v>0</v>
      </c>
      <c r="L38" s="32">
        <f>SUM(L39:L41)</f>
        <v>0</v>
      </c>
      <c r="M38" s="32">
        <f>SUM(M39:M41)</f>
        <v>0</v>
      </c>
      <c r="N38" s="32">
        <f>SUM(N39:N41)</f>
        <v>35750</v>
      </c>
      <c r="O38" s="32">
        <f>SUM(D38:N38)</f>
        <v>20594525</v>
      </c>
      <c r="P38" s="45">
        <f>(O38/P$44)</f>
        <v>3467.091750841751</v>
      </c>
      <c r="Q38" s="9"/>
    </row>
    <row r="39" spans="1:17" ht="15">
      <c r="A39" s="12"/>
      <c r="B39" s="25">
        <v>381</v>
      </c>
      <c r="C39" s="20" t="s">
        <v>62</v>
      </c>
      <c r="D39" s="46">
        <v>8240419</v>
      </c>
      <c r="E39" s="46">
        <v>137173</v>
      </c>
      <c r="F39" s="46">
        <v>0</v>
      </c>
      <c r="G39" s="46">
        <v>0</v>
      </c>
      <c r="H39" s="46">
        <v>0</v>
      </c>
      <c r="I39" s="46">
        <v>4307834</v>
      </c>
      <c r="J39" s="46">
        <v>0</v>
      </c>
      <c r="K39" s="46">
        <v>0</v>
      </c>
      <c r="L39" s="46">
        <v>0</v>
      </c>
      <c r="M39" s="46">
        <v>0</v>
      </c>
      <c r="N39" s="46">
        <v>35750</v>
      </c>
      <c r="O39" s="46">
        <f>SUM(D39:N39)</f>
        <v>12721176</v>
      </c>
      <c r="P39" s="47">
        <f>(O39/P$44)</f>
        <v>2141.612121212121</v>
      </c>
      <c r="Q39" s="9"/>
    </row>
    <row r="40" spans="1:17" ht="15">
      <c r="A40" s="12"/>
      <c r="B40" s="25">
        <v>383.1</v>
      </c>
      <c r="C40" s="20" t="s">
        <v>161</v>
      </c>
      <c r="D40" s="46">
        <v>472930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472930</v>
      </c>
      <c r="P40" s="47">
        <f>(O40/P$44)</f>
        <v>79.61784511784512</v>
      </c>
      <c r="Q40" s="9"/>
    </row>
    <row r="41" spans="1:17" ht="15.75" thickBot="1">
      <c r="A41" s="12"/>
      <c r="B41" s="25">
        <v>389.7</v>
      </c>
      <c r="C41" s="20" t="s">
        <v>162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7400419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7400419</v>
      </c>
      <c r="P41" s="47">
        <f>(O41/P$44)</f>
        <v>1245.8617845117844</v>
      </c>
      <c r="Q41" s="9"/>
    </row>
    <row r="42" spans="1:120" ht="16.5" thickBot="1">
      <c r="A42" s="14" t="s">
        <v>52</v>
      </c>
      <c r="B42" s="23"/>
      <c r="C42" s="22"/>
      <c r="D42" s="15">
        <f>SUM(D5,D12,D15,D23,D34,D38)</f>
        <v>19046414</v>
      </c>
      <c r="E42" s="15">
        <f aca="true" t="shared" si="1" ref="E42:N42">SUM(E5,E12,E15,E23,E34,E38)</f>
        <v>288559</v>
      </c>
      <c r="F42" s="15">
        <f t="shared" si="1"/>
        <v>0</v>
      </c>
      <c r="G42" s="15">
        <f t="shared" si="1"/>
        <v>0</v>
      </c>
      <c r="H42" s="15">
        <f t="shared" si="1"/>
        <v>0</v>
      </c>
      <c r="I42" s="15">
        <f t="shared" si="1"/>
        <v>20901552</v>
      </c>
      <c r="J42" s="15">
        <f t="shared" si="1"/>
        <v>0</v>
      </c>
      <c r="K42" s="15">
        <f t="shared" si="1"/>
        <v>0</v>
      </c>
      <c r="L42" s="15">
        <f t="shared" si="1"/>
        <v>0</v>
      </c>
      <c r="M42" s="15">
        <f t="shared" si="1"/>
        <v>0</v>
      </c>
      <c r="N42" s="15">
        <f t="shared" si="1"/>
        <v>115521</v>
      </c>
      <c r="O42" s="15">
        <f>SUM(D42:N42)</f>
        <v>40352046</v>
      </c>
      <c r="P42" s="38">
        <f>(O42/P$44)</f>
        <v>6793.273737373737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6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6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163</v>
      </c>
      <c r="N44" s="48"/>
      <c r="O44" s="48"/>
      <c r="P44" s="43">
        <v>5940</v>
      </c>
    </row>
    <row r="45" spans="1:16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6" ht="15.75" customHeight="1" thickBot="1">
      <c r="A46" s="52" t="s">
        <v>81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sheetProtection/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2324929</v>
      </c>
      <c r="E5" s="27">
        <f t="shared" si="0"/>
        <v>888895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3213824</v>
      </c>
      <c r="O5" s="33">
        <f aca="true" t="shared" si="1" ref="O5:O51">(N5/O$53)</f>
        <v>606.6107965269913</v>
      </c>
      <c r="P5" s="6"/>
    </row>
    <row r="6" spans="1:16" ht="15">
      <c r="A6" s="12"/>
      <c r="B6" s="25">
        <v>311</v>
      </c>
      <c r="C6" s="20" t="s">
        <v>3</v>
      </c>
      <c r="D6" s="46">
        <v>807556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807556</v>
      </c>
      <c r="O6" s="47">
        <f t="shared" si="1"/>
        <v>152.42657606644016</v>
      </c>
      <c r="P6" s="9"/>
    </row>
    <row r="7" spans="1:16" ht="15">
      <c r="A7" s="12"/>
      <c r="B7" s="25">
        <v>312.1</v>
      </c>
      <c r="C7" s="20" t="s">
        <v>11</v>
      </c>
      <c r="D7" s="46">
        <v>212540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212540</v>
      </c>
      <c r="O7" s="47">
        <f t="shared" si="1"/>
        <v>40.117025292563234</v>
      </c>
      <c r="P7" s="9"/>
    </row>
    <row r="8" spans="1:16" ht="15">
      <c r="A8" s="12"/>
      <c r="B8" s="25">
        <v>312.6</v>
      </c>
      <c r="C8" s="20" t="s">
        <v>12</v>
      </c>
      <c r="D8" s="46">
        <v>1304833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1304833</v>
      </c>
      <c r="O8" s="47">
        <f t="shared" si="1"/>
        <v>246.28784446961117</v>
      </c>
      <c r="P8" s="9"/>
    </row>
    <row r="9" spans="1:16" ht="15">
      <c r="A9" s="12"/>
      <c r="B9" s="25">
        <v>314.1</v>
      </c>
      <c r="C9" s="20" t="s">
        <v>13</v>
      </c>
      <c r="D9" s="46">
        <v>0</v>
      </c>
      <c r="E9" s="46">
        <v>456265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456265</v>
      </c>
      <c r="O9" s="47">
        <f t="shared" si="1"/>
        <v>86.12023405058513</v>
      </c>
      <c r="P9" s="9"/>
    </row>
    <row r="10" spans="1:16" ht="15">
      <c r="A10" s="12"/>
      <c r="B10" s="25">
        <v>314.3</v>
      </c>
      <c r="C10" s="20" t="s">
        <v>14</v>
      </c>
      <c r="D10" s="46">
        <v>0</v>
      </c>
      <c r="E10" s="46">
        <v>172785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172785</v>
      </c>
      <c r="O10" s="47">
        <f t="shared" si="1"/>
        <v>32.61325028312571</v>
      </c>
      <c r="P10" s="9"/>
    </row>
    <row r="11" spans="1:16" ht="15">
      <c r="A11" s="12"/>
      <c r="B11" s="25">
        <v>314.4</v>
      </c>
      <c r="C11" s="20" t="s">
        <v>16</v>
      </c>
      <c r="D11" s="46">
        <v>0</v>
      </c>
      <c r="E11" s="46">
        <v>15388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15388</v>
      </c>
      <c r="O11" s="47">
        <f t="shared" si="1"/>
        <v>2.904492261230653</v>
      </c>
      <c r="P11" s="9"/>
    </row>
    <row r="12" spans="1:16" ht="15">
      <c r="A12" s="12"/>
      <c r="B12" s="25">
        <v>314.9</v>
      </c>
      <c r="C12" s="20" t="s">
        <v>78</v>
      </c>
      <c r="D12" s="46">
        <v>0</v>
      </c>
      <c r="E12" s="46">
        <v>244457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244457</v>
      </c>
      <c r="O12" s="47">
        <f t="shared" si="1"/>
        <v>46.14137410343526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SUM(D14:D16)</f>
        <v>310176</v>
      </c>
      <c r="E13" s="32">
        <f t="shared" si="3"/>
        <v>1822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311998</v>
      </c>
      <c r="O13" s="45">
        <f t="shared" si="1"/>
        <v>58.88976972442431</v>
      </c>
      <c r="P13" s="10"/>
    </row>
    <row r="14" spans="1:16" ht="15">
      <c r="A14" s="12"/>
      <c r="B14" s="25">
        <v>322</v>
      </c>
      <c r="C14" s="20" t="s">
        <v>0</v>
      </c>
      <c r="D14" s="46">
        <v>32615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32615</v>
      </c>
      <c r="O14" s="47">
        <f t="shared" si="1"/>
        <v>6.156096640241601</v>
      </c>
      <c r="P14" s="9"/>
    </row>
    <row r="15" spans="1:16" ht="15">
      <c r="A15" s="12"/>
      <c r="B15" s="25">
        <v>323.1</v>
      </c>
      <c r="C15" s="20" t="s">
        <v>18</v>
      </c>
      <c r="D15" s="46">
        <v>250581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250581</v>
      </c>
      <c r="O15" s="47">
        <f t="shared" si="1"/>
        <v>47.29728199320498</v>
      </c>
      <c r="P15" s="9"/>
    </row>
    <row r="16" spans="1:16" ht="15">
      <c r="A16" s="12"/>
      <c r="B16" s="25">
        <v>329</v>
      </c>
      <c r="C16" s="20" t="s">
        <v>20</v>
      </c>
      <c r="D16" s="46">
        <v>26980</v>
      </c>
      <c r="E16" s="46">
        <v>1822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28802</v>
      </c>
      <c r="O16" s="47">
        <f t="shared" si="1"/>
        <v>5.436391090977727</v>
      </c>
      <c r="P16" s="9"/>
    </row>
    <row r="17" spans="1:16" ht="15.75">
      <c r="A17" s="29" t="s">
        <v>22</v>
      </c>
      <c r="B17" s="30"/>
      <c r="C17" s="31"/>
      <c r="D17" s="32">
        <f aca="true" t="shared" si="5" ref="D17:M17">SUM(D18:D27)</f>
        <v>1649688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1649688</v>
      </c>
      <c r="O17" s="45">
        <f t="shared" si="1"/>
        <v>311.3793884484711</v>
      </c>
      <c r="P17" s="10"/>
    </row>
    <row r="18" spans="1:16" ht="15">
      <c r="A18" s="12"/>
      <c r="B18" s="25">
        <v>331.2</v>
      </c>
      <c r="C18" s="20" t="s">
        <v>21</v>
      </c>
      <c r="D18" s="46">
        <v>9906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9906</v>
      </c>
      <c r="O18" s="47">
        <f t="shared" si="1"/>
        <v>1.869762174405436</v>
      </c>
      <c r="P18" s="9"/>
    </row>
    <row r="19" spans="1:16" ht="15">
      <c r="A19" s="12"/>
      <c r="B19" s="25">
        <v>331.41</v>
      </c>
      <c r="C19" s="20" t="s">
        <v>24</v>
      </c>
      <c r="D19" s="46">
        <v>296910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296910</v>
      </c>
      <c r="O19" s="47">
        <f t="shared" si="1"/>
        <v>56.041902604756515</v>
      </c>
      <c r="P19" s="9"/>
    </row>
    <row r="20" spans="1:16" ht="15">
      <c r="A20" s="12"/>
      <c r="B20" s="25">
        <v>334.41</v>
      </c>
      <c r="C20" s="20" t="s">
        <v>25</v>
      </c>
      <c r="D20" s="46">
        <v>286673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286673</v>
      </c>
      <c r="O20" s="47">
        <f t="shared" si="1"/>
        <v>54.10966402416006</v>
      </c>
      <c r="P20" s="9"/>
    </row>
    <row r="21" spans="1:16" ht="15">
      <c r="A21" s="12"/>
      <c r="B21" s="25">
        <v>335.12</v>
      </c>
      <c r="C21" s="20" t="s">
        <v>27</v>
      </c>
      <c r="D21" s="46">
        <v>266137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266137</v>
      </c>
      <c r="O21" s="47">
        <f t="shared" si="1"/>
        <v>50.233484333710834</v>
      </c>
      <c r="P21" s="9"/>
    </row>
    <row r="22" spans="1:16" ht="15">
      <c r="A22" s="12"/>
      <c r="B22" s="25">
        <v>335.14</v>
      </c>
      <c r="C22" s="20" t="s">
        <v>28</v>
      </c>
      <c r="D22" s="46">
        <v>1420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1420</v>
      </c>
      <c r="O22" s="47">
        <f t="shared" si="1"/>
        <v>0.26802567006417516</v>
      </c>
      <c r="P22" s="9"/>
    </row>
    <row r="23" spans="1:16" ht="15">
      <c r="A23" s="12"/>
      <c r="B23" s="25">
        <v>335.15</v>
      </c>
      <c r="C23" s="20" t="s">
        <v>29</v>
      </c>
      <c r="D23" s="46">
        <v>5359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5359</v>
      </c>
      <c r="O23" s="47">
        <f t="shared" si="1"/>
        <v>1.011513778784447</v>
      </c>
      <c r="P23" s="9"/>
    </row>
    <row r="24" spans="1:16" ht="15">
      <c r="A24" s="12"/>
      <c r="B24" s="25">
        <v>335.18</v>
      </c>
      <c r="C24" s="20" t="s">
        <v>30</v>
      </c>
      <c r="D24" s="46">
        <v>702085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702085</v>
      </c>
      <c r="O24" s="47">
        <f t="shared" si="1"/>
        <v>132.5188750471876</v>
      </c>
      <c r="P24" s="9"/>
    </row>
    <row r="25" spans="1:16" ht="15">
      <c r="A25" s="12"/>
      <c r="B25" s="25">
        <v>335.21</v>
      </c>
      <c r="C25" s="20" t="s">
        <v>31</v>
      </c>
      <c r="D25" s="46">
        <v>800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800</v>
      </c>
      <c r="O25" s="47">
        <f t="shared" si="1"/>
        <v>0.15100037750094375</v>
      </c>
      <c r="P25" s="9"/>
    </row>
    <row r="26" spans="1:16" ht="15">
      <c r="A26" s="12"/>
      <c r="B26" s="25">
        <v>338</v>
      </c>
      <c r="C26" s="20" t="s">
        <v>32</v>
      </c>
      <c r="D26" s="46">
        <v>69278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69278</v>
      </c>
      <c r="O26" s="47">
        <f t="shared" si="1"/>
        <v>13.076255190637976</v>
      </c>
      <c r="P26" s="9"/>
    </row>
    <row r="27" spans="1:16" ht="15">
      <c r="A27" s="12"/>
      <c r="B27" s="25">
        <v>339</v>
      </c>
      <c r="C27" s="20" t="s">
        <v>33</v>
      </c>
      <c r="D27" s="46">
        <v>11120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11120</v>
      </c>
      <c r="O27" s="47">
        <f t="shared" si="1"/>
        <v>2.0989052472631182</v>
      </c>
      <c r="P27" s="9"/>
    </row>
    <row r="28" spans="1:16" ht="15.75">
      <c r="A28" s="29" t="s">
        <v>38</v>
      </c>
      <c r="B28" s="30"/>
      <c r="C28" s="31"/>
      <c r="D28" s="32">
        <f aca="true" t="shared" si="7" ref="D28:M28">SUM(D29:D39)</f>
        <v>1220487</v>
      </c>
      <c r="E28" s="32">
        <f t="shared" si="7"/>
        <v>41829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5610685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6873001</v>
      </c>
      <c r="O28" s="45">
        <f t="shared" si="1"/>
        <v>1297.282181955455</v>
      </c>
      <c r="P28" s="10"/>
    </row>
    <row r="29" spans="1:16" ht="15">
      <c r="A29" s="12"/>
      <c r="B29" s="25">
        <v>341.3</v>
      </c>
      <c r="C29" s="20" t="s">
        <v>41</v>
      </c>
      <c r="D29" s="46">
        <v>15277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9">SUM(D29:M29)</f>
        <v>15277</v>
      </c>
      <c r="O29" s="47">
        <f t="shared" si="1"/>
        <v>2.883540958852397</v>
      </c>
      <c r="P29" s="9"/>
    </row>
    <row r="30" spans="1:16" ht="15">
      <c r="A30" s="12"/>
      <c r="B30" s="25">
        <v>342.1</v>
      </c>
      <c r="C30" s="20" t="s">
        <v>42</v>
      </c>
      <c r="D30" s="46">
        <v>1699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1699</v>
      </c>
      <c r="O30" s="47">
        <f t="shared" si="1"/>
        <v>0.3206870517176293</v>
      </c>
      <c r="P30" s="9"/>
    </row>
    <row r="31" spans="1:16" ht="15">
      <c r="A31" s="12"/>
      <c r="B31" s="25">
        <v>342.2</v>
      </c>
      <c r="C31" s="20" t="s">
        <v>43</v>
      </c>
      <c r="D31" s="46">
        <v>85279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85279</v>
      </c>
      <c r="O31" s="47">
        <f t="shared" si="1"/>
        <v>16.09645149112873</v>
      </c>
      <c r="P31" s="9"/>
    </row>
    <row r="32" spans="1:16" ht="15">
      <c r="A32" s="12"/>
      <c r="B32" s="25">
        <v>342.9</v>
      </c>
      <c r="C32" s="20" t="s">
        <v>44</v>
      </c>
      <c r="D32" s="46">
        <v>1996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1996</v>
      </c>
      <c r="O32" s="47">
        <f t="shared" si="1"/>
        <v>0.37674594186485466</v>
      </c>
      <c r="P32" s="9"/>
    </row>
    <row r="33" spans="1:16" ht="15">
      <c r="A33" s="12"/>
      <c r="B33" s="25">
        <v>343.2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1101669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1101669</v>
      </c>
      <c r="O33" s="47">
        <f t="shared" si="1"/>
        <v>207.940543601359</v>
      </c>
      <c r="P33" s="9"/>
    </row>
    <row r="34" spans="1:16" ht="15">
      <c r="A34" s="12"/>
      <c r="B34" s="25">
        <v>343.3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1747514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1747514</v>
      </c>
      <c r="O34" s="47">
        <f t="shared" si="1"/>
        <v>329.8440921102303</v>
      </c>
      <c r="P34" s="9"/>
    </row>
    <row r="35" spans="1:16" ht="15">
      <c r="A35" s="12"/>
      <c r="B35" s="25">
        <v>343.4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1231356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1231356</v>
      </c>
      <c r="O35" s="47">
        <f t="shared" si="1"/>
        <v>232.41902604756513</v>
      </c>
      <c r="P35" s="9"/>
    </row>
    <row r="36" spans="1:16" ht="15">
      <c r="A36" s="12"/>
      <c r="B36" s="25">
        <v>343.5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1530146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1530146</v>
      </c>
      <c r="O36" s="47">
        <f t="shared" si="1"/>
        <v>288.81577953944884</v>
      </c>
      <c r="P36" s="9"/>
    </row>
    <row r="37" spans="1:16" ht="15">
      <c r="A37" s="12"/>
      <c r="B37" s="25">
        <v>344.1</v>
      </c>
      <c r="C37" s="20" t="s">
        <v>49</v>
      </c>
      <c r="D37" s="46">
        <v>354899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354899</v>
      </c>
      <c r="O37" s="47">
        <f t="shared" si="1"/>
        <v>66.9873537183843</v>
      </c>
      <c r="P37" s="9"/>
    </row>
    <row r="38" spans="1:16" ht="15">
      <c r="A38" s="12"/>
      <c r="B38" s="25">
        <v>347.9</v>
      </c>
      <c r="C38" s="20" t="s">
        <v>51</v>
      </c>
      <c r="D38" s="46">
        <v>0</v>
      </c>
      <c r="E38" s="46">
        <v>41829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41829</v>
      </c>
      <c r="O38" s="47">
        <f t="shared" si="1"/>
        <v>7.89524348810872</v>
      </c>
      <c r="P38" s="9"/>
    </row>
    <row r="39" spans="1:16" ht="15">
      <c r="A39" s="12"/>
      <c r="B39" s="25">
        <v>349</v>
      </c>
      <c r="C39" s="20" t="s">
        <v>1</v>
      </c>
      <c r="D39" s="46">
        <v>761337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761337</v>
      </c>
      <c r="O39" s="47">
        <f t="shared" si="1"/>
        <v>143.702718006795</v>
      </c>
      <c r="P39" s="9"/>
    </row>
    <row r="40" spans="1:16" ht="15.75">
      <c r="A40" s="29" t="s">
        <v>39</v>
      </c>
      <c r="B40" s="30"/>
      <c r="C40" s="31"/>
      <c r="D40" s="32">
        <f aca="true" t="shared" si="9" ref="D40:M40">SUM(D41:D42)</f>
        <v>26254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aca="true" t="shared" si="10" ref="N40:N51">SUM(D40:M40)</f>
        <v>26254</v>
      </c>
      <c r="O40" s="45">
        <f t="shared" si="1"/>
        <v>4.955454888637221</v>
      </c>
      <c r="P40" s="10"/>
    </row>
    <row r="41" spans="1:16" ht="15">
      <c r="A41" s="13"/>
      <c r="B41" s="39">
        <v>351.1</v>
      </c>
      <c r="C41" s="21" t="s">
        <v>54</v>
      </c>
      <c r="D41" s="46">
        <v>21983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21983</v>
      </c>
      <c r="O41" s="47">
        <f t="shared" si="1"/>
        <v>4.1493016232540585</v>
      </c>
      <c r="P41" s="9"/>
    </row>
    <row r="42" spans="1:16" ht="15">
      <c r="A42" s="13"/>
      <c r="B42" s="39">
        <v>351.5</v>
      </c>
      <c r="C42" s="21" t="s">
        <v>55</v>
      </c>
      <c r="D42" s="46">
        <v>4271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4271</v>
      </c>
      <c r="O42" s="47">
        <f t="shared" si="1"/>
        <v>0.8061532653831635</v>
      </c>
      <c r="P42" s="9"/>
    </row>
    <row r="43" spans="1:16" ht="15.75">
      <c r="A43" s="29" t="s">
        <v>4</v>
      </c>
      <c r="B43" s="30"/>
      <c r="C43" s="31"/>
      <c r="D43" s="32">
        <f aca="true" t="shared" si="11" ref="D43:M43">SUM(D44:D48)</f>
        <v>188991</v>
      </c>
      <c r="E43" s="32">
        <f t="shared" si="11"/>
        <v>31564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61070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281625</v>
      </c>
      <c r="O43" s="45">
        <f t="shared" si="1"/>
        <v>53.156851642129105</v>
      </c>
      <c r="P43" s="10"/>
    </row>
    <row r="44" spans="1:16" ht="15">
      <c r="A44" s="12"/>
      <c r="B44" s="25">
        <v>361.1</v>
      </c>
      <c r="C44" s="20" t="s">
        <v>57</v>
      </c>
      <c r="D44" s="46">
        <v>7336</v>
      </c>
      <c r="E44" s="46">
        <v>8848</v>
      </c>
      <c r="F44" s="46">
        <v>0</v>
      </c>
      <c r="G44" s="46">
        <v>0</v>
      </c>
      <c r="H44" s="46">
        <v>0</v>
      </c>
      <c r="I44" s="46">
        <v>61070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77254</v>
      </c>
      <c r="O44" s="47">
        <f t="shared" si="1"/>
        <v>14.581728954322386</v>
      </c>
      <c r="P44" s="9"/>
    </row>
    <row r="45" spans="1:16" ht="15">
      <c r="A45" s="12"/>
      <c r="B45" s="25">
        <v>362</v>
      </c>
      <c r="C45" s="20" t="s">
        <v>58</v>
      </c>
      <c r="D45" s="46">
        <v>62724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62724</v>
      </c>
      <c r="O45" s="47">
        <f t="shared" si="1"/>
        <v>11.839184597961495</v>
      </c>
      <c r="P45" s="9"/>
    </row>
    <row r="46" spans="1:16" ht="15">
      <c r="A46" s="12"/>
      <c r="B46" s="25">
        <v>364</v>
      </c>
      <c r="C46" s="20" t="s">
        <v>59</v>
      </c>
      <c r="D46" s="46">
        <v>419</v>
      </c>
      <c r="E46" s="46">
        <v>22004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22423</v>
      </c>
      <c r="O46" s="47">
        <f t="shared" si="1"/>
        <v>4.232351830879577</v>
      </c>
      <c r="P46" s="9"/>
    </row>
    <row r="47" spans="1:16" ht="15">
      <c r="A47" s="12"/>
      <c r="B47" s="25">
        <v>366</v>
      </c>
      <c r="C47" s="20" t="s">
        <v>60</v>
      </c>
      <c r="D47" s="46">
        <v>1223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1223</v>
      </c>
      <c r="O47" s="47">
        <f t="shared" si="1"/>
        <v>0.23084182710456777</v>
      </c>
      <c r="P47" s="9"/>
    </row>
    <row r="48" spans="1:16" ht="15">
      <c r="A48" s="12"/>
      <c r="B48" s="25">
        <v>369.9</v>
      </c>
      <c r="C48" s="20" t="s">
        <v>61</v>
      </c>
      <c r="D48" s="46">
        <v>117289</v>
      </c>
      <c r="E48" s="46">
        <v>712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118001</v>
      </c>
      <c r="O48" s="47">
        <f t="shared" si="1"/>
        <v>22.272744431861078</v>
      </c>
      <c r="P48" s="9"/>
    </row>
    <row r="49" spans="1:16" ht="15.75">
      <c r="A49" s="29" t="s">
        <v>40</v>
      </c>
      <c r="B49" s="30"/>
      <c r="C49" s="31"/>
      <c r="D49" s="32">
        <f aca="true" t="shared" si="12" ref="D49:M49">SUM(D50:D50)</f>
        <v>2487956</v>
      </c>
      <c r="E49" s="32">
        <f t="shared" si="12"/>
        <v>58433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1288435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3834824</v>
      </c>
      <c r="O49" s="45">
        <f t="shared" si="1"/>
        <v>723.8248395620989</v>
      </c>
      <c r="P49" s="9"/>
    </row>
    <row r="50" spans="1:16" ht="15.75" thickBot="1">
      <c r="A50" s="12"/>
      <c r="B50" s="25">
        <v>381</v>
      </c>
      <c r="C50" s="20" t="s">
        <v>62</v>
      </c>
      <c r="D50" s="46">
        <v>2487956</v>
      </c>
      <c r="E50" s="46">
        <v>58433</v>
      </c>
      <c r="F50" s="46">
        <v>0</v>
      </c>
      <c r="G50" s="46">
        <v>0</v>
      </c>
      <c r="H50" s="46">
        <v>0</v>
      </c>
      <c r="I50" s="46">
        <v>1288435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3834824</v>
      </c>
      <c r="O50" s="47">
        <f t="shared" si="1"/>
        <v>723.8248395620989</v>
      </c>
      <c r="P50" s="9"/>
    </row>
    <row r="51" spans="1:119" ht="16.5" thickBot="1">
      <c r="A51" s="14" t="s">
        <v>52</v>
      </c>
      <c r="B51" s="23"/>
      <c r="C51" s="22"/>
      <c r="D51" s="15">
        <f aca="true" t="shared" si="13" ref="D51:M51">SUM(D5,D13,D17,D28,D40,D43,D49)</f>
        <v>8208481</v>
      </c>
      <c r="E51" s="15">
        <f t="shared" si="13"/>
        <v>1022543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6960190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16191214</v>
      </c>
      <c r="O51" s="38">
        <f t="shared" si="1"/>
        <v>3056.099282748207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83</v>
      </c>
      <c r="M53" s="48"/>
      <c r="N53" s="48"/>
      <c r="O53" s="43">
        <v>5298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81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2311150</v>
      </c>
      <c r="E5" s="27">
        <f t="shared" si="0"/>
        <v>1002431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3313581</v>
      </c>
      <c r="O5" s="33">
        <f aca="true" t="shared" si="1" ref="O5:O36">(N5/O$55)</f>
        <v>643.5387453874539</v>
      </c>
      <c r="P5" s="6"/>
    </row>
    <row r="6" spans="1:16" ht="15">
      <c r="A6" s="12"/>
      <c r="B6" s="25">
        <v>311</v>
      </c>
      <c r="C6" s="20" t="s">
        <v>3</v>
      </c>
      <c r="D6" s="46">
        <v>927115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927115</v>
      </c>
      <c r="O6" s="47">
        <f t="shared" si="1"/>
        <v>180.05729267818995</v>
      </c>
      <c r="P6" s="9"/>
    </row>
    <row r="7" spans="1:16" ht="15">
      <c r="A7" s="12"/>
      <c r="B7" s="25">
        <v>312.1</v>
      </c>
      <c r="C7" s="20" t="s">
        <v>11</v>
      </c>
      <c r="D7" s="46">
        <v>310376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310376</v>
      </c>
      <c r="O7" s="47">
        <f t="shared" si="1"/>
        <v>60.27888910468052</v>
      </c>
      <c r="P7" s="9"/>
    </row>
    <row r="8" spans="1:16" ht="15">
      <c r="A8" s="12"/>
      <c r="B8" s="25">
        <v>312.6</v>
      </c>
      <c r="C8" s="20" t="s">
        <v>12</v>
      </c>
      <c r="D8" s="46">
        <v>1073659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1073659</v>
      </c>
      <c r="O8" s="47">
        <f t="shared" si="1"/>
        <v>208.51796465333075</v>
      </c>
      <c r="P8" s="9"/>
    </row>
    <row r="9" spans="1:16" ht="15">
      <c r="A9" s="12"/>
      <c r="B9" s="25">
        <v>314.1</v>
      </c>
      <c r="C9" s="20" t="s">
        <v>13</v>
      </c>
      <c r="D9" s="46">
        <v>0</v>
      </c>
      <c r="E9" s="46">
        <v>502715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502715</v>
      </c>
      <c r="O9" s="47">
        <f t="shared" si="1"/>
        <v>97.63352107205283</v>
      </c>
      <c r="P9" s="9"/>
    </row>
    <row r="10" spans="1:16" ht="15">
      <c r="A10" s="12"/>
      <c r="B10" s="25">
        <v>314.3</v>
      </c>
      <c r="C10" s="20" t="s">
        <v>14</v>
      </c>
      <c r="D10" s="46">
        <v>0</v>
      </c>
      <c r="E10" s="46">
        <v>191982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191982</v>
      </c>
      <c r="O10" s="47">
        <f t="shared" si="1"/>
        <v>37.28529811613905</v>
      </c>
      <c r="P10" s="9"/>
    </row>
    <row r="11" spans="1:16" ht="15">
      <c r="A11" s="12"/>
      <c r="B11" s="25">
        <v>314.4</v>
      </c>
      <c r="C11" s="20" t="s">
        <v>16</v>
      </c>
      <c r="D11" s="46">
        <v>0</v>
      </c>
      <c r="E11" s="46">
        <v>16992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16992</v>
      </c>
      <c r="O11" s="47">
        <f t="shared" si="1"/>
        <v>3.300058263740532</v>
      </c>
      <c r="P11" s="9"/>
    </row>
    <row r="12" spans="1:16" ht="15">
      <c r="A12" s="12"/>
      <c r="B12" s="25">
        <v>314.9</v>
      </c>
      <c r="C12" s="20" t="s">
        <v>78</v>
      </c>
      <c r="D12" s="46">
        <v>0</v>
      </c>
      <c r="E12" s="46">
        <v>290742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290742</v>
      </c>
      <c r="O12" s="47">
        <f t="shared" si="1"/>
        <v>56.46572149932025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358504</v>
      </c>
      <c r="E13" s="32">
        <f t="shared" si="3"/>
        <v>1850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360354</v>
      </c>
      <c r="O13" s="45">
        <f t="shared" si="1"/>
        <v>69.98523985239852</v>
      </c>
      <c r="P13" s="10"/>
    </row>
    <row r="14" spans="1:16" ht="15">
      <c r="A14" s="12"/>
      <c r="B14" s="25">
        <v>322</v>
      </c>
      <c r="C14" s="20" t="s">
        <v>0</v>
      </c>
      <c r="D14" s="46">
        <v>47556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47556</v>
      </c>
      <c r="O14" s="47">
        <f t="shared" si="1"/>
        <v>9.235968149155175</v>
      </c>
      <c r="P14" s="9"/>
    </row>
    <row r="15" spans="1:16" ht="15">
      <c r="A15" s="12"/>
      <c r="B15" s="25">
        <v>323.1</v>
      </c>
      <c r="C15" s="20" t="s">
        <v>18</v>
      </c>
      <c r="D15" s="46">
        <v>279918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279918</v>
      </c>
      <c r="O15" s="47">
        <f t="shared" si="1"/>
        <v>54.36356574092057</v>
      </c>
      <c r="P15" s="9"/>
    </row>
    <row r="16" spans="1:16" ht="15">
      <c r="A16" s="12"/>
      <c r="B16" s="25">
        <v>324.12</v>
      </c>
      <c r="C16" s="20" t="s">
        <v>19</v>
      </c>
      <c r="D16" s="46">
        <v>2081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2081</v>
      </c>
      <c r="O16" s="47">
        <f t="shared" si="1"/>
        <v>0.40415614682462614</v>
      </c>
      <c r="P16" s="9"/>
    </row>
    <row r="17" spans="1:16" ht="15">
      <c r="A17" s="12"/>
      <c r="B17" s="25">
        <v>329</v>
      </c>
      <c r="C17" s="20" t="s">
        <v>20</v>
      </c>
      <c r="D17" s="46">
        <v>28949</v>
      </c>
      <c r="E17" s="46">
        <v>1850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30799</v>
      </c>
      <c r="O17" s="47">
        <f t="shared" si="1"/>
        <v>5.981549815498155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SUM(D19:D30)</f>
        <v>1253687</v>
      </c>
      <c r="E18" s="32">
        <f t="shared" si="5"/>
        <v>2470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1256157</v>
      </c>
      <c r="O18" s="45">
        <f t="shared" si="1"/>
        <v>243.96135171878035</v>
      </c>
      <c r="P18" s="10"/>
    </row>
    <row r="19" spans="1:16" ht="15">
      <c r="A19" s="12"/>
      <c r="B19" s="25">
        <v>331.2</v>
      </c>
      <c r="C19" s="20" t="s">
        <v>21</v>
      </c>
      <c r="D19" s="46">
        <v>21911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21911</v>
      </c>
      <c r="O19" s="47">
        <f t="shared" si="1"/>
        <v>4.255389395999223</v>
      </c>
      <c r="P19" s="9"/>
    </row>
    <row r="20" spans="1:16" ht="15">
      <c r="A20" s="12"/>
      <c r="B20" s="25">
        <v>331.5</v>
      </c>
      <c r="C20" s="20" t="s">
        <v>23</v>
      </c>
      <c r="D20" s="46">
        <v>0</v>
      </c>
      <c r="E20" s="46">
        <v>2470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2470</v>
      </c>
      <c r="O20" s="47">
        <f t="shared" si="1"/>
        <v>0.4797047970479705</v>
      </c>
      <c r="P20" s="9"/>
    </row>
    <row r="21" spans="1:16" ht="15">
      <c r="A21" s="12"/>
      <c r="B21" s="25">
        <v>334.2</v>
      </c>
      <c r="C21" s="20" t="s">
        <v>79</v>
      </c>
      <c r="D21" s="46">
        <v>30329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30329</v>
      </c>
      <c r="O21" s="47">
        <f t="shared" si="1"/>
        <v>5.890269955331132</v>
      </c>
      <c r="P21" s="9"/>
    </row>
    <row r="22" spans="1:16" ht="15">
      <c r="A22" s="12"/>
      <c r="B22" s="25">
        <v>334.41</v>
      </c>
      <c r="C22" s="20" t="s">
        <v>25</v>
      </c>
      <c r="D22" s="46">
        <v>121507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121507</v>
      </c>
      <c r="O22" s="47">
        <f t="shared" si="1"/>
        <v>23.59817440279666</v>
      </c>
      <c r="P22" s="9"/>
    </row>
    <row r="23" spans="1:16" ht="15">
      <c r="A23" s="12"/>
      <c r="B23" s="25">
        <v>334.7</v>
      </c>
      <c r="C23" s="20" t="s">
        <v>26</v>
      </c>
      <c r="D23" s="46">
        <v>151063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151063</v>
      </c>
      <c r="O23" s="47">
        <f t="shared" si="1"/>
        <v>29.338318120023306</v>
      </c>
      <c r="P23" s="9"/>
    </row>
    <row r="24" spans="1:16" ht="15">
      <c r="A24" s="12"/>
      <c r="B24" s="25">
        <v>335.12</v>
      </c>
      <c r="C24" s="20" t="s">
        <v>27</v>
      </c>
      <c r="D24" s="46">
        <v>263652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263652</v>
      </c>
      <c r="O24" s="47">
        <f t="shared" si="1"/>
        <v>51.20450572926782</v>
      </c>
      <c r="P24" s="9"/>
    </row>
    <row r="25" spans="1:16" ht="15">
      <c r="A25" s="12"/>
      <c r="B25" s="25">
        <v>335.14</v>
      </c>
      <c r="C25" s="20" t="s">
        <v>28</v>
      </c>
      <c r="D25" s="46">
        <v>1554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1554</v>
      </c>
      <c r="O25" s="47">
        <f t="shared" si="1"/>
        <v>0.3018061759564964</v>
      </c>
      <c r="P25" s="9"/>
    </row>
    <row r="26" spans="1:16" ht="15">
      <c r="A26" s="12"/>
      <c r="B26" s="25">
        <v>335.15</v>
      </c>
      <c r="C26" s="20" t="s">
        <v>29</v>
      </c>
      <c r="D26" s="46">
        <v>4520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4520</v>
      </c>
      <c r="O26" s="47">
        <f t="shared" si="1"/>
        <v>0.8778403573509419</v>
      </c>
      <c r="P26" s="9"/>
    </row>
    <row r="27" spans="1:16" ht="15">
      <c r="A27" s="12"/>
      <c r="B27" s="25">
        <v>335.18</v>
      </c>
      <c r="C27" s="20" t="s">
        <v>30</v>
      </c>
      <c r="D27" s="46">
        <v>575424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575424</v>
      </c>
      <c r="O27" s="47">
        <f t="shared" si="1"/>
        <v>111.75451543989124</v>
      </c>
      <c r="P27" s="9"/>
    </row>
    <row r="28" spans="1:16" ht="15">
      <c r="A28" s="12"/>
      <c r="B28" s="25">
        <v>335.21</v>
      </c>
      <c r="C28" s="20" t="s">
        <v>31</v>
      </c>
      <c r="D28" s="46">
        <v>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600</v>
      </c>
      <c r="O28" s="47">
        <f t="shared" si="1"/>
        <v>0.11652748106428433</v>
      </c>
      <c r="P28" s="9"/>
    </row>
    <row r="29" spans="1:16" ht="15">
      <c r="A29" s="12"/>
      <c r="B29" s="25">
        <v>338</v>
      </c>
      <c r="C29" s="20" t="s">
        <v>32</v>
      </c>
      <c r="D29" s="46">
        <v>72053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72053</v>
      </c>
      <c r="O29" s="47">
        <f t="shared" si="1"/>
        <v>13.993590988541465</v>
      </c>
      <c r="P29" s="9"/>
    </row>
    <row r="30" spans="1:16" ht="15">
      <c r="A30" s="12"/>
      <c r="B30" s="25">
        <v>339</v>
      </c>
      <c r="C30" s="20" t="s">
        <v>33</v>
      </c>
      <c r="D30" s="46">
        <v>11074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11074</v>
      </c>
      <c r="O30" s="47">
        <f t="shared" si="1"/>
        <v>2.1507088755098076</v>
      </c>
      <c r="P30" s="9"/>
    </row>
    <row r="31" spans="1:16" ht="15.75">
      <c r="A31" s="29" t="s">
        <v>38</v>
      </c>
      <c r="B31" s="30"/>
      <c r="C31" s="31"/>
      <c r="D31" s="32">
        <f aca="true" t="shared" si="7" ref="D31:M31">SUM(D32:D42)</f>
        <v>1256087</v>
      </c>
      <c r="E31" s="32">
        <f t="shared" si="7"/>
        <v>42157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5760046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7058290</v>
      </c>
      <c r="O31" s="45">
        <f t="shared" si="1"/>
        <v>1370.8079238687124</v>
      </c>
      <c r="P31" s="10"/>
    </row>
    <row r="32" spans="1:16" ht="15">
      <c r="A32" s="12"/>
      <c r="B32" s="25">
        <v>341.3</v>
      </c>
      <c r="C32" s="20" t="s">
        <v>41</v>
      </c>
      <c r="D32" s="46">
        <v>9806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2">SUM(D32:M32)</f>
        <v>9806</v>
      </c>
      <c r="O32" s="47">
        <f t="shared" si="1"/>
        <v>1.904447465527287</v>
      </c>
      <c r="P32" s="9"/>
    </row>
    <row r="33" spans="1:16" ht="15">
      <c r="A33" s="12"/>
      <c r="B33" s="25">
        <v>342.1</v>
      </c>
      <c r="C33" s="20" t="s">
        <v>42</v>
      </c>
      <c r="D33" s="46">
        <v>932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932</v>
      </c>
      <c r="O33" s="47">
        <f t="shared" si="1"/>
        <v>0.18100602058652165</v>
      </c>
      <c r="P33" s="9"/>
    </row>
    <row r="34" spans="1:16" ht="15">
      <c r="A34" s="12"/>
      <c r="B34" s="25">
        <v>342.2</v>
      </c>
      <c r="C34" s="20" t="s">
        <v>43</v>
      </c>
      <c r="D34" s="46">
        <v>85279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85279</v>
      </c>
      <c r="O34" s="47">
        <f t="shared" si="1"/>
        <v>16.56224509613517</v>
      </c>
      <c r="P34" s="9"/>
    </row>
    <row r="35" spans="1:16" ht="15">
      <c r="A35" s="12"/>
      <c r="B35" s="25">
        <v>342.9</v>
      </c>
      <c r="C35" s="20" t="s">
        <v>44</v>
      </c>
      <c r="D35" s="46">
        <v>1184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1184</v>
      </c>
      <c r="O35" s="47">
        <f t="shared" si="1"/>
        <v>0.22994756263352106</v>
      </c>
      <c r="P35" s="9"/>
    </row>
    <row r="36" spans="1:16" ht="15">
      <c r="A36" s="12"/>
      <c r="B36" s="25">
        <v>343.2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1380472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1380472</v>
      </c>
      <c r="O36" s="47">
        <f t="shared" si="1"/>
        <v>268.10487473295785</v>
      </c>
      <c r="P36" s="9"/>
    </row>
    <row r="37" spans="1:16" ht="15">
      <c r="A37" s="12"/>
      <c r="B37" s="25">
        <v>343.3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1825164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1825164</v>
      </c>
      <c r="O37" s="47">
        <f aca="true" t="shared" si="9" ref="O37:O53">(N37/O$55)</f>
        <v>354.46960574868905</v>
      </c>
      <c r="P37" s="9"/>
    </row>
    <row r="38" spans="1:16" ht="15">
      <c r="A38" s="12"/>
      <c r="B38" s="25">
        <v>343.4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1082441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1082441</v>
      </c>
      <c r="O38" s="47">
        <f t="shared" si="9"/>
        <v>210.22353855117498</v>
      </c>
      <c r="P38" s="9"/>
    </row>
    <row r="39" spans="1:16" ht="15">
      <c r="A39" s="12"/>
      <c r="B39" s="25">
        <v>343.5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1471969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1471969</v>
      </c>
      <c r="O39" s="47">
        <f t="shared" si="9"/>
        <v>285.8747329578559</v>
      </c>
      <c r="P39" s="9"/>
    </row>
    <row r="40" spans="1:16" ht="15">
      <c r="A40" s="12"/>
      <c r="B40" s="25">
        <v>344.1</v>
      </c>
      <c r="C40" s="20" t="s">
        <v>49</v>
      </c>
      <c r="D40" s="46">
        <v>311230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311230</v>
      </c>
      <c r="O40" s="47">
        <f t="shared" si="9"/>
        <v>60.44474655272869</v>
      </c>
      <c r="P40" s="9"/>
    </row>
    <row r="41" spans="1:16" ht="15">
      <c r="A41" s="12"/>
      <c r="B41" s="25">
        <v>347.9</v>
      </c>
      <c r="C41" s="20" t="s">
        <v>51</v>
      </c>
      <c r="D41" s="46">
        <v>0</v>
      </c>
      <c r="E41" s="46">
        <v>42157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42157</v>
      </c>
      <c r="O41" s="47">
        <f t="shared" si="9"/>
        <v>8.187415032045058</v>
      </c>
      <c r="P41" s="9"/>
    </row>
    <row r="42" spans="1:16" ht="15">
      <c r="A42" s="12"/>
      <c r="B42" s="25">
        <v>349</v>
      </c>
      <c r="C42" s="20" t="s">
        <v>1</v>
      </c>
      <c r="D42" s="46">
        <v>847656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847656</v>
      </c>
      <c r="O42" s="47">
        <f t="shared" si="9"/>
        <v>164.62536414837834</v>
      </c>
      <c r="P42" s="9"/>
    </row>
    <row r="43" spans="1:16" ht="15.75">
      <c r="A43" s="29" t="s">
        <v>39</v>
      </c>
      <c r="B43" s="30"/>
      <c r="C43" s="31"/>
      <c r="D43" s="32">
        <f aca="true" t="shared" si="10" ref="D43:M43">SUM(D44:D45)</f>
        <v>25657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53">SUM(D43:M43)</f>
        <v>25657</v>
      </c>
      <c r="O43" s="45">
        <f t="shared" si="9"/>
        <v>4.982909302777238</v>
      </c>
      <c r="P43" s="10"/>
    </row>
    <row r="44" spans="1:16" ht="15">
      <c r="A44" s="13"/>
      <c r="B44" s="39">
        <v>351.1</v>
      </c>
      <c r="C44" s="21" t="s">
        <v>54</v>
      </c>
      <c r="D44" s="46">
        <v>21985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21985</v>
      </c>
      <c r="O44" s="47">
        <f t="shared" si="9"/>
        <v>4.269761118663818</v>
      </c>
      <c r="P44" s="9"/>
    </row>
    <row r="45" spans="1:16" ht="15">
      <c r="A45" s="13"/>
      <c r="B45" s="39">
        <v>351.5</v>
      </c>
      <c r="C45" s="21" t="s">
        <v>55</v>
      </c>
      <c r="D45" s="46">
        <v>3672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3672</v>
      </c>
      <c r="O45" s="47">
        <f t="shared" si="9"/>
        <v>0.7131481841134201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SUM(D47:D50)</f>
        <v>175153</v>
      </c>
      <c r="E46" s="32">
        <f t="shared" si="12"/>
        <v>25966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71118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272237</v>
      </c>
      <c r="O46" s="45">
        <f t="shared" si="9"/>
        <v>52.87181977082929</v>
      </c>
      <c r="P46" s="10"/>
    </row>
    <row r="47" spans="1:16" ht="15">
      <c r="A47" s="12"/>
      <c r="B47" s="25">
        <v>361.1</v>
      </c>
      <c r="C47" s="20" t="s">
        <v>57</v>
      </c>
      <c r="D47" s="46">
        <v>6778</v>
      </c>
      <c r="E47" s="46">
        <v>10626</v>
      </c>
      <c r="F47" s="46">
        <v>0</v>
      </c>
      <c r="G47" s="46">
        <v>0</v>
      </c>
      <c r="H47" s="46">
        <v>0</v>
      </c>
      <c r="I47" s="46">
        <v>71118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88522</v>
      </c>
      <c r="O47" s="47">
        <f t="shared" si="9"/>
        <v>17.192076131287628</v>
      </c>
      <c r="P47" s="9"/>
    </row>
    <row r="48" spans="1:16" ht="15">
      <c r="A48" s="12"/>
      <c r="B48" s="25">
        <v>362</v>
      </c>
      <c r="C48" s="20" t="s">
        <v>58</v>
      </c>
      <c r="D48" s="46">
        <v>56815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56815</v>
      </c>
      <c r="O48" s="47">
        <f t="shared" si="9"/>
        <v>11.034181394445524</v>
      </c>
      <c r="P48" s="9"/>
    </row>
    <row r="49" spans="1:16" ht="15">
      <c r="A49" s="12"/>
      <c r="B49" s="25">
        <v>364</v>
      </c>
      <c r="C49" s="20" t="s">
        <v>59</v>
      </c>
      <c r="D49" s="46">
        <v>0</v>
      </c>
      <c r="E49" s="46">
        <v>15194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15194</v>
      </c>
      <c r="O49" s="47">
        <f t="shared" si="9"/>
        <v>2.95086424548456</v>
      </c>
      <c r="P49" s="9"/>
    </row>
    <row r="50" spans="1:16" ht="15">
      <c r="A50" s="12"/>
      <c r="B50" s="25">
        <v>369.9</v>
      </c>
      <c r="C50" s="20" t="s">
        <v>61</v>
      </c>
      <c r="D50" s="46">
        <v>111560</v>
      </c>
      <c r="E50" s="46">
        <v>146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111706</v>
      </c>
      <c r="O50" s="47">
        <f t="shared" si="9"/>
        <v>21.694697999611574</v>
      </c>
      <c r="P50" s="9"/>
    </row>
    <row r="51" spans="1:16" ht="15.75">
      <c r="A51" s="29" t="s">
        <v>40</v>
      </c>
      <c r="B51" s="30"/>
      <c r="C51" s="31"/>
      <c r="D51" s="32">
        <f aca="true" t="shared" si="13" ref="D51:M51">SUM(D52:D52)</f>
        <v>3515041</v>
      </c>
      <c r="E51" s="32">
        <f t="shared" si="13"/>
        <v>93001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1083945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4691987</v>
      </c>
      <c r="O51" s="45">
        <f t="shared" si="9"/>
        <v>911.2423771606137</v>
      </c>
      <c r="P51" s="9"/>
    </row>
    <row r="52" spans="1:16" ht="15.75" thickBot="1">
      <c r="A52" s="12"/>
      <c r="B52" s="25">
        <v>381</v>
      </c>
      <c r="C52" s="20" t="s">
        <v>62</v>
      </c>
      <c r="D52" s="46">
        <v>3515041</v>
      </c>
      <c r="E52" s="46">
        <v>93001</v>
      </c>
      <c r="F52" s="46">
        <v>0</v>
      </c>
      <c r="G52" s="46">
        <v>0</v>
      </c>
      <c r="H52" s="46">
        <v>0</v>
      </c>
      <c r="I52" s="46">
        <v>1083945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4691987</v>
      </c>
      <c r="O52" s="47">
        <f t="shared" si="9"/>
        <v>911.2423771606137</v>
      </c>
      <c r="P52" s="9"/>
    </row>
    <row r="53" spans="1:119" ht="16.5" thickBot="1">
      <c r="A53" s="14" t="s">
        <v>52</v>
      </c>
      <c r="B53" s="23"/>
      <c r="C53" s="22"/>
      <c r="D53" s="15">
        <f aca="true" t="shared" si="14" ref="D53:M53">SUM(D5,D13,D18,D31,D43,D46,D51)</f>
        <v>8895279</v>
      </c>
      <c r="E53" s="15">
        <f t="shared" si="14"/>
        <v>1167875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6915109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16978263</v>
      </c>
      <c r="O53" s="38">
        <f t="shared" si="9"/>
        <v>3297.3903670615655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80</v>
      </c>
      <c r="M55" s="48"/>
      <c r="N55" s="48"/>
      <c r="O55" s="43">
        <v>5149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81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2227211</v>
      </c>
      <c r="E5" s="27">
        <f t="shared" si="0"/>
        <v>1015022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3242233</v>
      </c>
      <c r="O5" s="33">
        <f aca="true" t="shared" si="1" ref="O5:O36">(N5/O$61)</f>
        <v>626.2764149121112</v>
      </c>
      <c r="P5" s="6"/>
    </row>
    <row r="6" spans="1:16" ht="15">
      <c r="A6" s="12"/>
      <c r="B6" s="25">
        <v>311</v>
      </c>
      <c r="C6" s="20" t="s">
        <v>3</v>
      </c>
      <c r="D6" s="46">
        <v>934673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934673</v>
      </c>
      <c r="O6" s="47">
        <f t="shared" si="1"/>
        <v>180.54336488313695</v>
      </c>
      <c r="P6" s="9"/>
    </row>
    <row r="7" spans="1:16" ht="15">
      <c r="A7" s="12"/>
      <c r="B7" s="25">
        <v>312.1</v>
      </c>
      <c r="C7" s="20" t="s">
        <v>11</v>
      </c>
      <c r="D7" s="46">
        <v>303655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303655</v>
      </c>
      <c r="O7" s="47">
        <f t="shared" si="1"/>
        <v>58.65462623140815</v>
      </c>
      <c r="P7" s="9"/>
    </row>
    <row r="8" spans="1:16" ht="15">
      <c r="A8" s="12"/>
      <c r="B8" s="25">
        <v>312.6</v>
      </c>
      <c r="C8" s="20" t="s">
        <v>12</v>
      </c>
      <c r="D8" s="46">
        <v>988883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988883</v>
      </c>
      <c r="O8" s="47">
        <f t="shared" si="1"/>
        <v>191.01468031678579</v>
      </c>
      <c r="P8" s="9"/>
    </row>
    <row r="9" spans="1:16" ht="15">
      <c r="A9" s="12"/>
      <c r="B9" s="25">
        <v>314.1</v>
      </c>
      <c r="C9" s="20" t="s">
        <v>13</v>
      </c>
      <c r="D9" s="46">
        <v>0</v>
      </c>
      <c r="E9" s="46">
        <v>478470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478470</v>
      </c>
      <c r="O9" s="47">
        <f t="shared" si="1"/>
        <v>92.42225226965424</v>
      </c>
      <c r="P9" s="9"/>
    </row>
    <row r="10" spans="1:16" ht="15">
      <c r="A10" s="12"/>
      <c r="B10" s="25">
        <v>314.2</v>
      </c>
      <c r="C10" s="20" t="s">
        <v>15</v>
      </c>
      <c r="D10" s="46">
        <v>0</v>
      </c>
      <c r="E10" s="46">
        <v>329512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329512</v>
      </c>
      <c r="O10" s="47">
        <f t="shared" si="1"/>
        <v>63.64921769364497</v>
      </c>
      <c r="P10" s="9"/>
    </row>
    <row r="11" spans="1:16" ht="15">
      <c r="A11" s="12"/>
      <c r="B11" s="25">
        <v>314.3</v>
      </c>
      <c r="C11" s="20" t="s">
        <v>14</v>
      </c>
      <c r="D11" s="46">
        <v>0</v>
      </c>
      <c r="E11" s="46">
        <v>188554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188554</v>
      </c>
      <c r="O11" s="47">
        <f t="shared" si="1"/>
        <v>36.421479621402355</v>
      </c>
      <c r="P11" s="9"/>
    </row>
    <row r="12" spans="1:16" ht="15">
      <c r="A12" s="12"/>
      <c r="B12" s="25">
        <v>314.4</v>
      </c>
      <c r="C12" s="20" t="s">
        <v>16</v>
      </c>
      <c r="D12" s="46">
        <v>0</v>
      </c>
      <c r="E12" s="46">
        <v>18486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18486</v>
      </c>
      <c r="O12" s="47">
        <f t="shared" si="1"/>
        <v>3.57079389607881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417508</v>
      </c>
      <c r="E13" s="32">
        <f t="shared" si="3"/>
        <v>1900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419408</v>
      </c>
      <c r="O13" s="45">
        <f t="shared" si="1"/>
        <v>81.01371450647093</v>
      </c>
      <c r="P13" s="10"/>
    </row>
    <row r="14" spans="1:16" ht="15">
      <c r="A14" s="12"/>
      <c r="B14" s="25">
        <v>322</v>
      </c>
      <c r="C14" s="20" t="s">
        <v>0</v>
      </c>
      <c r="D14" s="46">
        <v>35966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35966</v>
      </c>
      <c r="O14" s="47">
        <f t="shared" si="1"/>
        <v>6.947266756808963</v>
      </c>
      <c r="P14" s="9"/>
    </row>
    <row r="15" spans="1:16" ht="15">
      <c r="A15" s="12"/>
      <c r="B15" s="25">
        <v>323.1</v>
      </c>
      <c r="C15" s="20" t="s">
        <v>18</v>
      </c>
      <c r="D15" s="46">
        <v>282737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282737</v>
      </c>
      <c r="O15" s="47">
        <f t="shared" si="1"/>
        <v>54.61406219818428</v>
      </c>
      <c r="P15" s="9"/>
    </row>
    <row r="16" spans="1:16" ht="15">
      <c r="A16" s="12"/>
      <c r="B16" s="25">
        <v>324.12</v>
      </c>
      <c r="C16" s="20" t="s">
        <v>19</v>
      </c>
      <c r="D16" s="46">
        <v>69058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69058</v>
      </c>
      <c r="O16" s="47">
        <f t="shared" si="1"/>
        <v>13.339385744639753</v>
      </c>
      <c r="P16" s="9"/>
    </row>
    <row r="17" spans="1:16" ht="15">
      <c r="A17" s="12"/>
      <c r="B17" s="25">
        <v>329</v>
      </c>
      <c r="C17" s="20" t="s">
        <v>20</v>
      </c>
      <c r="D17" s="46">
        <v>29747</v>
      </c>
      <c r="E17" s="46">
        <v>1900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31647</v>
      </c>
      <c r="O17" s="47">
        <f t="shared" si="1"/>
        <v>6.112999806837937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SUM(D19:D33)</f>
        <v>1421923</v>
      </c>
      <c r="E18" s="32">
        <f t="shared" si="5"/>
        <v>95941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4587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1522451</v>
      </c>
      <c r="O18" s="45">
        <f t="shared" si="1"/>
        <v>294.07977593200695</v>
      </c>
      <c r="P18" s="10"/>
    </row>
    <row r="19" spans="1:16" ht="15">
      <c r="A19" s="12"/>
      <c r="B19" s="25">
        <v>331.2</v>
      </c>
      <c r="C19" s="20" t="s">
        <v>21</v>
      </c>
      <c r="D19" s="46">
        <v>599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599</v>
      </c>
      <c r="O19" s="47">
        <f t="shared" si="1"/>
        <v>0.11570407571952869</v>
      </c>
      <c r="P19" s="9"/>
    </row>
    <row r="20" spans="1:16" ht="15">
      <c r="A20" s="12"/>
      <c r="B20" s="25">
        <v>331.34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4587</v>
      </c>
      <c r="O20" s="47">
        <f t="shared" si="1"/>
        <v>0.8860343828472088</v>
      </c>
      <c r="P20" s="9"/>
    </row>
    <row r="21" spans="1:16" ht="15">
      <c r="A21" s="12"/>
      <c r="B21" s="25">
        <v>331.39</v>
      </c>
      <c r="C21" s="20" t="s">
        <v>73</v>
      </c>
      <c r="D21" s="46">
        <v>51565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51565</v>
      </c>
      <c r="O21" s="47">
        <f t="shared" si="1"/>
        <v>9.96040177709098</v>
      </c>
      <c r="P21" s="9"/>
    </row>
    <row r="22" spans="1:16" ht="15">
      <c r="A22" s="12"/>
      <c r="B22" s="25">
        <v>331.5</v>
      </c>
      <c r="C22" s="20" t="s">
        <v>23</v>
      </c>
      <c r="D22" s="46">
        <v>0</v>
      </c>
      <c r="E22" s="46">
        <v>95941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95941</v>
      </c>
      <c r="O22" s="47">
        <f t="shared" si="1"/>
        <v>18.532161483484643</v>
      </c>
      <c r="P22" s="9"/>
    </row>
    <row r="23" spans="1:16" ht="15">
      <c r="A23" s="12"/>
      <c r="B23" s="25">
        <v>331.9</v>
      </c>
      <c r="C23" s="20" t="s">
        <v>74</v>
      </c>
      <c r="D23" s="46">
        <v>4496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4496</v>
      </c>
      <c r="O23" s="47">
        <f t="shared" si="1"/>
        <v>0.868456635116863</v>
      </c>
      <c r="P23" s="9"/>
    </row>
    <row r="24" spans="1:16" ht="15">
      <c r="A24" s="12"/>
      <c r="B24" s="25">
        <v>334.41</v>
      </c>
      <c r="C24" s="20" t="s">
        <v>25</v>
      </c>
      <c r="D24" s="46">
        <v>209806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1">SUM(D24:M24)</f>
        <v>209806</v>
      </c>
      <c r="O24" s="47">
        <f t="shared" si="1"/>
        <v>40.52655978365849</v>
      </c>
      <c r="P24" s="9"/>
    </row>
    <row r="25" spans="1:16" ht="15">
      <c r="A25" s="12"/>
      <c r="B25" s="25">
        <v>334.49</v>
      </c>
      <c r="C25" s="20" t="s">
        <v>75</v>
      </c>
      <c r="D25" s="46">
        <v>200000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200000</v>
      </c>
      <c r="O25" s="47">
        <f t="shared" si="1"/>
        <v>38.6324125941665</v>
      </c>
      <c r="P25" s="9"/>
    </row>
    <row r="26" spans="1:16" ht="15">
      <c r="A26" s="12"/>
      <c r="B26" s="25">
        <v>334.7</v>
      </c>
      <c r="C26" s="20" t="s">
        <v>26</v>
      </c>
      <c r="D26" s="46">
        <v>95709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95709</v>
      </c>
      <c r="O26" s="47">
        <f t="shared" si="1"/>
        <v>18.487347884875412</v>
      </c>
      <c r="P26" s="9"/>
    </row>
    <row r="27" spans="1:16" ht="15">
      <c r="A27" s="12"/>
      <c r="B27" s="25">
        <v>335.12</v>
      </c>
      <c r="C27" s="20" t="s">
        <v>27</v>
      </c>
      <c r="D27" s="46">
        <v>262809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262809</v>
      </c>
      <c r="O27" s="47">
        <f t="shared" si="1"/>
        <v>50.76472860730153</v>
      </c>
      <c r="P27" s="9"/>
    </row>
    <row r="28" spans="1:16" ht="15">
      <c r="A28" s="12"/>
      <c r="B28" s="25">
        <v>335.14</v>
      </c>
      <c r="C28" s="20" t="s">
        <v>28</v>
      </c>
      <c r="D28" s="46">
        <v>2229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2229</v>
      </c>
      <c r="O28" s="47">
        <f t="shared" si="1"/>
        <v>0.4305582383619857</v>
      </c>
      <c r="P28" s="9"/>
    </row>
    <row r="29" spans="1:16" ht="15">
      <c r="A29" s="12"/>
      <c r="B29" s="25">
        <v>335.15</v>
      </c>
      <c r="C29" s="20" t="s">
        <v>29</v>
      </c>
      <c r="D29" s="46">
        <v>5217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5217</v>
      </c>
      <c r="O29" s="47">
        <f t="shared" si="1"/>
        <v>1.0077264825188332</v>
      </c>
      <c r="P29" s="9"/>
    </row>
    <row r="30" spans="1:16" ht="15">
      <c r="A30" s="12"/>
      <c r="B30" s="25">
        <v>335.18</v>
      </c>
      <c r="C30" s="20" t="s">
        <v>30</v>
      </c>
      <c r="D30" s="46">
        <v>529688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529688</v>
      </c>
      <c r="O30" s="47">
        <f t="shared" si="1"/>
        <v>102.31562681089434</v>
      </c>
      <c r="P30" s="9"/>
    </row>
    <row r="31" spans="1:16" ht="15">
      <c r="A31" s="12"/>
      <c r="B31" s="25">
        <v>335.21</v>
      </c>
      <c r="C31" s="20" t="s">
        <v>31</v>
      </c>
      <c r="D31" s="46">
        <v>977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977</v>
      </c>
      <c r="O31" s="47">
        <f t="shared" si="1"/>
        <v>0.1887193355225034</v>
      </c>
      <c r="P31" s="9"/>
    </row>
    <row r="32" spans="1:16" ht="15">
      <c r="A32" s="12"/>
      <c r="B32" s="25">
        <v>338</v>
      </c>
      <c r="C32" s="20" t="s">
        <v>32</v>
      </c>
      <c r="D32" s="46">
        <v>47559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47559</v>
      </c>
      <c r="O32" s="47">
        <f t="shared" si="1"/>
        <v>9.186594552829824</v>
      </c>
      <c r="P32" s="9"/>
    </row>
    <row r="33" spans="1:16" ht="15">
      <c r="A33" s="12"/>
      <c r="B33" s="25">
        <v>339</v>
      </c>
      <c r="C33" s="20" t="s">
        <v>33</v>
      </c>
      <c r="D33" s="46">
        <v>11269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11269</v>
      </c>
      <c r="O33" s="47">
        <f t="shared" si="1"/>
        <v>2.176743287618312</v>
      </c>
      <c r="P33" s="9"/>
    </row>
    <row r="34" spans="1:16" ht="15.75">
      <c r="A34" s="29" t="s">
        <v>38</v>
      </c>
      <c r="B34" s="30"/>
      <c r="C34" s="31"/>
      <c r="D34" s="32">
        <f aca="true" t="shared" si="7" ref="D34:M34">SUM(D35:D46)</f>
        <v>1056943</v>
      </c>
      <c r="E34" s="32">
        <f t="shared" si="7"/>
        <v>36410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6310172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7403525</v>
      </c>
      <c r="O34" s="45">
        <f t="shared" si="1"/>
        <v>1430.080162256133</v>
      </c>
      <c r="P34" s="10"/>
    </row>
    <row r="35" spans="1:16" ht="15">
      <c r="A35" s="12"/>
      <c r="B35" s="25">
        <v>341.3</v>
      </c>
      <c r="C35" s="20" t="s">
        <v>41</v>
      </c>
      <c r="D35" s="46">
        <v>11479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6">SUM(D35:M35)</f>
        <v>11479</v>
      </c>
      <c r="O35" s="47">
        <f t="shared" si="1"/>
        <v>2.2173073208421865</v>
      </c>
      <c r="P35" s="9"/>
    </row>
    <row r="36" spans="1:16" ht="15">
      <c r="A36" s="12"/>
      <c r="B36" s="25">
        <v>342.1</v>
      </c>
      <c r="C36" s="20" t="s">
        <v>42</v>
      </c>
      <c r="D36" s="46">
        <v>789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789</v>
      </c>
      <c r="O36" s="47">
        <f t="shared" si="1"/>
        <v>0.15240486768398687</v>
      </c>
      <c r="P36" s="9"/>
    </row>
    <row r="37" spans="1:16" ht="15">
      <c r="A37" s="12"/>
      <c r="B37" s="25">
        <v>342.2</v>
      </c>
      <c r="C37" s="20" t="s">
        <v>43</v>
      </c>
      <c r="D37" s="46">
        <v>88592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88592</v>
      </c>
      <c r="O37" s="47">
        <f aca="true" t="shared" si="9" ref="O37:O59">(N37/O$61)</f>
        <v>17.112613482711996</v>
      </c>
      <c r="P37" s="9"/>
    </row>
    <row r="38" spans="1:16" ht="15">
      <c r="A38" s="12"/>
      <c r="B38" s="25">
        <v>342.9</v>
      </c>
      <c r="C38" s="20" t="s">
        <v>44</v>
      </c>
      <c r="D38" s="46">
        <v>2012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2012</v>
      </c>
      <c r="O38" s="47">
        <f t="shared" si="9"/>
        <v>0.38864207069731505</v>
      </c>
      <c r="P38" s="9"/>
    </row>
    <row r="39" spans="1:16" ht="15">
      <c r="A39" s="12"/>
      <c r="B39" s="25">
        <v>343.2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1630612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1630612</v>
      </c>
      <c r="O39" s="47">
        <f t="shared" si="9"/>
        <v>314.9723778249952</v>
      </c>
      <c r="P39" s="9"/>
    </row>
    <row r="40" spans="1:16" ht="15">
      <c r="A40" s="12"/>
      <c r="B40" s="25">
        <v>343.3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1888902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1888902</v>
      </c>
      <c r="O40" s="47">
        <f t="shared" si="9"/>
        <v>364.8642070697315</v>
      </c>
      <c r="P40" s="9"/>
    </row>
    <row r="41" spans="1:16" ht="15">
      <c r="A41" s="12"/>
      <c r="B41" s="25">
        <v>343.4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1118875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1118875</v>
      </c>
      <c r="O41" s="47">
        <f t="shared" si="9"/>
        <v>216.12420320649025</v>
      </c>
      <c r="P41" s="9"/>
    </row>
    <row r="42" spans="1:16" ht="15">
      <c r="A42" s="12"/>
      <c r="B42" s="25">
        <v>343.5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1671783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1671783</v>
      </c>
      <c r="O42" s="47">
        <f t="shared" si="9"/>
        <v>322.92505311956734</v>
      </c>
      <c r="P42" s="9"/>
    </row>
    <row r="43" spans="1:16" ht="15">
      <c r="A43" s="12"/>
      <c r="B43" s="25">
        <v>344.1</v>
      </c>
      <c r="C43" s="20" t="s">
        <v>49</v>
      </c>
      <c r="D43" s="46">
        <v>91491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91491</v>
      </c>
      <c r="O43" s="47">
        <f t="shared" si="9"/>
        <v>17.67259030326444</v>
      </c>
      <c r="P43" s="9"/>
    </row>
    <row r="44" spans="1:16" ht="15">
      <c r="A44" s="12"/>
      <c r="B44" s="25">
        <v>344.9</v>
      </c>
      <c r="C44" s="20" t="s">
        <v>50</v>
      </c>
      <c r="D44" s="46">
        <v>75000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75000</v>
      </c>
      <c r="O44" s="47">
        <f t="shared" si="9"/>
        <v>14.48715472281244</v>
      </c>
      <c r="P44" s="9"/>
    </row>
    <row r="45" spans="1:16" ht="15">
      <c r="A45" s="12"/>
      <c r="B45" s="25">
        <v>347.9</v>
      </c>
      <c r="C45" s="20" t="s">
        <v>51</v>
      </c>
      <c r="D45" s="46">
        <v>0</v>
      </c>
      <c r="E45" s="46">
        <v>36410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36410</v>
      </c>
      <c r="O45" s="47">
        <f t="shared" si="9"/>
        <v>7.033030712768013</v>
      </c>
      <c r="P45" s="9"/>
    </row>
    <row r="46" spans="1:16" ht="15">
      <c r="A46" s="12"/>
      <c r="B46" s="25">
        <v>349</v>
      </c>
      <c r="C46" s="20" t="s">
        <v>1</v>
      </c>
      <c r="D46" s="46">
        <v>787580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787580</v>
      </c>
      <c r="O46" s="47">
        <f t="shared" si="9"/>
        <v>152.13057755456828</v>
      </c>
      <c r="P46" s="9"/>
    </row>
    <row r="47" spans="1:16" ht="15.75">
      <c r="A47" s="29" t="s">
        <v>39</v>
      </c>
      <c r="B47" s="30"/>
      <c r="C47" s="31"/>
      <c r="D47" s="32">
        <f aca="true" t="shared" si="10" ref="D47:M47">SUM(D48:D50)</f>
        <v>27118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59">SUM(D47:M47)</f>
        <v>27118</v>
      </c>
      <c r="O47" s="45">
        <f t="shared" si="9"/>
        <v>5.238168823643036</v>
      </c>
      <c r="P47" s="10"/>
    </row>
    <row r="48" spans="1:16" ht="15">
      <c r="A48" s="13"/>
      <c r="B48" s="39">
        <v>351.1</v>
      </c>
      <c r="C48" s="21" t="s">
        <v>54</v>
      </c>
      <c r="D48" s="46">
        <v>22022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22022</v>
      </c>
      <c r="O48" s="47">
        <f t="shared" si="9"/>
        <v>4.253814950743674</v>
      </c>
      <c r="P48" s="9"/>
    </row>
    <row r="49" spans="1:16" ht="15">
      <c r="A49" s="13"/>
      <c r="B49" s="39">
        <v>351.5</v>
      </c>
      <c r="C49" s="21" t="s">
        <v>55</v>
      </c>
      <c r="D49" s="46">
        <v>4867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4867</v>
      </c>
      <c r="O49" s="47">
        <f t="shared" si="9"/>
        <v>0.9401197604790419</v>
      </c>
      <c r="P49" s="9"/>
    </row>
    <row r="50" spans="1:16" ht="15">
      <c r="A50" s="13"/>
      <c r="B50" s="39">
        <v>359</v>
      </c>
      <c r="C50" s="21" t="s">
        <v>56</v>
      </c>
      <c r="D50" s="46">
        <v>229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229</v>
      </c>
      <c r="O50" s="47">
        <f t="shared" si="9"/>
        <v>0.04423411242032065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SUM(D52:D56)</f>
        <v>260431</v>
      </c>
      <c r="E51" s="32">
        <f t="shared" si="12"/>
        <v>38178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115342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1"/>
        <v>413951</v>
      </c>
      <c r="O51" s="45">
        <f t="shared" si="9"/>
        <v>79.9596291288391</v>
      </c>
      <c r="P51" s="10"/>
    </row>
    <row r="52" spans="1:16" ht="15">
      <c r="A52" s="12"/>
      <c r="B52" s="25">
        <v>361.1</v>
      </c>
      <c r="C52" s="20" t="s">
        <v>57</v>
      </c>
      <c r="D52" s="46">
        <v>6881</v>
      </c>
      <c r="E52" s="46">
        <v>16501</v>
      </c>
      <c r="F52" s="46">
        <v>0</v>
      </c>
      <c r="G52" s="46">
        <v>0</v>
      </c>
      <c r="H52" s="46">
        <v>0</v>
      </c>
      <c r="I52" s="46">
        <v>115342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138724</v>
      </c>
      <c r="O52" s="47">
        <f t="shared" si="9"/>
        <v>26.79621402356577</v>
      </c>
      <c r="P52" s="9"/>
    </row>
    <row r="53" spans="1:16" ht="15">
      <c r="A53" s="12"/>
      <c r="B53" s="25">
        <v>362</v>
      </c>
      <c r="C53" s="20" t="s">
        <v>58</v>
      </c>
      <c r="D53" s="46">
        <v>55761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55761</v>
      </c>
      <c r="O53" s="47">
        <f t="shared" si="9"/>
        <v>10.770909793316592</v>
      </c>
      <c r="P53" s="9"/>
    </row>
    <row r="54" spans="1:16" ht="15">
      <c r="A54" s="12"/>
      <c r="B54" s="25">
        <v>364</v>
      </c>
      <c r="C54" s="20" t="s">
        <v>59</v>
      </c>
      <c r="D54" s="46">
        <v>229</v>
      </c>
      <c r="E54" s="46">
        <v>21672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21901</v>
      </c>
      <c r="O54" s="47">
        <f t="shared" si="9"/>
        <v>4.230442341124204</v>
      </c>
      <c r="P54" s="9"/>
    </row>
    <row r="55" spans="1:16" ht="15">
      <c r="A55" s="12"/>
      <c r="B55" s="25">
        <v>366</v>
      </c>
      <c r="C55" s="20" t="s">
        <v>60</v>
      </c>
      <c r="D55" s="46">
        <v>100000</v>
      </c>
      <c r="E55" s="46">
        <v>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100005</v>
      </c>
      <c r="O55" s="47">
        <f t="shared" si="9"/>
        <v>19.317172107398108</v>
      </c>
      <c r="P55" s="9"/>
    </row>
    <row r="56" spans="1:16" ht="15">
      <c r="A56" s="12"/>
      <c r="B56" s="25">
        <v>369.9</v>
      </c>
      <c r="C56" s="20" t="s">
        <v>61</v>
      </c>
      <c r="D56" s="46">
        <v>97560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97560</v>
      </c>
      <c r="O56" s="47">
        <f t="shared" si="9"/>
        <v>18.844890863434422</v>
      </c>
      <c r="P56" s="9"/>
    </row>
    <row r="57" spans="1:16" ht="15.75">
      <c r="A57" s="29" t="s">
        <v>40</v>
      </c>
      <c r="B57" s="30"/>
      <c r="C57" s="31"/>
      <c r="D57" s="32">
        <f aca="true" t="shared" si="13" ref="D57:M57">SUM(D58:D58)</f>
        <v>2556259</v>
      </c>
      <c r="E57" s="32">
        <f t="shared" si="13"/>
        <v>95848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983649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3635756</v>
      </c>
      <c r="O57" s="45">
        <f t="shared" si="9"/>
        <v>702.2901294185822</v>
      </c>
      <c r="P57" s="9"/>
    </row>
    <row r="58" spans="1:16" ht="15.75" thickBot="1">
      <c r="A58" s="12"/>
      <c r="B58" s="25">
        <v>381</v>
      </c>
      <c r="C58" s="20" t="s">
        <v>62</v>
      </c>
      <c r="D58" s="46">
        <v>2556259</v>
      </c>
      <c r="E58" s="46">
        <v>95848</v>
      </c>
      <c r="F58" s="46">
        <v>0</v>
      </c>
      <c r="G58" s="46">
        <v>0</v>
      </c>
      <c r="H58" s="46">
        <v>0</v>
      </c>
      <c r="I58" s="46">
        <v>983649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3635756</v>
      </c>
      <c r="O58" s="47">
        <f t="shared" si="9"/>
        <v>702.2901294185822</v>
      </c>
      <c r="P58" s="9"/>
    </row>
    <row r="59" spans="1:119" ht="16.5" thickBot="1">
      <c r="A59" s="14" t="s">
        <v>52</v>
      </c>
      <c r="B59" s="23"/>
      <c r="C59" s="22"/>
      <c r="D59" s="15">
        <f aca="true" t="shared" si="14" ref="D59:M59">SUM(D5,D13,D18,D34,D47,D51,D57)</f>
        <v>7967393</v>
      </c>
      <c r="E59" s="15">
        <f t="shared" si="14"/>
        <v>1283299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7413750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0</v>
      </c>
      <c r="N59" s="15">
        <f t="shared" si="11"/>
        <v>16664442</v>
      </c>
      <c r="O59" s="38">
        <f t="shared" si="9"/>
        <v>3218.9379949777863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76</v>
      </c>
      <c r="M61" s="48"/>
      <c r="N61" s="48"/>
      <c r="O61" s="43">
        <v>5177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thickBot="1">
      <c r="A63" s="52" t="s">
        <v>81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2259290</v>
      </c>
      <c r="E5" s="27">
        <f t="shared" si="0"/>
        <v>1216529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3475819</v>
      </c>
      <c r="O5" s="33">
        <f aca="true" t="shared" si="1" ref="O5:O36">(N5/O$58)</f>
        <v>677.415513545118</v>
      </c>
      <c r="P5" s="6"/>
    </row>
    <row r="6" spans="1:16" ht="15">
      <c r="A6" s="12"/>
      <c r="B6" s="25">
        <v>311</v>
      </c>
      <c r="C6" s="20" t="s">
        <v>3</v>
      </c>
      <c r="D6" s="46">
        <v>912962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912962</v>
      </c>
      <c r="O6" s="47">
        <f t="shared" si="1"/>
        <v>177.93061781329175</v>
      </c>
      <c r="P6" s="9"/>
    </row>
    <row r="7" spans="1:16" ht="15">
      <c r="A7" s="12"/>
      <c r="B7" s="25">
        <v>312.1</v>
      </c>
      <c r="C7" s="20" t="s">
        <v>11</v>
      </c>
      <c r="D7" s="46">
        <v>308748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308748</v>
      </c>
      <c r="O7" s="47">
        <f t="shared" si="1"/>
        <v>60.17306567920483</v>
      </c>
      <c r="P7" s="9"/>
    </row>
    <row r="8" spans="1:16" ht="15">
      <c r="A8" s="12"/>
      <c r="B8" s="25">
        <v>312.6</v>
      </c>
      <c r="C8" s="20" t="s">
        <v>12</v>
      </c>
      <c r="D8" s="46">
        <v>1037580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1037580</v>
      </c>
      <c r="O8" s="47">
        <f t="shared" si="1"/>
        <v>202.21789124926914</v>
      </c>
      <c r="P8" s="9"/>
    </row>
    <row r="9" spans="1:16" ht="15">
      <c r="A9" s="12"/>
      <c r="B9" s="25">
        <v>314.1</v>
      </c>
      <c r="C9" s="20" t="s">
        <v>13</v>
      </c>
      <c r="D9" s="46">
        <v>0</v>
      </c>
      <c r="E9" s="46">
        <v>466623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466623</v>
      </c>
      <c r="O9" s="47">
        <f t="shared" si="1"/>
        <v>90.94192165269928</v>
      </c>
      <c r="P9" s="9"/>
    </row>
    <row r="10" spans="1:16" ht="15">
      <c r="A10" s="12"/>
      <c r="B10" s="25">
        <v>314.2</v>
      </c>
      <c r="C10" s="20" t="s">
        <v>15</v>
      </c>
      <c r="D10" s="46">
        <v>0</v>
      </c>
      <c r="E10" s="46">
        <v>543456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543456</v>
      </c>
      <c r="O10" s="47">
        <f t="shared" si="1"/>
        <v>105.91619567335802</v>
      </c>
      <c r="P10" s="9"/>
    </row>
    <row r="11" spans="1:16" ht="15">
      <c r="A11" s="12"/>
      <c r="B11" s="25">
        <v>314.3</v>
      </c>
      <c r="C11" s="20" t="s">
        <v>14</v>
      </c>
      <c r="D11" s="46">
        <v>0</v>
      </c>
      <c r="E11" s="46">
        <v>179646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179646</v>
      </c>
      <c r="O11" s="47">
        <f t="shared" si="1"/>
        <v>35.01188852075619</v>
      </c>
      <c r="P11" s="9"/>
    </row>
    <row r="12" spans="1:16" ht="15">
      <c r="A12" s="12"/>
      <c r="B12" s="25">
        <v>314.4</v>
      </c>
      <c r="C12" s="20" t="s">
        <v>16</v>
      </c>
      <c r="D12" s="46">
        <v>0</v>
      </c>
      <c r="E12" s="46">
        <v>26804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26804</v>
      </c>
      <c r="O12" s="47">
        <f t="shared" si="1"/>
        <v>5.223932956538686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354574</v>
      </c>
      <c r="E13" s="32">
        <f t="shared" si="3"/>
        <v>3275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357849</v>
      </c>
      <c r="O13" s="45">
        <f t="shared" si="1"/>
        <v>69.74254531280452</v>
      </c>
      <c r="P13" s="10"/>
    </row>
    <row r="14" spans="1:16" ht="15">
      <c r="A14" s="12"/>
      <c r="B14" s="25">
        <v>322</v>
      </c>
      <c r="C14" s="20" t="s">
        <v>0</v>
      </c>
      <c r="D14" s="46">
        <v>24692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24692</v>
      </c>
      <c r="O14" s="47">
        <f t="shared" si="1"/>
        <v>4.8123172870785424</v>
      </c>
      <c r="P14" s="9"/>
    </row>
    <row r="15" spans="1:16" ht="15">
      <c r="A15" s="12"/>
      <c r="B15" s="25">
        <v>323.1</v>
      </c>
      <c r="C15" s="20" t="s">
        <v>18</v>
      </c>
      <c r="D15" s="46">
        <v>274447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274447</v>
      </c>
      <c r="O15" s="47">
        <f t="shared" si="1"/>
        <v>53.48801403235237</v>
      </c>
      <c r="P15" s="9"/>
    </row>
    <row r="16" spans="1:16" ht="15">
      <c r="A16" s="12"/>
      <c r="B16" s="25">
        <v>324.021</v>
      </c>
      <c r="C16" s="20" t="s">
        <v>19</v>
      </c>
      <c r="D16" s="46">
        <v>23180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23180</v>
      </c>
      <c r="O16" s="47">
        <f t="shared" si="1"/>
        <v>4.517637887351394</v>
      </c>
      <c r="P16" s="9"/>
    </row>
    <row r="17" spans="1:16" ht="15">
      <c r="A17" s="12"/>
      <c r="B17" s="25">
        <v>329</v>
      </c>
      <c r="C17" s="20" t="s">
        <v>20</v>
      </c>
      <c r="D17" s="46">
        <v>32255</v>
      </c>
      <c r="E17" s="46">
        <v>3275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35530</v>
      </c>
      <c r="O17" s="47">
        <f t="shared" si="1"/>
        <v>6.924576106022218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SUM(D19:D30)</f>
        <v>1335414</v>
      </c>
      <c r="E18" s="32">
        <f t="shared" si="5"/>
        <v>491056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1826470</v>
      </c>
      <c r="O18" s="45">
        <f t="shared" si="1"/>
        <v>355.96764763204055</v>
      </c>
      <c r="P18" s="10"/>
    </row>
    <row r="19" spans="1:16" ht="15">
      <c r="A19" s="12"/>
      <c r="B19" s="25">
        <v>331.2</v>
      </c>
      <c r="C19" s="20" t="s">
        <v>21</v>
      </c>
      <c r="D19" s="46">
        <v>4455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8">SUM(D19:M19)</f>
        <v>4455</v>
      </c>
      <c r="O19" s="47">
        <f t="shared" si="1"/>
        <v>0.8682518027674917</v>
      </c>
      <c r="P19" s="9"/>
    </row>
    <row r="20" spans="1:16" ht="15">
      <c r="A20" s="12"/>
      <c r="B20" s="25">
        <v>331.41</v>
      </c>
      <c r="C20" s="20" t="s">
        <v>24</v>
      </c>
      <c r="D20" s="46">
        <v>22966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22966</v>
      </c>
      <c r="O20" s="47">
        <f t="shared" si="1"/>
        <v>4.475930617813292</v>
      </c>
      <c r="P20" s="9"/>
    </row>
    <row r="21" spans="1:16" ht="15">
      <c r="A21" s="12"/>
      <c r="B21" s="25">
        <v>331.5</v>
      </c>
      <c r="C21" s="20" t="s">
        <v>23</v>
      </c>
      <c r="D21" s="46">
        <v>0</v>
      </c>
      <c r="E21" s="46">
        <v>491056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491056</v>
      </c>
      <c r="O21" s="47">
        <f t="shared" si="1"/>
        <v>95.70376145000975</v>
      </c>
      <c r="P21" s="9"/>
    </row>
    <row r="22" spans="1:16" ht="15">
      <c r="A22" s="12"/>
      <c r="B22" s="25">
        <v>334.41</v>
      </c>
      <c r="C22" s="20" t="s">
        <v>25</v>
      </c>
      <c r="D22" s="46">
        <v>361212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361212</v>
      </c>
      <c r="O22" s="47">
        <f t="shared" si="1"/>
        <v>70.39797310465796</v>
      </c>
      <c r="P22" s="9"/>
    </row>
    <row r="23" spans="1:16" ht="15">
      <c r="A23" s="12"/>
      <c r="B23" s="25">
        <v>334.7</v>
      </c>
      <c r="C23" s="20" t="s">
        <v>26</v>
      </c>
      <c r="D23" s="46">
        <v>24450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24450</v>
      </c>
      <c r="O23" s="47">
        <f t="shared" si="1"/>
        <v>4.765152991619567</v>
      </c>
      <c r="P23" s="9"/>
    </row>
    <row r="24" spans="1:16" ht="15">
      <c r="A24" s="12"/>
      <c r="B24" s="25">
        <v>335.12</v>
      </c>
      <c r="C24" s="20" t="s">
        <v>27</v>
      </c>
      <c r="D24" s="46">
        <v>262222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262222</v>
      </c>
      <c r="O24" s="47">
        <f t="shared" si="1"/>
        <v>51.10543753654258</v>
      </c>
      <c r="P24" s="9"/>
    </row>
    <row r="25" spans="1:16" ht="15">
      <c r="A25" s="12"/>
      <c r="B25" s="25">
        <v>335.14</v>
      </c>
      <c r="C25" s="20" t="s">
        <v>28</v>
      </c>
      <c r="D25" s="46">
        <v>2096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2096</v>
      </c>
      <c r="O25" s="47">
        <f t="shared" si="1"/>
        <v>0.408497368933931</v>
      </c>
      <c r="P25" s="9"/>
    </row>
    <row r="26" spans="1:16" ht="15">
      <c r="A26" s="12"/>
      <c r="B26" s="25">
        <v>335.15</v>
      </c>
      <c r="C26" s="20" t="s">
        <v>29</v>
      </c>
      <c r="D26" s="46">
        <v>3512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3512</v>
      </c>
      <c r="O26" s="47">
        <f t="shared" si="1"/>
        <v>0.6844669655038005</v>
      </c>
      <c r="P26" s="9"/>
    </row>
    <row r="27" spans="1:16" ht="15">
      <c r="A27" s="12"/>
      <c r="B27" s="25">
        <v>335.18</v>
      </c>
      <c r="C27" s="20" t="s">
        <v>30</v>
      </c>
      <c r="D27" s="46">
        <v>559180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559180</v>
      </c>
      <c r="O27" s="47">
        <f t="shared" si="1"/>
        <v>108.98070551549405</v>
      </c>
      <c r="P27" s="9"/>
    </row>
    <row r="28" spans="1:16" ht="15">
      <c r="A28" s="12"/>
      <c r="B28" s="25">
        <v>335.21</v>
      </c>
      <c r="C28" s="20" t="s">
        <v>31</v>
      </c>
      <c r="D28" s="46">
        <v>1500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1500</v>
      </c>
      <c r="O28" s="47">
        <f t="shared" si="1"/>
        <v>0.2923406743324888</v>
      </c>
      <c r="P28" s="9"/>
    </row>
    <row r="29" spans="1:16" ht="15">
      <c r="A29" s="12"/>
      <c r="B29" s="25">
        <v>338</v>
      </c>
      <c r="C29" s="20" t="s">
        <v>32</v>
      </c>
      <c r="D29" s="46">
        <v>82864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82864</v>
      </c>
      <c r="O29" s="47">
        <f t="shared" si="1"/>
        <v>16.149678425258234</v>
      </c>
      <c r="P29" s="9"/>
    </row>
    <row r="30" spans="1:16" ht="15">
      <c r="A30" s="12"/>
      <c r="B30" s="25">
        <v>339</v>
      </c>
      <c r="C30" s="20" t="s">
        <v>33</v>
      </c>
      <c r="D30" s="46">
        <v>10957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10957</v>
      </c>
      <c r="O30" s="47">
        <f t="shared" si="1"/>
        <v>2.1354511791073865</v>
      </c>
      <c r="P30" s="9"/>
    </row>
    <row r="31" spans="1:16" ht="15.75">
      <c r="A31" s="29" t="s">
        <v>38</v>
      </c>
      <c r="B31" s="30"/>
      <c r="C31" s="31"/>
      <c r="D31" s="32">
        <f aca="true" t="shared" si="7" ref="D31:M31">SUM(D32:D43)</f>
        <v>801098</v>
      </c>
      <c r="E31" s="32">
        <f t="shared" si="7"/>
        <v>42051</v>
      </c>
      <c r="F31" s="32">
        <f t="shared" si="7"/>
        <v>0</v>
      </c>
      <c r="G31" s="32">
        <f t="shared" si="7"/>
        <v>0</v>
      </c>
      <c r="H31" s="32">
        <f t="shared" si="7"/>
        <v>6341901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7185050</v>
      </c>
      <c r="O31" s="45">
        <f t="shared" si="1"/>
        <v>1400.3215747417657</v>
      </c>
      <c r="P31" s="10"/>
    </row>
    <row r="32" spans="1:16" ht="15">
      <c r="A32" s="12"/>
      <c r="B32" s="25">
        <v>341.3</v>
      </c>
      <c r="C32" s="20" t="s">
        <v>41</v>
      </c>
      <c r="D32" s="46">
        <v>26032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1">SUM(D32:M32)</f>
        <v>26032</v>
      </c>
      <c r="O32" s="47">
        <f t="shared" si="1"/>
        <v>5.073474956148899</v>
      </c>
      <c r="P32" s="9"/>
    </row>
    <row r="33" spans="1:16" ht="15">
      <c r="A33" s="12"/>
      <c r="B33" s="25">
        <v>342.1</v>
      </c>
      <c r="C33" s="20" t="s">
        <v>42</v>
      </c>
      <c r="D33" s="46">
        <v>1279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1279</v>
      </c>
      <c r="O33" s="47">
        <f t="shared" si="1"/>
        <v>0.24926914831416877</v>
      </c>
      <c r="P33" s="9"/>
    </row>
    <row r="34" spans="1:16" ht="15">
      <c r="A34" s="12"/>
      <c r="B34" s="25">
        <v>342.2</v>
      </c>
      <c r="C34" s="20" t="s">
        <v>43</v>
      </c>
      <c r="D34" s="46">
        <v>91050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91050</v>
      </c>
      <c r="O34" s="47">
        <f t="shared" si="1"/>
        <v>17.74507893198207</v>
      </c>
      <c r="P34" s="9"/>
    </row>
    <row r="35" spans="1:16" ht="15">
      <c r="A35" s="12"/>
      <c r="B35" s="25">
        <v>342.9</v>
      </c>
      <c r="C35" s="20" t="s">
        <v>44</v>
      </c>
      <c r="D35" s="46">
        <v>2145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2145</v>
      </c>
      <c r="O35" s="47">
        <f t="shared" si="1"/>
        <v>0.41804716429545896</v>
      </c>
      <c r="P35" s="9"/>
    </row>
    <row r="36" spans="1:16" ht="15">
      <c r="A36" s="12"/>
      <c r="B36" s="25">
        <v>343.2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1767162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1767162</v>
      </c>
      <c r="O36" s="47">
        <f t="shared" si="1"/>
        <v>344.4088871564997</v>
      </c>
      <c r="P36" s="9"/>
    </row>
    <row r="37" spans="1:16" ht="15">
      <c r="A37" s="12"/>
      <c r="B37" s="25">
        <v>343.3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1753796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1753796</v>
      </c>
      <c r="O37" s="47">
        <f aca="true" t="shared" si="9" ref="O37:O56">(N37/O$58)</f>
        <v>341.80393685441436</v>
      </c>
      <c r="P37" s="9"/>
    </row>
    <row r="38" spans="1:16" ht="15">
      <c r="A38" s="12"/>
      <c r="B38" s="25">
        <v>343.4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1320209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1320209</v>
      </c>
      <c r="O38" s="47">
        <f t="shared" si="9"/>
        <v>257.3005262132138</v>
      </c>
      <c r="P38" s="9"/>
    </row>
    <row r="39" spans="1:16" ht="15">
      <c r="A39" s="12"/>
      <c r="B39" s="25">
        <v>343.5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1500734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1500734</v>
      </c>
      <c r="O39" s="47">
        <f t="shared" si="9"/>
        <v>292.4837263691288</v>
      </c>
      <c r="P39" s="9"/>
    </row>
    <row r="40" spans="1:16" ht="15">
      <c r="A40" s="12"/>
      <c r="B40" s="25">
        <v>344.1</v>
      </c>
      <c r="C40" s="20" t="s">
        <v>49</v>
      </c>
      <c r="D40" s="46">
        <v>78141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78141</v>
      </c>
      <c r="O40" s="47">
        <f t="shared" si="9"/>
        <v>15.229195088676672</v>
      </c>
      <c r="P40" s="9"/>
    </row>
    <row r="41" spans="1:16" ht="15">
      <c r="A41" s="12"/>
      <c r="B41" s="25">
        <v>344.9</v>
      </c>
      <c r="C41" s="20" t="s">
        <v>50</v>
      </c>
      <c r="D41" s="46">
        <v>11245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11245</v>
      </c>
      <c r="O41" s="47">
        <f t="shared" si="9"/>
        <v>2.191580588579224</v>
      </c>
      <c r="P41" s="9"/>
    </row>
    <row r="42" spans="1:16" ht="15">
      <c r="A42" s="12"/>
      <c r="B42" s="25">
        <v>347.9</v>
      </c>
      <c r="C42" s="20" t="s">
        <v>51</v>
      </c>
      <c r="D42" s="46">
        <v>0</v>
      </c>
      <c r="E42" s="46">
        <v>42051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0" ref="N42:N56">SUM(D42:M42)</f>
        <v>42051</v>
      </c>
      <c r="O42" s="47">
        <f t="shared" si="9"/>
        <v>8.195478464236992</v>
      </c>
      <c r="P42" s="9"/>
    </row>
    <row r="43" spans="1:16" ht="15">
      <c r="A43" s="12"/>
      <c r="B43" s="25">
        <v>349</v>
      </c>
      <c r="C43" s="20" t="s">
        <v>1</v>
      </c>
      <c r="D43" s="46">
        <v>591206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591206</v>
      </c>
      <c r="O43" s="47">
        <f t="shared" si="9"/>
        <v>115.22237380627558</v>
      </c>
      <c r="P43" s="9"/>
    </row>
    <row r="44" spans="1:16" ht="15.75">
      <c r="A44" s="29" t="s">
        <v>39</v>
      </c>
      <c r="B44" s="30"/>
      <c r="C44" s="31"/>
      <c r="D44" s="32">
        <f aca="true" t="shared" si="11" ref="D44:M44">SUM(D45:D47)</f>
        <v>45050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45050</v>
      </c>
      <c r="O44" s="45">
        <f t="shared" si="9"/>
        <v>8.779964919119081</v>
      </c>
      <c r="P44" s="10"/>
    </row>
    <row r="45" spans="1:16" ht="15">
      <c r="A45" s="13"/>
      <c r="B45" s="39">
        <v>351.1</v>
      </c>
      <c r="C45" s="21" t="s">
        <v>54</v>
      </c>
      <c r="D45" s="46">
        <v>36864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36864</v>
      </c>
      <c r="O45" s="47">
        <f t="shared" si="9"/>
        <v>7.184564412395245</v>
      </c>
      <c r="P45" s="9"/>
    </row>
    <row r="46" spans="1:16" ht="15">
      <c r="A46" s="13"/>
      <c r="B46" s="39">
        <v>351.5</v>
      </c>
      <c r="C46" s="21" t="s">
        <v>55</v>
      </c>
      <c r="D46" s="46">
        <v>7370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7370</v>
      </c>
      <c r="O46" s="47">
        <f t="shared" si="9"/>
        <v>1.4363671798869615</v>
      </c>
      <c r="P46" s="9"/>
    </row>
    <row r="47" spans="1:16" ht="15">
      <c r="A47" s="13"/>
      <c r="B47" s="39">
        <v>359</v>
      </c>
      <c r="C47" s="21" t="s">
        <v>56</v>
      </c>
      <c r="D47" s="46">
        <v>816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816</v>
      </c>
      <c r="O47" s="47">
        <f t="shared" si="9"/>
        <v>0.1590333268368739</v>
      </c>
      <c r="P47" s="9"/>
    </row>
    <row r="48" spans="1:16" ht="15.75">
      <c r="A48" s="29" t="s">
        <v>4</v>
      </c>
      <c r="B48" s="30"/>
      <c r="C48" s="31"/>
      <c r="D48" s="32">
        <f aca="true" t="shared" si="12" ref="D48:M48">SUM(D49:D53)</f>
        <v>99522</v>
      </c>
      <c r="E48" s="32">
        <f t="shared" si="12"/>
        <v>51467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237392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388381</v>
      </c>
      <c r="O48" s="45">
        <f t="shared" si="9"/>
        <v>75.69304229195089</v>
      </c>
      <c r="P48" s="10"/>
    </row>
    <row r="49" spans="1:16" ht="15">
      <c r="A49" s="12"/>
      <c r="B49" s="25">
        <v>361.1</v>
      </c>
      <c r="C49" s="20" t="s">
        <v>57</v>
      </c>
      <c r="D49" s="46">
        <v>9353</v>
      </c>
      <c r="E49" s="46">
        <v>26917</v>
      </c>
      <c r="F49" s="46">
        <v>0</v>
      </c>
      <c r="G49" s="46">
        <v>0</v>
      </c>
      <c r="H49" s="46">
        <v>0</v>
      </c>
      <c r="I49" s="46">
        <v>237392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273662</v>
      </c>
      <c r="O49" s="47">
        <f t="shared" si="9"/>
        <v>53.33502241278503</v>
      </c>
      <c r="P49" s="9"/>
    </row>
    <row r="50" spans="1:16" ht="15">
      <c r="A50" s="12"/>
      <c r="B50" s="25">
        <v>362</v>
      </c>
      <c r="C50" s="20" t="s">
        <v>58</v>
      </c>
      <c r="D50" s="46">
        <v>59165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59165</v>
      </c>
      <c r="O50" s="47">
        <f t="shared" si="9"/>
        <v>11.5308906645878</v>
      </c>
      <c r="P50" s="9"/>
    </row>
    <row r="51" spans="1:16" ht="15">
      <c r="A51" s="12"/>
      <c r="B51" s="25">
        <v>364</v>
      </c>
      <c r="C51" s="20" t="s">
        <v>59</v>
      </c>
      <c r="D51" s="46">
        <v>3325</v>
      </c>
      <c r="E51" s="46">
        <v>24550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27875</v>
      </c>
      <c r="O51" s="47">
        <f t="shared" si="9"/>
        <v>5.432664198012083</v>
      </c>
      <c r="P51" s="9"/>
    </row>
    <row r="52" spans="1:16" ht="15">
      <c r="A52" s="12"/>
      <c r="B52" s="25">
        <v>366</v>
      </c>
      <c r="C52" s="20" t="s">
        <v>60</v>
      </c>
      <c r="D52" s="46">
        <v>2500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2500</v>
      </c>
      <c r="O52" s="47">
        <f t="shared" si="9"/>
        <v>0.48723445722081465</v>
      </c>
      <c r="P52" s="9"/>
    </row>
    <row r="53" spans="1:16" ht="15">
      <c r="A53" s="12"/>
      <c r="B53" s="25">
        <v>369.9</v>
      </c>
      <c r="C53" s="20" t="s">
        <v>61</v>
      </c>
      <c r="D53" s="46">
        <v>25179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25179</v>
      </c>
      <c r="O53" s="47">
        <f t="shared" si="9"/>
        <v>4.907230559345157</v>
      </c>
      <c r="P53" s="9"/>
    </row>
    <row r="54" spans="1:16" ht="15.75">
      <c r="A54" s="29" t="s">
        <v>40</v>
      </c>
      <c r="B54" s="30"/>
      <c r="C54" s="31"/>
      <c r="D54" s="32">
        <f aca="true" t="shared" si="13" ref="D54:M54">SUM(D55:D55)</f>
        <v>2416760</v>
      </c>
      <c r="E54" s="32">
        <f t="shared" si="13"/>
        <v>101437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1103606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0"/>
        <v>3621803</v>
      </c>
      <c r="O54" s="45">
        <f t="shared" si="9"/>
        <v>705.8668875462873</v>
      </c>
      <c r="P54" s="9"/>
    </row>
    <row r="55" spans="1:16" ht="15.75" thickBot="1">
      <c r="A55" s="12"/>
      <c r="B55" s="25">
        <v>381</v>
      </c>
      <c r="C55" s="20" t="s">
        <v>62</v>
      </c>
      <c r="D55" s="46">
        <v>2416760</v>
      </c>
      <c r="E55" s="46">
        <v>101437</v>
      </c>
      <c r="F55" s="46">
        <v>0</v>
      </c>
      <c r="G55" s="46">
        <v>0</v>
      </c>
      <c r="H55" s="46">
        <v>0</v>
      </c>
      <c r="I55" s="46">
        <v>1103606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3621803</v>
      </c>
      <c r="O55" s="47">
        <f t="shared" si="9"/>
        <v>705.8668875462873</v>
      </c>
      <c r="P55" s="9"/>
    </row>
    <row r="56" spans="1:119" ht="16.5" thickBot="1">
      <c r="A56" s="14" t="s">
        <v>52</v>
      </c>
      <c r="B56" s="23"/>
      <c r="C56" s="22"/>
      <c r="D56" s="15">
        <f aca="true" t="shared" si="14" ref="D56:M56">SUM(D5,D13,D18,D31,D44,D48,D54)</f>
        <v>7311708</v>
      </c>
      <c r="E56" s="15">
        <f t="shared" si="14"/>
        <v>1905815</v>
      </c>
      <c r="F56" s="15">
        <f t="shared" si="14"/>
        <v>0</v>
      </c>
      <c r="G56" s="15">
        <f t="shared" si="14"/>
        <v>0</v>
      </c>
      <c r="H56" s="15">
        <f t="shared" si="14"/>
        <v>6341901</v>
      </c>
      <c r="I56" s="15">
        <f t="shared" si="14"/>
        <v>1340998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0"/>
        <v>16900422</v>
      </c>
      <c r="O56" s="38">
        <f t="shared" si="9"/>
        <v>3293.787175989086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69</v>
      </c>
      <c r="M58" s="48"/>
      <c r="N58" s="48"/>
      <c r="O58" s="43">
        <v>5131</v>
      </c>
    </row>
    <row r="59" spans="1:15" ht="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5.75" thickBot="1">
      <c r="A60" s="52" t="s">
        <v>81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sheetProtection/>
  <mergeCells count="10">
    <mergeCell ref="A60:O60"/>
    <mergeCell ref="A1:O1"/>
    <mergeCell ref="D3:H3"/>
    <mergeCell ref="I3:J3"/>
    <mergeCell ref="K3:L3"/>
    <mergeCell ref="O3:O4"/>
    <mergeCell ref="A2:O2"/>
    <mergeCell ref="A3:C4"/>
    <mergeCell ref="A59:O59"/>
    <mergeCell ref="L58:N58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2492547</v>
      </c>
      <c r="E5" s="27">
        <f t="shared" si="0"/>
        <v>925081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3417628</v>
      </c>
      <c r="O5" s="33">
        <f aca="true" t="shared" si="1" ref="O5:O36">(N5/O$60)</f>
        <v>660.922065364533</v>
      </c>
      <c r="P5" s="6"/>
    </row>
    <row r="6" spans="1:16" ht="15">
      <c r="A6" s="12"/>
      <c r="B6" s="25">
        <v>311</v>
      </c>
      <c r="C6" s="20" t="s">
        <v>3</v>
      </c>
      <c r="D6" s="46">
        <v>896890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896890</v>
      </c>
      <c r="O6" s="47">
        <f t="shared" si="1"/>
        <v>173.4461419454651</v>
      </c>
      <c r="P6" s="9"/>
    </row>
    <row r="7" spans="1:16" ht="15">
      <c r="A7" s="12"/>
      <c r="B7" s="25">
        <v>312.1</v>
      </c>
      <c r="C7" s="20" t="s">
        <v>11</v>
      </c>
      <c r="D7" s="46">
        <v>361150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361150</v>
      </c>
      <c r="O7" s="47">
        <f t="shared" si="1"/>
        <v>69.84142332237478</v>
      </c>
      <c r="P7" s="9"/>
    </row>
    <row r="8" spans="1:16" ht="15">
      <c r="A8" s="12"/>
      <c r="B8" s="25">
        <v>312.6</v>
      </c>
      <c r="C8" s="20" t="s">
        <v>12</v>
      </c>
      <c r="D8" s="46">
        <v>1234507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1234507</v>
      </c>
      <c r="O8" s="47">
        <f t="shared" si="1"/>
        <v>238.73660800618836</v>
      </c>
      <c r="P8" s="9"/>
    </row>
    <row r="9" spans="1:16" ht="15">
      <c r="A9" s="12"/>
      <c r="B9" s="25">
        <v>314.1</v>
      </c>
      <c r="C9" s="20" t="s">
        <v>13</v>
      </c>
      <c r="D9" s="46">
        <v>0</v>
      </c>
      <c r="E9" s="46">
        <v>459763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459763</v>
      </c>
      <c r="O9" s="47">
        <f t="shared" si="1"/>
        <v>88.911815896345</v>
      </c>
      <c r="P9" s="9"/>
    </row>
    <row r="10" spans="1:16" ht="15">
      <c r="A10" s="12"/>
      <c r="B10" s="25">
        <v>314.2</v>
      </c>
      <c r="C10" s="20" t="s">
        <v>15</v>
      </c>
      <c r="D10" s="46">
        <v>0</v>
      </c>
      <c r="E10" s="46">
        <v>258420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258420</v>
      </c>
      <c r="O10" s="47">
        <f t="shared" si="1"/>
        <v>49.97485979501064</v>
      </c>
      <c r="P10" s="9"/>
    </row>
    <row r="11" spans="1:16" ht="15">
      <c r="A11" s="12"/>
      <c r="B11" s="25">
        <v>314.3</v>
      </c>
      <c r="C11" s="20" t="s">
        <v>14</v>
      </c>
      <c r="D11" s="46">
        <v>0</v>
      </c>
      <c r="E11" s="46">
        <v>190639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190639</v>
      </c>
      <c r="O11" s="47">
        <f t="shared" si="1"/>
        <v>36.866950299748595</v>
      </c>
      <c r="P11" s="9"/>
    </row>
    <row r="12" spans="1:16" ht="15">
      <c r="A12" s="12"/>
      <c r="B12" s="25">
        <v>314.4</v>
      </c>
      <c r="C12" s="20" t="s">
        <v>16</v>
      </c>
      <c r="D12" s="46">
        <v>0</v>
      </c>
      <c r="E12" s="46">
        <v>16259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16259</v>
      </c>
      <c r="O12" s="47">
        <f t="shared" si="1"/>
        <v>3.144266099400503</v>
      </c>
      <c r="P12" s="9"/>
    </row>
    <row r="13" spans="1:16" ht="15.75">
      <c r="A13" s="29" t="s">
        <v>85</v>
      </c>
      <c r="B13" s="30"/>
      <c r="C13" s="31"/>
      <c r="D13" s="32">
        <f aca="true" t="shared" si="3" ref="D13:M13">SUM(D14:D16)</f>
        <v>317651</v>
      </c>
      <c r="E13" s="32">
        <f t="shared" si="3"/>
        <v>2225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319876</v>
      </c>
      <c r="O13" s="45">
        <f t="shared" si="1"/>
        <v>61.85960162444402</v>
      </c>
      <c r="P13" s="10"/>
    </row>
    <row r="14" spans="1:16" ht="15">
      <c r="A14" s="12"/>
      <c r="B14" s="25">
        <v>322</v>
      </c>
      <c r="C14" s="20" t="s">
        <v>0</v>
      </c>
      <c r="D14" s="46">
        <v>61119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61119</v>
      </c>
      <c r="O14" s="47">
        <f t="shared" si="1"/>
        <v>11.819570682653259</v>
      </c>
      <c r="P14" s="9"/>
    </row>
    <row r="15" spans="1:16" ht="15">
      <c r="A15" s="12"/>
      <c r="B15" s="25">
        <v>323.1</v>
      </c>
      <c r="C15" s="20" t="s">
        <v>18</v>
      </c>
      <c r="D15" s="46">
        <v>226941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226941</v>
      </c>
      <c r="O15" s="47">
        <f t="shared" si="1"/>
        <v>43.887255849932316</v>
      </c>
      <c r="P15" s="9"/>
    </row>
    <row r="16" spans="1:16" ht="15">
      <c r="A16" s="12"/>
      <c r="B16" s="25">
        <v>329</v>
      </c>
      <c r="C16" s="20" t="s">
        <v>86</v>
      </c>
      <c r="D16" s="46">
        <v>29591</v>
      </c>
      <c r="E16" s="46">
        <v>2225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31816</v>
      </c>
      <c r="O16" s="47">
        <f t="shared" si="1"/>
        <v>6.152775091858441</v>
      </c>
      <c r="P16" s="9"/>
    </row>
    <row r="17" spans="1:16" ht="15.75">
      <c r="A17" s="29" t="s">
        <v>22</v>
      </c>
      <c r="B17" s="30"/>
      <c r="C17" s="31"/>
      <c r="D17" s="32">
        <f aca="true" t="shared" si="4" ref="D17:M17">SUM(D18:D30)</f>
        <v>2234026</v>
      </c>
      <c r="E17" s="32">
        <f t="shared" si="4"/>
        <v>144500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2378526</v>
      </c>
      <c r="O17" s="45">
        <f t="shared" si="1"/>
        <v>459.9740862502417</v>
      </c>
      <c r="P17" s="10"/>
    </row>
    <row r="18" spans="1:16" ht="15">
      <c r="A18" s="12"/>
      <c r="B18" s="25">
        <v>331.2</v>
      </c>
      <c r="C18" s="20" t="s">
        <v>21</v>
      </c>
      <c r="D18" s="46">
        <v>8451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7">SUM(D18:M18)</f>
        <v>8451</v>
      </c>
      <c r="O18" s="47">
        <f t="shared" si="1"/>
        <v>1.6343067105008702</v>
      </c>
      <c r="P18" s="9"/>
    </row>
    <row r="19" spans="1:16" ht="15">
      <c r="A19" s="12"/>
      <c r="B19" s="25">
        <v>331.41</v>
      </c>
      <c r="C19" s="20" t="s">
        <v>24</v>
      </c>
      <c r="D19" s="46">
        <v>688587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688587</v>
      </c>
      <c r="O19" s="47">
        <f t="shared" si="1"/>
        <v>133.16321794623863</v>
      </c>
      <c r="P19" s="9"/>
    </row>
    <row r="20" spans="1:16" ht="15">
      <c r="A20" s="12"/>
      <c r="B20" s="25">
        <v>331.5</v>
      </c>
      <c r="C20" s="20" t="s">
        <v>23</v>
      </c>
      <c r="D20" s="46">
        <v>0</v>
      </c>
      <c r="E20" s="46">
        <v>144500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144500</v>
      </c>
      <c r="O20" s="47">
        <f t="shared" si="1"/>
        <v>27.944304776638948</v>
      </c>
      <c r="P20" s="9"/>
    </row>
    <row r="21" spans="1:16" ht="15">
      <c r="A21" s="12"/>
      <c r="B21" s="25">
        <v>334.2</v>
      </c>
      <c r="C21" s="20" t="s">
        <v>79</v>
      </c>
      <c r="D21" s="46">
        <v>1581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1581</v>
      </c>
      <c r="O21" s="47">
        <f t="shared" si="1"/>
        <v>0.3057435699091085</v>
      </c>
      <c r="P21" s="9"/>
    </row>
    <row r="22" spans="1:16" ht="15">
      <c r="A22" s="12"/>
      <c r="B22" s="25">
        <v>334.41</v>
      </c>
      <c r="C22" s="20" t="s">
        <v>25</v>
      </c>
      <c r="D22" s="46">
        <v>519700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519700</v>
      </c>
      <c r="O22" s="47">
        <f t="shared" si="1"/>
        <v>100.50280409978727</v>
      </c>
      <c r="P22" s="9"/>
    </row>
    <row r="23" spans="1:16" ht="15">
      <c r="A23" s="12"/>
      <c r="B23" s="25">
        <v>335.12</v>
      </c>
      <c r="C23" s="20" t="s">
        <v>27</v>
      </c>
      <c r="D23" s="46">
        <v>266838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266838</v>
      </c>
      <c r="O23" s="47">
        <f t="shared" si="1"/>
        <v>51.60278476116805</v>
      </c>
      <c r="P23" s="9"/>
    </row>
    <row r="24" spans="1:16" ht="15">
      <c r="A24" s="12"/>
      <c r="B24" s="25">
        <v>335.14</v>
      </c>
      <c r="C24" s="20" t="s">
        <v>28</v>
      </c>
      <c r="D24" s="46">
        <v>1986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1986</v>
      </c>
      <c r="O24" s="47">
        <f t="shared" si="1"/>
        <v>0.3840649777605879</v>
      </c>
      <c r="P24" s="9"/>
    </row>
    <row r="25" spans="1:16" ht="15">
      <c r="A25" s="12"/>
      <c r="B25" s="25">
        <v>335.15</v>
      </c>
      <c r="C25" s="20" t="s">
        <v>29</v>
      </c>
      <c r="D25" s="46">
        <v>4724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4724</v>
      </c>
      <c r="O25" s="47">
        <f t="shared" si="1"/>
        <v>0.9135563720750338</v>
      </c>
      <c r="P25" s="9"/>
    </row>
    <row r="26" spans="1:16" ht="15">
      <c r="A26" s="12"/>
      <c r="B26" s="25">
        <v>335.18</v>
      </c>
      <c r="C26" s="20" t="s">
        <v>30</v>
      </c>
      <c r="D26" s="46">
        <v>622463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622463</v>
      </c>
      <c r="O26" s="47">
        <f t="shared" si="1"/>
        <v>120.37574937149488</v>
      </c>
      <c r="P26" s="9"/>
    </row>
    <row r="27" spans="1:16" ht="15">
      <c r="A27" s="12"/>
      <c r="B27" s="25">
        <v>335.21</v>
      </c>
      <c r="C27" s="20" t="s">
        <v>31</v>
      </c>
      <c r="D27" s="46">
        <v>1050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1050</v>
      </c>
      <c r="O27" s="47">
        <f t="shared" si="1"/>
        <v>0.20305550183716883</v>
      </c>
      <c r="P27" s="9"/>
    </row>
    <row r="28" spans="1:16" ht="15">
      <c r="A28" s="12"/>
      <c r="B28" s="25">
        <v>337.2</v>
      </c>
      <c r="C28" s="20" t="s">
        <v>88</v>
      </c>
      <c r="D28" s="46">
        <v>23303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23303</v>
      </c>
      <c r="O28" s="47">
        <f t="shared" si="1"/>
        <v>4.506478437439567</v>
      </c>
      <c r="P28" s="9"/>
    </row>
    <row r="29" spans="1:16" ht="15">
      <c r="A29" s="12"/>
      <c r="B29" s="25">
        <v>338</v>
      </c>
      <c r="C29" s="20" t="s">
        <v>32</v>
      </c>
      <c r="D29" s="46">
        <v>84598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84598</v>
      </c>
      <c r="O29" s="47">
        <f t="shared" si="1"/>
        <v>16.360085089924578</v>
      </c>
      <c r="P29" s="9"/>
    </row>
    <row r="30" spans="1:16" ht="15">
      <c r="A30" s="12"/>
      <c r="B30" s="25">
        <v>339</v>
      </c>
      <c r="C30" s="20" t="s">
        <v>33</v>
      </c>
      <c r="D30" s="46">
        <v>10745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10745</v>
      </c>
      <c r="O30" s="47">
        <f t="shared" si="1"/>
        <v>2.077934635467028</v>
      </c>
      <c r="P30" s="9"/>
    </row>
    <row r="31" spans="1:16" ht="15.75">
      <c r="A31" s="29" t="s">
        <v>38</v>
      </c>
      <c r="B31" s="30"/>
      <c r="C31" s="31"/>
      <c r="D31" s="32">
        <f aca="true" t="shared" si="6" ref="D31:M31">SUM(D32:D44)</f>
        <v>756972</v>
      </c>
      <c r="E31" s="32">
        <f t="shared" si="6"/>
        <v>45733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6418750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7221455</v>
      </c>
      <c r="O31" s="45">
        <f t="shared" si="1"/>
        <v>1396.5296847805066</v>
      </c>
      <c r="P31" s="10"/>
    </row>
    <row r="32" spans="1:16" ht="15">
      <c r="A32" s="12"/>
      <c r="B32" s="25">
        <v>341.2</v>
      </c>
      <c r="C32" s="20" t="s">
        <v>89</v>
      </c>
      <c r="D32" s="46">
        <v>21401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21401</v>
      </c>
      <c r="O32" s="47">
        <f t="shared" si="1"/>
        <v>4.138657899825953</v>
      </c>
      <c r="P32" s="9"/>
    </row>
    <row r="33" spans="1:16" ht="15">
      <c r="A33" s="12"/>
      <c r="B33" s="25">
        <v>341.3</v>
      </c>
      <c r="C33" s="20" t="s">
        <v>41</v>
      </c>
      <c r="D33" s="46">
        <v>2875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7">SUM(D33:M33)</f>
        <v>2875</v>
      </c>
      <c r="O33" s="47">
        <f t="shared" si="1"/>
        <v>0.5559853026493908</v>
      </c>
      <c r="P33" s="9"/>
    </row>
    <row r="34" spans="1:16" ht="15">
      <c r="A34" s="12"/>
      <c r="B34" s="25">
        <v>342.1</v>
      </c>
      <c r="C34" s="20" t="s">
        <v>42</v>
      </c>
      <c r="D34" s="46">
        <v>1631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1631</v>
      </c>
      <c r="O34" s="47">
        <f t="shared" si="1"/>
        <v>0.31541287952040226</v>
      </c>
      <c r="P34" s="9"/>
    </row>
    <row r="35" spans="1:16" ht="15">
      <c r="A35" s="12"/>
      <c r="B35" s="25">
        <v>342.2</v>
      </c>
      <c r="C35" s="20" t="s">
        <v>43</v>
      </c>
      <c r="D35" s="46">
        <v>91050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91050</v>
      </c>
      <c r="O35" s="47">
        <f t="shared" si="1"/>
        <v>17.607812802165924</v>
      </c>
      <c r="P35" s="9"/>
    </row>
    <row r="36" spans="1:16" ht="15">
      <c r="A36" s="12"/>
      <c r="B36" s="25">
        <v>342.9</v>
      </c>
      <c r="C36" s="20" t="s">
        <v>44</v>
      </c>
      <c r="D36" s="46">
        <v>834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834</v>
      </c>
      <c r="O36" s="47">
        <f t="shared" si="1"/>
        <v>0.1612840843163798</v>
      </c>
      <c r="P36" s="9"/>
    </row>
    <row r="37" spans="1:16" ht="15">
      <c r="A37" s="12"/>
      <c r="B37" s="25">
        <v>343.2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1823447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1823447</v>
      </c>
      <c r="O37" s="47">
        <f aca="true" t="shared" si="8" ref="O37:O58">(N37/O$60)</f>
        <v>352.6294720556952</v>
      </c>
      <c r="P37" s="9"/>
    </row>
    <row r="38" spans="1:16" ht="15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1801692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1801692</v>
      </c>
      <c r="O38" s="47">
        <f t="shared" si="8"/>
        <v>348.4223554438213</v>
      </c>
      <c r="P38" s="9"/>
    </row>
    <row r="39" spans="1:16" ht="15">
      <c r="A39" s="12"/>
      <c r="B39" s="25">
        <v>343.4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1220051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1220051</v>
      </c>
      <c r="O39" s="47">
        <f t="shared" si="8"/>
        <v>235.9410172113711</v>
      </c>
      <c r="P39" s="9"/>
    </row>
    <row r="40" spans="1:16" ht="15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1573560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1573560</v>
      </c>
      <c r="O40" s="47">
        <f t="shared" si="8"/>
        <v>304.304776638948</v>
      </c>
      <c r="P40" s="9"/>
    </row>
    <row r="41" spans="1:16" ht="15">
      <c r="A41" s="12"/>
      <c r="B41" s="25">
        <v>344.1</v>
      </c>
      <c r="C41" s="20" t="s">
        <v>49</v>
      </c>
      <c r="D41" s="46">
        <v>81828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81828</v>
      </c>
      <c r="O41" s="47">
        <f t="shared" si="8"/>
        <v>15.824405337458906</v>
      </c>
      <c r="P41" s="9"/>
    </row>
    <row r="42" spans="1:16" ht="15">
      <c r="A42" s="12"/>
      <c r="B42" s="25">
        <v>344.9</v>
      </c>
      <c r="C42" s="20" t="s">
        <v>50</v>
      </c>
      <c r="D42" s="46">
        <v>29504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29504</v>
      </c>
      <c r="O42" s="47">
        <f t="shared" si="8"/>
        <v>5.705666215432218</v>
      </c>
      <c r="P42" s="9"/>
    </row>
    <row r="43" spans="1:16" ht="15">
      <c r="A43" s="12"/>
      <c r="B43" s="25">
        <v>347.9</v>
      </c>
      <c r="C43" s="20" t="s">
        <v>51</v>
      </c>
      <c r="D43" s="46">
        <v>0</v>
      </c>
      <c r="E43" s="46">
        <v>45733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45733</v>
      </c>
      <c r="O43" s="47">
        <f t="shared" si="8"/>
        <v>8.844130729065945</v>
      </c>
      <c r="P43" s="9"/>
    </row>
    <row r="44" spans="1:16" ht="15">
      <c r="A44" s="12"/>
      <c r="B44" s="25">
        <v>349</v>
      </c>
      <c r="C44" s="20" t="s">
        <v>1</v>
      </c>
      <c r="D44" s="46">
        <v>527849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527849</v>
      </c>
      <c r="O44" s="47">
        <f t="shared" si="8"/>
        <v>102.07870818023594</v>
      </c>
      <c r="P44" s="9"/>
    </row>
    <row r="45" spans="1:16" ht="15.75">
      <c r="A45" s="29" t="s">
        <v>39</v>
      </c>
      <c r="B45" s="30"/>
      <c r="C45" s="31"/>
      <c r="D45" s="32">
        <f aca="true" t="shared" si="9" ref="D45:M45">SUM(D46:D47)</f>
        <v>80810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7"/>
        <v>80810</v>
      </c>
      <c r="O45" s="45">
        <f t="shared" si="8"/>
        <v>15.627538193772965</v>
      </c>
      <c r="P45" s="10"/>
    </row>
    <row r="46" spans="1:16" ht="15">
      <c r="A46" s="13"/>
      <c r="B46" s="39">
        <v>351.1</v>
      </c>
      <c r="C46" s="21" t="s">
        <v>54</v>
      </c>
      <c r="D46" s="46">
        <v>64591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64591</v>
      </c>
      <c r="O46" s="47">
        <f t="shared" si="8"/>
        <v>12.491007542061498</v>
      </c>
      <c r="P46" s="9"/>
    </row>
    <row r="47" spans="1:16" ht="15">
      <c r="A47" s="13"/>
      <c r="B47" s="39">
        <v>351.5</v>
      </c>
      <c r="C47" s="21" t="s">
        <v>55</v>
      </c>
      <c r="D47" s="46">
        <v>16219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16219</v>
      </c>
      <c r="O47" s="47">
        <f t="shared" si="8"/>
        <v>3.136530651711468</v>
      </c>
      <c r="P47" s="9"/>
    </row>
    <row r="48" spans="1:16" ht="15.75">
      <c r="A48" s="29" t="s">
        <v>4</v>
      </c>
      <c r="B48" s="30"/>
      <c r="C48" s="31"/>
      <c r="D48" s="32">
        <f aca="true" t="shared" si="10" ref="D48:M48">SUM(D49:D54)</f>
        <v>251007</v>
      </c>
      <c r="E48" s="32">
        <f t="shared" si="10"/>
        <v>63879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228052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8">SUM(D48:M48)</f>
        <v>542938</v>
      </c>
      <c r="O48" s="45">
        <f t="shared" si="8"/>
        <v>104.99671243473216</v>
      </c>
      <c r="P48" s="10"/>
    </row>
    <row r="49" spans="1:16" ht="15">
      <c r="A49" s="12"/>
      <c r="B49" s="25">
        <v>361.1</v>
      </c>
      <c r="C49" s="20" t="s">
        <v>57</v>
      </c>
      <c r="D49" s="46">
        <v>47501</v>
      </c>
      <c r="E49" s="46">
        <v>28331</v>
      </c>
      <c r="F49" s="46">
        <v>0</v>
      </c>
      <c r="G49" s="46">
        <v>0</v>
      </c>
      <c r="H49" s="46">
        <v>0</v>
      </c>
      <c r="I49" s="46">
        <v>228052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303884</v>
      </c>
      <c r="O49" s="47">
        <f t="shared" si="8"/>
        <v>58.76696963836782</v>
      </c>
      <c r="P49" s="9"/>
    </row>
    <row r="50" spans="1:16" ht="15">
      <c r="A50" s="12"/>
      <c r="B50" s="25">
        <v>362</v>
      </c>
      <c r="C50" s="20" t="s">
        <v>58</v>
      </c>
      <c r="D50" s="46">
        <v>61624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61624</v>
      </c>
      <c r="O50" s="47">
        <f t="shared" si="8"/>
        <v>11.917230709727326</v>
      </c>
      <c r="P50" s="9"/>
    </row>
    <row r="51" spans="1:16" ht="15">
      <c r="A51" s="12"/>
      <c r="B51" s="25">
        <v>363.22</v>
      </c>
      <c r="C51" s="20" t="s">
        <v>90</v>
      </c>
      <c r="D51" s="46">
        <v>92394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92394</v>
      </c>
      <c r="O51" s="47">
        <f t="shared" si="8"/>
        <v>17.867723844517503</v>
      </c>
      <c r="P51" s="9"/>
    </row>
    <row r="52" spans="1:16" ht="15">
      <c r="A52" s="12"/>
      <c r="B52" s="25">
        <v>364</v>
      </c>
      <c r="C52" s="20" t="s">
        <v>59</v>
      </c>
      <c r="D52" s="46">
        <v>1800</v>
      </c>
      <c r="E52" s="46">
        <v>33175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34975</v>
      </c>
      <c r="O52" s="47">
        <f t="shared" si="8"/>
        <v>6.7636820730999805</v>
      </c>
      <c r="P52" s="9"/>
    </row>
    <row r="53" spans="1:16" ht="15">
      <c r="A53" s="12"/>
      <c r="B53" s="25">
        <v>366</v>
      </c>
      <c r="C53" s="20" t="s">
        <v>60</v>
      </c>
      <c r="D53" s="46">
        <v>1707</v>
      </c>
      <c r="E53" s="46">
        <v>1000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2707</v>
      </c>
      <c r="O53" s="47">
        <f t="shared" si="8"/>
        <v>0.5234964223554438</v>
      </c>
      <c r="P53" s="9"/>
    </row>
    <row r="54" spans="1:16" ht="15">
      <c r="A54" s="12"/>
      <c r="B54" s="25">
        <v>369.9</v>
      </c>
      <c r="C54" s="20" t="s">
        <v>61</v>
      </c>
      <c r="D54" s="46">
        <v>45981</v>
      </c>
      <c r="E54" s="46">
        <v>1373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47354</v>
      </c>
      <c r="O54" s="47">
        <f t="shared" si="8"/>
        <v>9.157609746664088</v>
      </c>
      <c r="P54" s="9"/>
    </row>
    <row r="55" spans="1:16" ht="15.75">
      <c r="A55" s="29" t="s">
        <v>40</v>
      </c>
      <c r="B55" s="30"/>
      <c r="C55" s="31"/>
      <c r="D55" s="32">
        <f aca="true" t="shared" si="12" ref="D55:M55">SUM(D56:D57)</f>
        <v>2418300</v>
      </c>
      <c r="E55" s="32">
        <f t="shared" si="12"/>
        <v>77962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1377772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11"/>
        <v>3874034</v>
      </c>
      <c r="O55" s="45">
        <f t="shared" si="8"/>
        <v>749.1846838135757</v>
      </c>
      <c r="P55" s="9"/>
    </row>
    <row r="56" spans="1:16" ht="15">
      <c r="A56" s="12"/>
      <c r="B56" s="25">
        <v>381</v>
      </c>
      <c r="C56" s="20" t="s">
        <v>62</v>
      </c>
      <c r="D56" s="46">
        <v>2148550</v>
      </c>
      <c r="E56" s="46">
        <v>77962</v>
      </c>
      <c r="F56" s="46">
        <v>0</v>
      </c>
      <c r="G56" s="46">
        <v>0</v>
      </c>
      <c r="H56" s="46">
        <v>0</v>
      </c>
      <c r="I56" s="46">
        <v>1377772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3604284</v>
      </c>
      <c r="O56" s="47">
        <f t="shared" si="8"/>
        <v>697.0187584606459</v>
      </c>
      <c r="P56" s="9"/>
    </row>
    <row r="57" spans="1:16" ht="15.75" thickBot="1">
      <c r="A57" s="12"/>
      <c r="B57" s="25">
        <v>384</v>
      </c>
      <c r="C57" s="20" t="s">
        <v>91</v>
      </c>
      <c r="D57" s="46">
        <v>269750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269750</v>
      </c>
      <c r="O57" s="47">
        <f t="shared" si="8"/>
        <v>52.165925352929804</v>
      </c>
      <c r="P57" s="9"/>
    </row>
    <row r="58" spans="1:119" ht="16.5" thickBot="1">
      <c r="A58" s="14" t="s">
        <v>52</v>
      </c>
      <c r="B58" s="23"/>
      <c r="C58" s="22"/>
      <c r="D58" s="15">
        <f aca="true" t="shared" si="13" ref="D58:M58">SUM(D5,D13,D17,D31,D45,D48,D55)</f>
        <v>8551313</v>
      </c>
      <c r="E58" s="15">
        <f t="shared" si="13"/>
        <v>1259380</v>
      </c>
      <c r="F58" s="15">
        <f t="shared" si="13"/>
        <v>0</v>
      </c>
      <c r="G58" s="15">
        <f t="shared" si="13"/>
        <v>0</v>
      </c>
      <c r="H58" s="15">
        <f t="shared" si="13"/>
        <v>0</v>
      </c>
      <c r="I58" s="15">
        <f t="shared" si="13"/>
        <v>8024574</v>
      </c>
      <c r="J58" s="15">
        <f t="shared" si="13"/>
        <v>0</v>
      </c>
      <c r="K58" s="15">
        <f t="shared" si="13"/>
        <v>0</v>
      </c>
      <c r="L58" s="15">
        <f t="shared" si="13"/>
        <v>0</v>
      </c>
      <c r="M58" s="15">
        <f t="shared" si="13"/>
        <v>0</v>
      </c>
      <c r="N58" s="15">
        <f t="shared" si="11"/>
        <v>17835267</v>
      </c>
      <c r="O58" s="38">
        <f t="shared" si="8"/>
        <v>3449.0943724618064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92</v>
      </c>
      <c r="M60" s="48"/>
      <c r="N60" s="48"/>
      <c r="O60" s="43">
        <v>5171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81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4364088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4364088</v>
      </c>
      <c r="O5" s="33">
        <f aca="true" t="shared" si="1" ref="O5:O36">(N5/O$59)</f>
        <v>771.995046877764</v>
      </c>
      <c r="P5" s="6"/>
    </row>
    <row r="6" spans="1:16" ht="15">
      <c r="A6" s="12"/>
      <c r="B6" s="25">
        <v>311</v>
      </c>
      <c r="C6" s="20" t="s">
        <v>3</v>
      </c>
      <c r="D6" s="46">
        <v>1039460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1039460</v>
      </c>
      <c r="O6" s="47">
        <f t="shared" si="1"/>
        <v>183.8775871218822</v>
      </c>
      <c r="P6" s="9"/>
    </row>
    <row r="7" spans="1:16" ht="15">
      <c r="A7" s="12"/>
      <c r="B7" s="25">
        <v>312.41</v>
      </c>
      <c r="C7" s="20" t="s">
        <v>103</v>
      </c>
      <c r="D7" s="46">
        <v>260132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260132</v>
      </c>
      <c r="O7" s="47">
        <f t="shared" si="1"/>
        <v>46.01662833893508</v>
      </c>
      <c r="P7" s="9"/>
    </row>
    <row r="8" spans="1:16" ht="15">
      <c r="A8" s="12"/>
      <c r="B8" s="25">
        <v>312.6</v>
      </c>
      <c r="C8" s="20" t="s">
        <v>12</v>
      </c>
      <c r="D8" s="46">
        <v>1888811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1888811</v>
      </c>
      <c r="O8" s="47">
        <f t="shared" si="1"/>
        <v>334.12542013090393</v>
      </c>
      <c r="P8" s="9"/>
    </row>
    <row r="9" spans="1:16" ht="15">
      <c r="A9" s="12"/>
      <c r="B9" s="25">
        <v>314.3</v>
      </c>
      <c r="C9" s="20" t="s">
        <v>14</v>
      </c>
      <c r="D9" s="46">
        <v>353841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353841</v>
      </c>
      <c r="O9" s="47">
        <f t="shared" si="1"/>
        <v>62.59349018220414</v>
      </c>
      <c r="P9" s="9"/>
    </row>
    <row r="10" spans="1:16" ht="15">
      <c r="A10" s="12"/>
      <c r="B10" s="25">
        <v>314.4</v>
      </c>
      <c r="C10" s="20" t="s">
        <v>16</v>
      </c>
      <c r="D10" s="46">
        <v>14315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14315</v>
      </c>
      <c r="O10" s="47">
        <f t="shared" si="1"/>
        <v>2.5322837431452325</v>
      </c>
      <c r="P10" s="9"/>
    </row>
    <row r="11" spans="1:16" ht="15">
      <c r="A11" s="12"/>
      <c r="B11" s="25">
        <v>314.9</v>
      </c>
      <c r="C11" s="20" t="s">
        <v>78</v>
      </c>
      <c r="D11" s="46">
        <v>596519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596519</v>
      </c>
      <c r="O11" s="47">
        <f t="shared" si="1"/>
        <v>105.52255439589598</v>
      </c>
      <c r="P11" s="9"/>
    </row>
    <row r="12" spans="1:16" ht="15">
      <c r="A12" s="12"/>
      <c r="B12" s="25">
        <v>315</v>
      </c>
      <c r="C12" s="20" t="s">
        <v>104</v>
      </c>
      <c r="D12" s="46">
        <v>179978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179978</v>
      </c>
      <c r="O12" s="47">
        <f t="shared" si="1"/>
        <v>31.837608349548912</v>
      </c>
      <c r="P12" s="9"/>
    </row>
    <row r="13" spans="1:16" ht="15">
      <c r="A13" s="12"/>
      <c r="B13" s="25">
        <v>316</v>
      </c>
      <c r="C13" s="20" t="s">
        <v>131</v>
      </c>
      <c r="D13" s="46">
        <v>31032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31032</v>
      </c>
      <c r="O13" s="47">
        <f t="shared" si="1"/>
        <v>5.4894746152485405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SUM(D15:D16)</f>
        <v>262659</v>
      </c>
      <c r="E14" s="32">
        <f t="shared" si="3"/>
        <v>10050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272709</v>
      </c>
      <c r="O14" s="45">
        <f t="shared" si="1"/>
        <v>48.24146470900407</v>
      </c>
      <c r="P14" s="10"/>
    </row>
    <row r="15" spans="1:16" ht="15">
      <c r="A15" s="12"/>
      <c r="B15" s="25">
        <v>323.1</v>
      </c>
      <c r="C15" s="20" t="s">
        <v>18</v>
      </c>
      <c r="D15" s="46">
        <v>262514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262514</v>
      </c>
      <c r="O15" s="47">
        <f t="shared" si="1"/>
        <v>46.43799752343888</v>
      </c>
      <c r="P15" s="9"/>
    </row>
    <row r="16" spans="1:16" ht="15">
      <c r="A16" s="12"/>
      <c r="B16" s="25">
        <v>329</v>
      </c>
      <c r="C16" s="20" t="s">
        <v>20</v>
      </c>
      <c r="D16" s="46">
        <v>145</v>
      </c>
      <c r="E16" s="46">
        <v>10050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10195</v>
      </c>
      <c r="O16" s="47">
        <f t="shared" si="1"/>
        <v>1.8034671855651867</v>
      </c>
      <c r="P16" s="9"/>
    </row>
    <row r="17" spans="1:16" ht="15.75">
      <c r="A17" s="29" t="s">
        <v>22</v>
      </c>
      <c r="B17" s="30"/>
      <c r="C17" s="31"/>
      <c r="D17" s="32">
        <f aca="true" t="shared" si="5" ref="D17:M17">SUM(D18:D29)</f>
        <v>2303070</v>
      </c>
      <c r="E17" s="32">
        <f t="shared" si="5"/>
        <v>47123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408300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2758493</v>
      </c>
      <c r="O17" s="45">
        <f t="shared" si="1"/>
        <v>487.96975057491596</v>
      </c>
      <c r="P17" s="10"/>
    </row>
    <row r="18" spans="1:16" ht="15">
      <c r="A18" s="12"/>
      <c r="B18" s="25">
        <v>331.2</v>
      </c>
      <c r="C18" s="20" t="s">
        <v>21</v>
      </c>
      <c r="D18" s="46">
        <v>6680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6680</v>
      </c>
      <c r="O18" s="47">
        <f t="shared" si="1"/>
        <v>1.1816734477268707</v>
      </c>
      <c r="P18" s="9"/>
    </row>
    <row r="19" spans="1:16" ht="15">
      <c r="A19" s="12"/>
      <c r="B19" s="25">
        <v>331.39</v>
      </c>
      <c r="C19" s="20" t="s">
        <v>73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408300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408300</v>
      </c>
      <c r="O19" s="47">
        <f t="shared" si="1"/>
        <v>72.22713603396427</v>
      </c>
      <c r="P19" s="9"/>
    </row>
    <row r="20" spans="1:16" ht="15">
      <c r="A20" s="12"/>
      <c r="B20" s="25">
        <v>334.2</v>
      </c>
      <c r="C20" s="20" t="s">
        <v>79</v>
      </c>
      <c r="D20" s="46">
        <v>15440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15440</v>
      </c>
      <c r="O20" s="47">
        <f t="shared" si="1"/>
        <v>2.7312931186980363</v>
      </c>
      <c r="P20" s="9"/>
    </row>
    <row r="21" spans="1:16" ht="15">
      <c r="A21" s="12"/>
      <c r="B21" s="25">
        <v>334.5</v>
      </c>
      <c r="C21" s="20" t="s">
        <v>107</v>
      </c>
      <c r="D21" s="46">
        <v>882995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882995</v>
      </c>
      <c r="O21" s="47">
        <f t="shared" si="1"/>
        <v>156.19936316999824</v>
      </c>
      <c r="P21" s="9"/>
    </row>
    <row r="22" spans="1:16" ht="15">
      <c r="A22" s="12"/>
      <c r="B22" s="25">
        <v>334.7</v>
      </c>
      <c r="C22" s="20" t="s">
        <v>26</v>
      </c>
      <c r="D22" s="46">
        <v>0</v>
      </c>
      <c r="E22" s="46">
        <v>47123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47123</v>
      </c>
      <c r="O22" s="47">
        <f t="shared" si="1"/>
        <v>8.335927825933133</v>
      </c>
      <c r="P22" s="9"/>
    </row>
    <row r="23" spans="1:16" ht="15">
      <c r="A23" s="12"/>
      <c r="B23" s="25">
        <v>335.12</v>
      </c>
      <c r="C23" s="20" t="s">
        <v>94</v>
      </c>
      <c r="D23" s="46">
        <v>333631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333631</v>
      </c>
      <c r="O23" s="47">
        <f t="shared" si="1"/>
        <v>59.01839731116222</v>
      </c>
      <c r="P23" s="9"/>
    </row>
    <row r="24" spans="1:16" ht="15">
      <c r="A24" s="12"/>
      <c r="B24" s="25">
        <v>335.14</v>
      </c>
      <c r="C24" s="20" t="s">
        <v>95</v>
      </c>
      <c r="D24" s="46">
        <v>1326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1326</v>
      </c>
      <c r="O24" s="47">
        <f t="shared" si="1"/>
        <v>0.2345657173182381</v>
      </c>
      <c r="P24" s="9"/>
    </row>
    <row r="25" spans="1:16" ht="15">
      <c r="A25" s="12"/>
      <c r="B25" s="25">
        <v>335.15</v>
      </c>
      <c r="C25" s="20" t="s">
        <v>96</v>
      </c>
      <c r="D25" s="46">
        <v>5251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5251</v>
      </c>
      <c r="O25" s="47">
        <f t="shared" si="1"/>
        <v>0.9288873164691315</v>
      </c>
      <c r="P25" s="9"/>
    </row>
    <row r="26" spans="1:16" ht="15">
      <c r="A26" s="12"/>
      <c r="B26" s="25">
        <v>335.18</v>
      </c>
      <c r="C26" s="20" t="s">
        <v>97</v>
      </c>
      <c r="D26" s="46">
        <v>985311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985311</v>
      </c>
      <c r="O26" s="47">
        <f t="shared" si="1"/>
        <v>174.29877940916327</v>
      </c>
      <c r="P26" s="9"/>
    </row>
    <row r="27" spans="1:16" ht="15">
      <c r="A27" s="12"/>
      <c r="B27" s="25">
        <v>335.21</v>
      </c>
      <c r="C27" s="20" t="s">
        <v>31</v>
      </c>
      <c r="D27" s="46">
        <v>876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876</v>
      </c>
      <c r="O27" s="47">
        <f t="shared" si="1"/>
        <v>0.15496196709711657</v>
      </c>
      <c r="P27" s="9"/>
    </row>
    <row r="28" spans="1:16" ht="15">
      <c r="A28" s="12"/>
      <c r="B28" s="25">
        <v>338</v>
      </c>
      <c r="C28" s="20" t="s">
        <v>32</v>
      </c>
      <c r="D28" s="46">
        <v>48901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48901</v>
      </c>
      <c r="O28" s="47">
        <f t="shared" si="1"/>
        <v>8.65045108791792</v>
      </c>
      <c r="P28" s="9"/>
    </row>
    <row r="29" spans="1:16" ht="15">
      <c r="A29" s="12"/>
      <c r="B29" s="25">
        <v>339</v>
      </c>
      <c r="C29" s="20" t="s">
        <v>33</v>
      </c>
      <c r="D29" s="46">
        <v>22659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22659</v>
      </c>
      <c r="O29" s="47">
        <f t="shared" si="1"/>
        <v>4.008314169467539</v>
      </c>
      <c r="P29" s="9"/>
    </row>
    <row r="30" spans="1:16" ht="15.75">
      <c r="A30" s="29" t="s">
        <v>38</v>
      </c>
      <c r="B30" s="30"/>
      <c r="C30" s="31"/>
      <c r="D30" s="32">
        <f aca="true" t="shared" si="7" ref="D30:M30">SUM(D31:D42)</f>
        <v>1833008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8902715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10735723</v>
      </c>
      <c r="O30" s="45">
        <f t="shared" si="1"/>
        <v>1899.1195825225543</v>
      </c>
      <c r="P30" s="10"/>
    </row>
    <row r="31" spans="1:16" ht="15">
      <c r="A31" s="12"/>
      <c r="B31" s="25">
        <v>341.1</v>
      </c>
      <c r="C31" s="20" t="s">
        <v>145</v>
      </c>
      <c r="D31" s="46">
        <v>36874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36874</v>
      </c>
      <c r="O31" s="47">
        <f t="shared" si="1"/>
        <v>6.522908190341411</v>
      </c>
      <c r="P31" s="9"/>
    </row>
    <row r="32" spans="1:16" ht="15">
      <c r="A32" s="12"/>
      <c r="B32" s="25">
        <v>341.2</v>
      </c>
      <c r="C32" s="20" t="s">
        <v>133</v>
      </c>
      <c r="D32" s="46">
        <v>1800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2">SUM(D32:M32)</f>
        <v>1800</v>
      </c>
      <c r="O32" s="47">
        <f t="shared" si="1"/>
        <v>0.3184150008844861</v>
      </c>
      <c r="P32" s="9"/>
    </row>
    <row r="33" spans="1:16" ht="15">
      <c r="A33" s="12"/>
      <c r="B33" s="25">
        <v>341.3</v>
      </c>
      <c r="C33" s="20" t="s">
        <v>98</v>
      </c>
      <c r="D33" s="46">
        <v>6100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6100</v>
      </c>
      <c r="O33" s="47">
        <f t="shared" si="1"/>
        <v>1.0790730585529806</v>
      </c>
      <c r="P33" s="9"/>
    </row>
    <row r="34" spans="1:16" ht="15">
      <c r="A34" s="12"/>
      <c r="B34" s="25">
        <v>341.54</v>
      </c>
      <c r="C34" s="20" t="s">
        <v>146</v>
      </c>
      <c r="D34" s="46">
        <v>215599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215599</v>
      </c>
      <c r="O34" s="47">
        <f t="shared" si="1"/>
        <v>38.138864319830176</v>
      </c>
      <c r="P34" s="9"/>
    </row>
    <row r="35" spans="1:16" ht="15">
      <c r="A35" s="12"/>
      <c r="B35" s="25">
        <v>342.1</v>
      </c>
      <c r="C35" s="20" t="s">
        <v>42</v>
      </c>
      <c r="D35" s="46">
        <v>12953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12953</v>
      </c>
      <c r="O35" s="47">
        <f t="shared" si="1"/>
        <v>2.291349725809305</v>
      </c>
      <c r="P35" s="9"/>
    </row>
    <row r="36" spans="1:16" ht="15">
      <c r="A36" s="12"/>
      <c r="B36" s="25">
        <v>343.1</v>
      </c>
      <c r="C36" s="20" t="s">
        <v>134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138891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138891</v>
      </c>
      <c r="O36" s="47">
        <f t="shared" si="1"/>
        <v>24.569432159915088</v>
      </c>
      <c r="P36" s="9"/>
    </row>
    <row r="37" spans="1:16" ht="15">
      <c r="A37" s="12"/>
      <c r="B37" s="25">
        <v>343.2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1790459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1790459</v>
      </c>
      <c r="O37" s="47">
        <f aca="true" t="shared" si="9" ref="O37:O57">(N37/O$59)</f>
        <v>316.72722448257565</v>
      </c>
      <c r="P37" s="9"/>
    </row>
    <row r="38" spans="1:16" ht="15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3970122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3970122</v>
      </c>
      <c r="O38" s="47">
        <f t="shared" si="9"/>
        <v>702.3035556341765</v>
      </c>
      <c r="P38" s="9"/>
    </row>
    <row r="39" spans="1:16" ht="15">
      <c r="A39" s="12"/>
      <c r="B39" s="25">
        <v>343.4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717265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717265</v>
      </c>
      <c r="O39" s="47">
        <f t="shared" si="9"/>
        <v>126.88218644967274</v>
      </c>
      <c r="P39" s="9"/>
    </row>
    <row r="40" spans="1:16" ht="15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2285978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2285978</v>
      </c>
      <c r="O40" s="47">
        <f t="shared" si="9"/>
        <v>404.3831593843977</v>
      </c>
      <c r="P40" s="9"/>
    </row>
    <row r="41" spans="1:16" ht="15">
      <c r="A41" s="12"/>
      <c r="B41" s="25">
        <v>344.1</v>
      </c>
      <c r="C41" s="20" t="s">
        <v>99</v>
      </c>
      <c r="D41" s="46">
        <v>405813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405813</v>
      </c>
      <c r="O41" s="47">
        <f t="shared" si="9"/>
        <v>71.78719264107553</v>
      </c>
      <c r="P41" s="9"/>
    </row>
    <row r="42" spans="1:16" ht="15">
      <c r="A42" s="12"/>
      <c r="B42" s="25">
        <v>349</v>
      </c>
      <c r="C42" s="20" t="s">
        <v>1</v>
      </c>
      <c r="D42" s="46">
        <v>1153869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1153869</v>
      </c>
      <c r="O42" s="47">
        <f t="shared" si="9"/>
        <v>204.11622147532285</v>
      </c>
      <c r="P42" s="9"/>
    </row>
    <row r="43" spans="1:16" ht="15.75">
      <c r="A43" s="29" t="s">
        <v>39</v>
      </c>
      <c r="B43" s="30"/>
      <c r="C43" s="31"/>
      <c r="D43" s="32">
        <f aca="true" t="shared" si="10" ref="D43:M43">SUM(D44:D45)</f>
        <v>9781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57">SUM(D43:M43)</f>
        <v>9781</v>
      </c>
      <c r="O43" s="45">
        <f t="shared" si="9"/>
        <v>1.730231735361755</v>
      </c>
      <c r="P43" s="10"/>
    </row>
    <row r="44" spans="1:16" ht="15">
      <c r="A44" s="13"/>
      <c r="B44" s="39">
        <v>351.1</v>
      </c>
      <c r="C44" s="21" t="s">
        <v>54</v>
      </c>
      <c r="D44" s="46">
        <v>5165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5165</v>
      </c>
      <c r="O44" s="47">
        <f t="shared" si="9"/>
        <v>0.9136741553157616</v>
      </c>
      <c r="P44" s="9"/>
    </row>
    <row r="45" spans="1:16" ht="15">
      <c r="A45" s="13"/>
      <c r="B45" s="39">
        <v>351.2</v>
      </c>
      <c r="C45" s="21" t="s">
        <v>135</v>
      </c>
      <c r="D45" s="46">
        <v>4616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4616</v>
      </c>
      <c r="O45" s="47">
        <f t="shared" si="9"/>
        <v>0.8165575800459933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SUM(D47:D51)</f>
        <v>233088</v>
      </c>
      <c r="E46" s="32">
        <f t="shared" si="12"/>
        <v>83424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151702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468214</v>
      </c>
      <c r="O46" s="45">
        <f t="shared" si="9"/>
        <v>82.8257562356271</v>
      </c>
      <c r="P46" s="10"/>
    </row>
    <row r="47" spans="1:16" ht="15">
      <c r="A47" s="12"/>
      <c r="B47" s="25">
        <v>361.1</v>
      </c>
      <c r="C47" s="20" t="s">
        <v>57</v>
      </c>
      <c r="D47" s="46">
        <v>24946</v>
      </c>
      <c r="E47" s="46">
        <v>3020</v>
      </c>
      <c r="F47" s="46">
        <v>0</v>
      </c>
      <c r="G47" s="46">
        <v>0</v>
      </c>
      <c r="H47" s="46">
        <v>0</v>
      </c>
      <c r="I47" s="46">
        <v>76525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104491</v>
      </c>
      <c r="O47" s="47">
        <f t="shared" si="9"/>
        <v>18.484167698567134</v>
      </c>
      <c r="P47" s="9"/>
    </row>
    <row r="48" spans="1:16" ht="15">
      <c r="A48" s="12"/>
      <c r="B48" s="25">
        <v>362</v>
      </c>
      <c r="C48" s="20" t="s">
        <v>58</v>
      </c>
      <c r="D48" s="46">
        <v>133509</v>
      </c>
      <c r="E48" s="46">
        <v>0</v>
      </c>
      <c r="F48" s="46">
        <v>0</v>
      </c>
      <c r="G48" s="46">
        <v>0</v>
      </c>
      <c r="H48" s="46">
        <v>0</v>
      </c>
      <c r="I48" s="46">
        <v>50177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183686</v>
      </c>
      <c r="O48" s="47">
        <f t="shared" si="9"/>
        <v>32.49354325137095</v>
      </c>
      <c r="P48" s="9"/>
    </row>
    <row r="49" spans="1:16" ht="15">
      <c r="A49" s="12"/>
      <c r="B49" s="25">
        <v>364</v>
      </c>
      <c r="C49" s="20" t="s">
        <v>100</v>
      </c>
      <c r="D49" s="46">
        <v>0</v>
      </c>
      <c r="E49" s="46">
        <v>34400</v>
      </c>
      <c r="F49" s="46">
        <v>0</v>
      </c>
      <c r="G49" s="46">
        <v>0</v>
      </c>
      <c r="H49" s="46">
        <v>0</v>
      </c>
      <c r="I49" s="46">
        <v>25000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59400</v>
      </c>
      <c r="O49" s="47">
        <f t="shared" si="9"/>
        <v>10.507695029188042</v>
      </c>
      <c r="P49" s="9"/>
    </row>
    <row r="50" spans="1:16" ht="15">
      <c r="A50" s="12"/>
      <c r="B50" s="25">
        <v>366</v>
      </c>
      <c r="C50" s="20" t="s">
        <v>60</v>
      </c>
      <c r="D50" s="46">
        <v>0</v>
      </c>
      <c r="E50" s="46">
        <v>46004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46004</v>
      </c>
      <c r="O50" s="47">
        <f t="shared" si="9"/>
        <v>8.13797983371661</v>
      </c>
      <c r="P50" s="9"/>
    </row>
    <row r="51" spans="1:16" ht="15">
      <c r="A51" s="12"/>
      <c r="B51" s="25">
        <v>369.4</v>
      </c>
      <c r="C51" s="20" t="s">
        <v>136</v>
      </c>
      <c r="D51" s="46">
        <v>74633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74633</v>
      </c>
      <c r="O51" s="47">
        <f t="shared" si="9"/>
        <v>13.202370422784362</v>
      </c>
      <c r="P51" s="9"/>
    </row>
    <row r="52" spans="1:16" ht="15.75">
      <c r="A52" s="29" t="s">
        <v>40</v>
      </c>
      <c r="B52" s="30"/>
      <c r="C52" s="31"/>
      <c r="D52" s="32">
        <f aca="true" t="shared" si="13" ref="D52:M52">SUM(D53:D56)</f>
        <v>87649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1096838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1184487</v>
      </c>
      <c r="O52" s="45">
        <f t="shared" si="9"/>
        <v>209.53246064036796</v>
      </c>
      <c r="P52" s="9"/>
    </row>
    <row r="53" spans="1:16" ht="15">
      <c r="A53" s="12"/>
      <c r="B53" s="25">
        <v>381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948212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948212</v>
      </c>
      <c r="O53" s="47">
        <f t="shared" si="9"/>
        <v>167.7360693437113</v>
      </c>
      <c r="P53" s="9"/>
    </row>
    <row r="54" spans="1:16" ht="15">
      <c r="A54" s="12"/>
      <c r="B54" s="25">
        <v>384</v>
      </c>
      <c r="C54" s="20" t="s">
        <v>91</v>
      </c>
      <c r="D54" s="46">
        <v>80628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80628</v>
      </c>
      <c r="O54" s="47">
        <f t="shared" si="9"/>
        <v>14.262869272952415</v>
      </c>
      <c r="P54" s="9"/>
    </row>
    <row r="55" spans="1:16" ht="15">
      <c r="A55" s="12"/>
      <c r="B55" s="25">
        <v>389.1</v>
      </c>
      <c r="C55" s="20" t="s">
        <v>147</v>
      </c>
      <c r="D55" s="46">
        <v>1001</v>
      </c>
      <c r="E55" s="46">
        <v>0</v>
      </c>
      <c r="F55" s="46">
        <v>0</v>
      </c>
      <c r="G55" s="46">
        <v>0</v>
      </c>
      <c r="H55" s="46">
        <v>0</v>
      </c>
      <c r="I55" s="46">
        <v>148626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149627</v>
      </c>
      <c r="O55" s="47">
        <f t="shared" si="9"/>
        <v>26.468600742968334</v>
      </c>
      <c r="P55" s="9"/>
    </row>
    <row r="56" spans="1:16" ht="15.75" thickBot="1">
      <c r="A56" s="12"/>
      <c r="B56" s="25">
        <v>389.9</v>
      </c>
      <c r="C56" s="20" t="s">
        <v>138</v>
      </c>
      <c r="D56" s="46">
        <v>6020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6020</v>
      </c>
      <c r="O56" s="47">
        <f t="shared" si="9"/>
        <v>1.0649212807358925</v>
      </c>
      <c r="P56" s="9"/>
    </row>
    <row r="57" spans="1:119" ht="16.5" thickBot="1">
      <c r="A57" s="14" t="s">
        <v>52</v>
      </c>
      <c r="B57" s="23"/>
      <c r="C57" s="22"/>
      <c r="D57" s="15">
        <f aca="true" t="shared" si="14" ref="D57:M57">SUM(D5,D14,D17,D30,D43,D46,D52)</f>
        <v>9093343</v>
      </c>
      <c r="E57" s="15">
        <f t="shared" si="14"/>
        <v>140597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10559555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1"/>
        <v>19793495</v>
      </c>
      <c r="O57" s="38">
        <f t="shared" si="9"/>
        <v>3501.414293295595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148</v>
      </c>
      <c r="M59" s="48"/>
      <c r="N59" s="48"/>
      <c r="O59" s="43">
        <v>5653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4561079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4561079</v>
      </c>
      <c r="O5" s="33">
        <f aca="true" t="shared" si="1" ref="O5:O36">(N5/O$64)</f>
        <v>810.2822881506485</v>
      </c>
      <c r="P5" s="6"/>
    </row>
    <row r="6" spans="1:16" ht="15">
      <c r="A6" s="12"/>
      <c r="B6" s="25">
        <v>311</v>
      </c>
      <c r="C6" s="20" t="s">
        <v>3</v>
      </c>
      <c r="D6" s="46">
        <v>1012402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1012402</v>
      </c>
      <c r="O6" s="47">
        <f t="shared" si="1"/>
        <v>179.8546811156511</v>
      </c>
      <c r="P6" s="9"/>
    </row>
    <row r="7" spans="1:16" ht="15">
      <c r="A7" s="12"/>
      <c r="B7" s="25">
        <v>312.41</v>
      </c>
      <c r="C7" s="20" t="s">
        <v>103</v>
      </c>
      <c r="D7" s="46">
        <v>296905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296905</v>
      </c>
      <c r="O7" s="47">
        <f t="shared" si="1"/>
        <v>52.74560312666548</v>
      </c>
      <c r="P7" s="9"/>
    </row>
    <row r="8" spans="1:16" ht="15">
      <c r="A8" s="12"/>
      <c r="B8" s="25">
        <v>312.6</v>
      </c>
      <c r="C8" s="20" t="s">
        <v>12</v>
      </c>
      <c r="D8" s="46">
        <v>2046353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2046353</v>
      </c>
      <c r="O8" s="47">
        <f t="shared" si="1"/>
        <v>363.53757328122225</v>
      </c>
      <c r="P8" s="9"/>
    </row>
    <row r="9" spans="1:16" ht="15">
      <c r="A9" s="12"/>
      <c r="B9" s="25">
        <v>314.1</v>
      </c>
      <c r="C9" s="20" t="s">
        <v>13</v>
      </c>
      <c r="D9" s="46">
        <v>612308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612308</v>
      </c>
      <c r="O9" s="47">
        <f t="shared" si="1"/>
        <v>108.7774027358323</v>
      </c>
      <c r="P9" s="9"/>
    </row>
    <row r="10" spans="1:16" ht="15">
      <c r="A10" s="12"/>
      <c r="B10" s="25">
        <v>314.3</v>
      </c>
      <c r="C10" s="20" t="s">
        <v>14</v>
      </c>
      <c r="D10" s="46">
        <v>352902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352902</v>
      </c>
      <c r="O10" s="47">
        <f t="shared" si="1"/>
        <v>62.69355125244271</v>
      </c>
      <c r="P10" s="9"/>
    </row>
    <row r="11" spans="1:16" ht="15">
      <c r="A11" s="12"/>
      <c r="B11" s="25">
        <v>314.4</v>
      </c>
      <c r="C11" s="20" t="s">
        <v>16</v>
      </c>
      <c r="D11" s="46">
        <v>13610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13610</v>
      </c>
      <c r="O11" s="47">
        <f t="shared" si="1"/>
        <v>2.4178362053650737</v>
      </c>
      <c r="P11" s="9"/>
    </row>
    <row r="12" spans="1:16" ht="15">
      <c r="A12" s="12"/>
      <c r="B12" s="25">
        <v>315</v>
      </c>
      <c r="C12" s="20" t="s">
        <v>104</v>
      </c>
      <c r="D12" s="46">
        <v>183587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183587</v>
      </c>
      <c r="O12" s="47">
        <f t="shared" si="1"/>
        <v>32.61449635814532</v>
      </c>
      <c r="P12" s="9"/>
    </row>
    <row r="13" spans="1:16" ht="15">
      <c r="A13" s="12"/>
      <c r="B13" s="25">
        <v>316</v>
      </c>
      <c r="C13" s="20" t="s">
        <v>131</v>
      </c>
      <c r="D13" s="46">
        <v>43012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43012</v>
      </c>
      <c r="O13" s="47">
        <f t="shared" si="1"/>
        <v>7.641144075324214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SUM(D15:D19)</f>
        <v>305434</v>
      </c>
      <c r="E14" s="32">
        <f t="shared" si="3"/>
        <v>3900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54441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363775</v>
      </c>
      <c r="O14" s="45">
        <f t="shared" si="1"/>
        <v>64.62515544501687</v>
      </c>
      <c r="P14" s="10"/>
    </row>
    <row r="15" spans="1:16" ht="15">
      <c r="A15" s="12"/>
      <c r="B15" s="25">
        <v>323.1</v>
      </c>
      <c r="C15" s="20" t="s">
        <v>18</v>
      </c>
      <c r="D15" s="46">
        <v>271427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271427</v>
      </c>
      <c r="O15" s="47">
        <f t="shared" si="1"/>
        <v>48.21939953810624</v>
      </c>
      <c r="P15" s="9"/>
    </row>
    <row r="16" spans="1:16" ht="15">
      <c r="A16" s="12"/>
      <c r="B16" s="25">
        <v>324.11</v>
      </c>
      <c r="C16" s="20" t="s">
        <v>125</v>
      </c>
      <c r="D16" s="46">
        <v>25462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25462</v>
      </c>
      <c r="O16" s="47">
        <f t="shared" si="1"/>
        <v>4.5233611653934975</v>
      </c>
      <c r="P16" s="9"/>
    </row>
    <row r="17" spans="1:16" ht="15">
      <c r="A17" s="12"/>
      <c r="B17" s="25">
        <v>324.21</v>
      </c>
      <c r="C17" s="20" t="s">
        <v>141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54441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54441</v>
      </c>
      <c r="O17" s="47">
        <f t="shared" si="1"/>
        <v>9.671522472908155</v>
      </c>
      <c r="P17" s="9"/>
    </row>
    <row r="18" spans="1:16" ht="15">
      <c r="A18" s="12"/>
      <c r="B18" s="25">
        <v>325.1</v>
      </c>
      <c r="C18" s="20" t="s">
        <v>142</v>
      </c>
      <c r="D18" s="46">
        <v>8500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8500</v>
      </c>
      <c r="O18" s="47">
        <f t="shared" si="1"/>
        <v>1.5100373068040505</v>
      </c>
      <c r="P18" s="9"/>
    </row>
    <row r="19" spans="1:16" ht="15">
      <c r="A19" s="12"/>
      <c r="B19" s="25">
        <v>329</v>
      </c>
      <c r="C19" s="20" t="s">
        <v>20</v>
      </c>
      <c r="D19" s="46">
        <v>45</v>
      </c>
      <c r="E19" s="46">
        <v>3900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3945</v>
      </c>
      <c r="O19" s="47">
        <f t="shared" si="1"/>
        <v>0.7008349618049388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SUM(D21:D36)</f>
        <v>2118956</v>
      </c>
      <c r="E20" s="32">
        <f t="shared" si="5"/>
        <v>51342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148118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2318416</v>
      </c>
      <c r="O20" s="45">
        <f t="shared" si="1"/>
        <v>411.869959140167</v>
      </c>
      <c r="P20" s="10"/>
    </row>
    <row r="21" spans="1:16" ht="15">
      <c r="A21" s="12"/>
      <c r="B21" s="25">
        <v>331.2</v>
      </c>
      <c r="C21" s="20" t="s">
        <v>21</v>
      </c>
      <c r="D21" s="46">
        <v>2491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2491</v>
      </c>
      <c r="O21" s="47">
        <f t="shared" si="1"/>
        <v>0.4425297566175164</v>
      </c>
      <c r="P21" s="9"/>
    </row>
    <row r="22" spans="1:16" ht="15">
      <c r="A22" s="12"/>
      <c r="B22" s="25">
        <v>331.35</v>
      </c>
      <c r="C22" s="20" t="s">
        <v>106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57788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57788</v>
      </c>
      <c r="O22" s="47">
        <f t="shared" si="1"/>
        <v>10.266121868893231</v>
      </c>
      <c r="P22" s="9"/>
    </row>
    <row r="23" spans="1:16" ht="15">
      <c r="A23" s="12"/>
      <c r="B23" s="25">
        <v>331.41</v>
      </c>
      <c r="C23" s="20" t="s">
        <v>24</v>
      </c>
      <c r="D23" s="46">
        <v>50931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50931</v>
      </c>
      <c r="O23" s="47">
        <f t="shared" si="1"/>
        <v>9.047965890922011</v>
      </c>
      <c r="P23" s="9"/>
    </row>
    <row r="24" spans="1:16" ht="15">
      <c r="A24" s="12"/>
      <c r="B24" s="25">
        <v>334.2</v>
      </c>
      <c r="C24" s="20" t="s">
        <v>79</v>
      </c>
      <c r="D24" s="46">
        <v>9625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9625</v>
      </c>
      <c r="O24" s="47">
        <f t="shared" si="1"/>
        <v>1.709895185645763</v>
      </c>
      <c r="P24" s="9"/>
    </row>
    <row r="25" spans="1:16" ht="15">
      <c r="A25" s="12"/>
      <c r="B25" s="25">
        <v>334.41</v>
      </c>
      <c r="C25" s="20" t="s">
        <v>25</v>
      </c>
      <c r="D25" s="46">
        <v>18379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3">SUM(D25:M25)</f>
        <v>18379</v>
      </c>
      <c r="O25" s="47">
        <f t="shared" si="1"/>
        <v>3.265055960206076</v>
      </c>
      <c r="P25" s="9"/>
    </row>
    <row r="26" spans="1:16" ht="15">
      <c r="A26" s="12"/>
      <c r="B26" s="25">
        <v>334.5</v>
      </c>
      <c r="C26" s="20" t="s">
        <v>107</v>
      </c>
      <c r="D26" s="46">
        <v>462352</v>
      </c>
      <c r="E26" s="46">
        <v>0</v>
      </c>
      <c r="F26" s="46">
        <v>0</v>
      </c>
      <c r="G26" s="46">
        <v>0</v>
      </c>
      <c r="H26" s="46">
        <v>0</v>
      </c>
      <c r="I26" s="46">
        <v>90330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552682</v>
      </c>
      <c r="O26" s="47">
        <f t="shared" si="1"/>
        <v>98.18475750577367</v>
      </c>
      <c r="P26" s="9"/>
    </row>
    <row r="27" spans="1:16" ht="15">
      <c r="A27" s="12"/>
      <c r="B27" s="25">
        <v>334.7</v>
      </c>
      <c r="C27" s="20" t="s">
        <v>26</v>
      </c>
      <c r="D27" s="46">
        <v>93826</v>
      </c>
      <c r="E27" s="46">
        <v>51342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145168</v>
      </c>
      <c r="O27" s="47">
        <f t="shared" si="1"/>
        <v>25.78930538283887</v>
      </c>
      <c r="P27" s="9"/>
    </row>
    <row r="28" spans="1:16" ht="15">
      <c r="A28" s="12"/>
      <c r="B28" s="25">
        <v>335.12</v>
      </c>
      <c r="C28" s="20" t="s">
        <v>94</v>
      </c>
      <c r="D28" s="46">
        <v>350569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350569</v>
      </c>
      <c r="O28" s="47">
        <f t="shared" si="1"/>
        <v>62.27909042458696</v>
      </c>
      <c r="P28" s="9"/>
    </row>
    <row r="29" spans="1:16" ht="15">
      <c r="A29" s="12"/>
      <c r="B29" s="25">
        <v>335.14</v>
      </c>
      <c r="C29" s="20" t="s">
        <v>95</v>
      </c>
      <c r="D29" s="46">
        <v>361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361</v>
      </c>
      <c r="O29" s="47">
        <f t="shared" si="1"/>
        <v>0.06413217267720732</v>
      </c>
      <c r="P29" s="9"/>
    </row>
    <row r="30" spans="1:16" ht="15">
      <c r="A30" s="12"/>
      <c r="B30" s="25">
        <v>335.15</v>
      </c>
      <c r="C30" s="20" t="s">
        <v>96</v>
      </c>
      <c r="D30" s="46">
        <v>4989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4989</v>
      </c>
      <c r="O30" s="47">
        <f t="shared" si="1"/>
        <v>0.886303073370048</v>
      </c>
      <c r="P30" s="9"/>
    </row>
    <row r="31" spans="1:16" ht="15">
      <c r="A31" s="12"/>
      <c r="B31" s="25">
        <v>335.18</v>
      </c>
      <c r="C31" s="20" t="s">
        <v>97</v>
      </c>
      <c r="D31" s="46">
        <v>1075358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1075358</v>
      </c>
      <c r="O31" s="47">
        <f t="shared" si="1"/>
        <v>191.0389056670812</v>
      </c>
      <c r="P31" s="9"/>
    </row>
    <row r="32" spans="1:16" ht="15">
      <c r="A32" s="12"/>
      <c r="B32" s="25">
        <v>335.21</v>
      </c>
      <c r="C32" s="20" t="s">
        <v>31</v>
      </c>
      <c r="D32" s="46">
        <v>3722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3722</v>
      </c>
      <c r="O32" s="47">
        <f t="shared" si="1"/>
        <v>0.6612186889323148</v>
      </c>
      <c r="P32" s="9"/>
    </row>
    <row r="33" spans="1:16" ht="15">
      <c r="A33" s="12"/>
      <c r="B33" s="25">
        <v>335.23</v>
      </c>
      <c r="C33" s="20" t="s">
        <v>132</v>
      </c>
      <c r="D33" s="46">
        <v>9091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9091</v>
      </c>
      <c r="O33" s="47">
        <f t="shared" si="1"/>
        <v>1.6150293124888968</v>
      </c>
      <c r="P33" s="9"/>
    </row>
    <row r="34" spans="1:16" ht="15">
      <c r="A34" s="12"/>
      <c r="B34" s="25">
        <v>337.2</v>
      </c>
      <c r="C34" s="20" t="s">
        <v>88</v>
      </c>
      <c r="D34" s="46">
        <v>6000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6000</v>
      </c>
      <c r="O34" s="47">
        <f t="shared" si="1"/>
        <v>1.0659086871558003</v>
      </c>
      <c r="P34" s="9"/>
    </row>
    <row r="35" spans="1:16" ht="15">
      <c r="A35" s="12"/>
      <c r="B35" s="25">
        <v>338</v>
      </c>
      <c r="C35" s="20" t="s">
        <v>32</v>
      </c>
      <c r="D35" s="46">
        <v>20809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20809</v>
      </c>
      <c r="O35" s="47">
        <f t="shared" si="1"/>
        <v>3.696748978504175</v>
      </c>
      <c r="P35" s="9"/>
    </row>
    <row r="36" spans="1:16" ht="15">
      <c r="A36" s="12"/>
      <c r="B36" s="25">
        <v>339</v>
      </c>
      <c r="C36" s="20" t="s">
        <v>33</v>
      </c>
      <c r="D36" s="46">
        <v>10453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10453</v>
      </c>
      <c r="O36" s="47">
        <f t="shared" si="1"/>
        <v>1.8569905844732635</v>
      </c>
      <c r="P36" s="9"/>
    </row>
    <row r="37" spans="1:16" ht="15.75">
      <c r="A37" s="29" t="s">
        <v>38</v>
      </c>
      <c r="B37" s="30"/>
      <c r="C37" s="31"/>
      <c r="D37" s="32">
        <f aca="true" t="shared" si="7" ref="D37:M37">SUM(D38:D48)</f>
        <v>1717873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8251589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9969462</v>
      </c>
      <c r="O37" s="45">
        <f aca="true" t="shared" si="8" ref="O37:O62">(N37/O$64)</f>
        <v>1771.0893586782731</v>
      </c>
      <c r="P37" s="10"/>
    </row>
    <row r="38" spans="1:16" ht="15">
      <c r="A38" s="12"/>
      <c r="B38" s="25">
        <v>341.3</v>
      </c>
      <c r="C38" s="20" t="s">
        <v>98</v>
      </c>
      <c r="D38" s="46">
        <v>22120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8">SUM(D38:M38)</f>
        <v>22120</v>
      </c>
      <c r="O38" s="47">
        <f t="shared" si="8"/>
        <v>3.929650026647717</v>
      </c>
      <c r="P38" s="9"/>
    </row>
    <row r="39" spans="1:16" ht="15">
      <c r="A39" s="12"/>
      <c r="B39" s="25">
        <v>341.9</v>
      </c>
      <c r="C39" s="20" t="s">
        <v>109</v>
      </c>
      <c r="D39" s="46">
        <v>16387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16387</v>
      </c>
      <c r="O39" s="47">
        <f t="shared" si="8"/>
        <v>2.91117427607035</v>
      </c>
      <c r="P39" s="9"/>
    </row>
    <row r="40" spans="1:16" ht="15">
      <c r="A40" s="12"/>
      <c r="B40" s="25">
        <v>342.1</v>
      </c>
      <c r="C40" s="20" t="s">
        <v>42</v>
      </c>
      <c r="D40" s="46">
        <v>5424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5424</v>
      </c>
      <c r="O40" s="47">
        <f t="shared" si="8"/>
        <v>0.9635814531888435</v>
      </c>
      <c r="P40" s="9"/>
    </row>
    <row r="41" spans="1:16" ht="15">
      <c r="A41" s="12"/>
      <c r="B41" s="25">
        <v>342.9</v>
      </c>
      <c r="C41" s="20" t="s">
        <v>44</v>
      </c>
      <c r="D41" s="46">
        <v>1315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1315</v>
      </c>
      <c r="O41" s="47">
        <f t="shared" si="8"/>
        <v>0.23361165393497957</v>
      </c>
      <c r="P41" s="9"/>
    </row>
    <row r="42" spans="1:16" ht="15">
      <c r="A42" s="12"/>
      <c r="B42" s="25">
        <v>343.1</v>
      </c>
      <c r="C42" s="20" t="s">
        <v>134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10003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10003</v>
      </c>
      <c r="O42" s="47">
        <f t="shared" si="8"/>
        <v>1.7770474329365784</v>
      </c>
      <c r="P42" s="9"/>
    </row>
    <row r="43" spans="1:16" ht="15">
      <c r="A43" s="12"/>
      <c r="B43" s="25">
        <v>343.2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1230235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1230235</v>
      </c>
      <c r="O43" s="47">
        <f t="shared" si="8"/>
        <v>218.553028957186</v>
      </c>
      <c r="P43" s="9"/>
    </row>
    <row r="44" spans="1:16" ht="15">
      <c r="A44" s="12"/>
      <c r="B44" s="25">
        <v>343.3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3800411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3800411</v>
      </c>
      <c r="O44" s="47">
        <f t="shared" si="8"/>
        <v>675.1485166104104</v>
      </c>
      <c r="P44" s="9"/>
    </row>
    <row r="45" spans="1:16" ht="15">
      <c r="A45" s="12"/>
      <c r="B45" s="25">
        <v>343.4</v>
      </c>
      <c r="C45" s="20" t="s">
        <v>47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755987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755987</v>
      </c>
      <c r="O45" s="47">
        <f t="shared" si="8"/>
        <v>134.30218511280867</v>
      </c>
      <c r="P45" s="9"/>
    </row>
    <row r="46" spans="1:16" ht="15">
      <c r="A46" s="12"/>
      <c r="B46" s="25">
        <v>343.5</v>
      </c>
      <c r="C46" s="20" t="s">
        <v>48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2454953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2454953</v>
      </c>
      <c r="O46" s="47">
        <f t="shared" si="8"/>
        <v>436.12595487653226</v>
      </c>
      <c r="P46" s="9"/>
    </row>
    <row r="47" spans="1:16" ht="15">
      <c r="A47" s="12"/>
      <c r="B47" s="25">
        <v>344.1</v>
      </c>
      <c r="C47" s="20" t="s">
        <v>99</v>
      </c>
      <c r="D47" s="46">
        <v>499562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499562</v>
      </c>
      <c r="O47" s="47">
        <f t="shared" si="8"/>
        <v>88.74791259548765</v>
      </c>
      <c r="P47" s="9"/>
    </row>
    <row r="48" spans="1:16" ht="15">
      <c r="A48" s="12"/>
      <c r="B48" s="25">
        <v>349</v>
      </c>
      <c r="C48" s="20" t="s">
        <v>1</v>
      </c>
      <c r="D48" s="46">
        <v>1173065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1173065</v>
      </c>
      <c r="O48" s="47">
        <f t="shared" si="8"/>
        <v>208.39669568306982</v>
      </c>
      <c r="P48" s="9"/>
    </row>
    <row r="49" spans="1:16" ht="15.75">
      <c r="A49" s="29" t="s">
        <v>39</v>
      </c>
      <c r="B49" s="30"/>
      <c r="C49" s="31"/>
      <c r="D49" s="32">
        <f aca="true" t="shared" si="10" ref="D49:M49">SUM(D50:D51)</f>
        <v>11188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62">SUM(D49:M49)</f>
        <v>11188</v>
      </c>
      <c r="O49" s="45">
        <f t="shared" si="8"/>
        <v>1.987564398649849</v>
      </c>
      <c r="P49" s="10"/>
    </row>
    <row r="50" spans="1:16" ht="15">
      <c r="A50" s="13"/>
      <c r="B50" s="39">
        <v>351.1</v>
      </c>
      <c r="C50" s="21" t="s">
        <v>54</v>
      </c>
      <c r="D50" s="46">
        <v>8611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8611</v>
      </c>
      <c r="O50" s="47">
        <f t="shared" si="8"/>
        <v>1.5297566175164328</v>
      </c>
      <c r="P50" s="9"/>
    </row>
    <row r="51" spans="1:16" ht="15">
      <c r="A51" s="13"/>
      <c r="B51" s="39">
        <v>351.2</v>
      </c>
      <c r="C51" s="21" t="s">
        <v>135</v>
      </c>
      <c r="D51" s="46">
        <v>2577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2577</v>
      </c>
      <c r="O51" s="47">
        <f t="shared" si="8"/>
        <v>0.45780778113341625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SUM(D53:D58)</f>
        <v>255695</v>
      </c>
      <c r="E52" s="32">
        <f t="shared" si="12"/>
        <v>29869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125060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1"/>
        <v>410624</v>
      </c>
      <c r="O52" s="45">
        <f t="shared" si="8"/>
        <v>72.94794812577723</v>
      </c>
      <c r="P52" s="10"/>
    </row>
    <row r="53" spans="1:16" ht="15">
      <c r="A53" s="12"/>
      <c r="B53" s="25">
        <v>361.1</v>
      </c>
      <c r="C53" s="20" t="s">
        <v>57</v>
      </c>
      <c r="D53" s="46">
        <v>52801</v>
      </c>
      <c r="E53" s="46">
        <v>3692</v>
      </c>
      <c r="F53" s="46">
        <v>0</v>
      </c>
      <c r="G53" s="46">
        <v>0</v>
      </c>
      <c r="H53" s="46">
        <v>0</v>
      </c>
      <c r="I53" s="46">
        <v>94146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150639</v>
      </c>
      <c r="O53" s="47">
        <f t="shared" si="8"/>
        <v>26.7612364540771</v>
      </c>
      <c r="P53" s="9"/>
    </row>
    <row r="54" spans="1:16" ht="15">
      <c r="A54" s="12"/>
      <c r="B54" s="25">
        <v>362</v>
      </c>
      <c r="C54" s="20" t="s">
        <v>58</v>
      </c>
      <c r="D54" s="46">
        <v>28470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28470</v>
      </c>
      <c r="O54" s="47">
        <f t="shared" si="8"/>
        <v>5.0577367205542725</v>
      </c>
      <c r="P54" s="9"/>
    </row>
    <row r="55" spans="1:16" ht="15">
      <c r="A55" s="12"/>
      <c r="B55" s="25">
        <v>365</v>
      </c>
      <c r="C55" s="20" t="s">
        <v>113</v>
      </c>
      <c r="D55" s="46">
        <v>40923</v>
      </c>
      <c r="E55" s="46">
        <v>22247</v>
      </c>
      <c r="F55" s="46">
        <v>0</v>
      </c>
      <c r="G55" s="46">
        <v>0</v>
      </c>
      <c r="H55" s="46">
        <v>0</v>
      </c>
      <c r="I55" s="46">
        <v>14286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77456</v>
      </c>
      <c r="O55" s="47">
        <f t="shared" si="8"/>
        <v>13.760170545389945</v>
      </c>
      <c r="P55" s="9"/>
    </row>
    <row r="56" spans="1:16" ht="15">
      <c r="A56" s="12"/>
      <c r="B56" s="25">
        <v>366</v>
      </c>
      <c r="C56" s="20" t="s">
        <v>60</v>
      </c>
      <c r="D56" s="46">
        <v>73874</v>
      </c>
      <c r="E56" s="46">
        <v>1037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74911</v>
      </c>
      <c r="O56" s="47">
        <f t="shared" si="8"/>
        <v>13.308047610588027</v>
      </c>
      <c r="P56" s="9"/>
    </row>
    <row r="57" spans="1:16" ht="15">
      <c r="A57" s="12"/>
      <c r="B57" s="25">
        <v>369.3</v>
      </c>
      <c r="C57" s="20" t="s">
        <v>114</v>
      </c>
      <c r="D57" s="46">
        <v>58982</v>
      </c>
      <c r="E57" s="46">
        <v>0</v>
      </c>
      <c r="F57" s="46">
        <v>0</v>
      </c>
      <c r="G57" s="46">
        <v>0</v>
      </c>
      <c r="H57" s="46">
        <v>0</v>
      </c>
      <c r="I57" s="46">
        <v>17222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76204</v>
      </c>
      <c r="O57" s="47">
        <f t="shared" si="8"/>
        <v>13.537750932670102</v>
      </c>
      <c r="P57" s="9"/>
    </row>
    <row r="58" spans="1:16" ht="15">
      <c r="A58" s="12"/>
      <c r="B58" s="25">
        <v>369.9</v>
      </c>
      <c r="C58" s="20" t="s">
        <v>61</v>
      </c>
      <c r="D58" s="46">
        <v>645</v>
      </c>
      <c r="E58" s="46">
        <v>2893</v>
      </c>
      <c r="F58" s="46">
        <v>0</v>
      </c>
      <c r="G58" s="46">
        <v>0</v>
      </c>
      <c r="H58" s="46">
        <v>0</v>
      </c>
      <c r="I58" s="46">
        <v>-594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2944</v>
      </c>
      <c r="O58" s="47">
        <f t="shared" si="8"/>
        <v>0.5230058624977794</v>
      </c>
      <c r="P58" s="9"/>
    </row>
    <row r="59" spans="1:16" ht="15.75">
      <c r="A59" s="29" t="s">
        <v>40</v>
      </c>
      <c r="B59" s="30"/>
      <c r="C59" s="31"/>
      <c r="D59" s="32">
        <f aca="true" t="shared" si="13" ref="D59:M59">SUM(D60:D61)</f>
        <v>0</v>
      </c>
      <c r="E59" s="32">
        <f t="shared" si="13"/>
        <v>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2058409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2058409</v>
      </c>
      <c r="O59" s="45">
        <f t="shared" si="8"/>
        <v>365.679339136614</v>
      </c>
      <c r="P59" s="9"/>
    </row>
    <row r="60" spans="1:16" ht="15">
      <c r="A60" s="12"/>
      <c r="B60" s="25">
        <v>381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2046353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2046353</v>
      </c>
      <c r="O60" s="47">
        <f t="shared" si="8"/>
        <v>363.53757328122225</v>
      </c>
      <c r="P60" s="9"/>
    </row>
    <row r="61" spans="1:16" ht="15.75" thickBot="1">
      <c r="A61" s="12"/>
      <c r="B61" s="25">
        <v>389.3</v>
      </c>
      <c r="C61" s="20" t="s">
        <v>126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12056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12056</v>
      </c>
      <c r="O61" s="47">
        <f t="shared" si="8"/>
        <v>2.1417658553917214</v>
      </c>
      <c r="P61" s="9"/>
    </row>
    <row r="62" spans="1:119" ht="16.5" thickBot="1">
      <c r="A62" s="14" t="s">
        <v>52</v>
      </c>
      <c r="B62" s="23"/>
      <c r="C62" s="22"/>
      <c r="D62" s="15">
        <f aca="true" t="shared" si="14" ref="D62:M62">SUM(D5,D14,D20,D37,D49,D52,D59)</f>
        <v>8970225</v>
      </c>
      <c r="E62" s="15">
        <f t="shared" si="14"/>
        <v>85111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10637617</v>
      </c>
      <c r="J62" s="15">
        <f t="shared" si="14"/>
        <v>0</v>
      </c>
      <c r="K62" s="15">
        <f t="shared" si="14"/>
        <v>0</v>
      </c>
      <c r="L62" s="15">
        <f t="shared" si="14"/>
        <v>0</v>
      </c>
      <c r="M62" s="15">
        <f t="shared" si="14"/>
        <v>0</v>
      </c>
      <c r="N62" s="15">
        <f t="shared" si="11"/>
        <v>19692953</v>
      </c>
      <c r="O62" s="38">
        <f t="shared" si="8"/>
        <v>3498.4816130751465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143</v>
      </c>
      <c r="M64" s="48"/>
      <c r="N64" s="48"/>
      <c r="O64" s="43">
        <v>5629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4392941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4392941</v>
      </c>
      <c r="O5" s="33">
        <f aca="true" t="shared" si="1" ref="O5:O36">(N5/O$59)</f>
        <v>801.485312899106</v>
      </c>
      <c r="P5" s="6"/>
    </row>
    <row r="6" spans="1:16" ht="15">
      <c r="A6" s="12"/>
      <c r="B6" s="25">
        <v>311</v>
      </c>
      <c r="C6" s="20" t="s">
        <v>3</v>
      </c>
      <c r="D6" s="46">
        <v>970483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970483</v>
      </c>
      <c r="O6" s="47">
        <f t="shared" si="1"/>
        <v>177.06312716657544</v>
      </c>
      <c r="P6" s="9"/>
    </row>
    <row r="7" spans="1:16" ht="15">
      <c r="A7" s="12"/>
      <c r="B7" s="25">
        <v>312.41</v>
      </c>
      <c r="C7" s="20" t="s">
        <v>103</v>
      </c>
      <c r="D7" s="46">
        <v>311937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311937</v>
      </c>
      <c r="O7" s="47">
        <f t="shared" si="1"/>
        <v>56.91242474001095</v>
      </c>
      <c r="P7" s="9"/>
    </row>
    <row r="8" spans="1:16" ht="15">
      <c r="A8" s="12"/>
      <c r="B8" s="25">
        <v>312.6</v>
      </c>
      <c r="C8" s="20" t="s">
        <v>12</v>
      </c>
      <c r="D8" s="46">
        <v>1924698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1924698</v>
      </c>
      <c r="O8" s="47">
        <f t="shared" si="1"/>
        <v>351.1581828133552</v>
      </c>
      <c r="P8" s="9"/>
    </row>
    <row r="9" spans="1:16" ht="15">
      <c r="A9" s="12"/>
      <c r="B9" s="25">
        <v>314.1</v>
      </c>
      <c r="C9" s="20" t="s">
        <v>13</v>
      </c>
      <c r="D9" s="46">
        <v>617084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617084</v>
      </c>
      <c r="O9" s="47">
        <f t="shared" si="1"/>
        <v>112.58602444809341</v>
      </c>
      <c r="P9" s="9"/>
    </row>
    <row r="10" spans="1:16" ht="15">
      <c r="A10" s="12"/>
      <c r="B10" s="25">
        <v>314.3</v>
      </c>
      <c r="C10" s="20" t="s">
        <v>14</v>
      </c>
      <c r="D10" s="46">
        <v>327840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327840</v>
      </c>
      <c r="O10" s="47">
        <f t="shared" si="1"/>
        <v>59.81390257252326</v>
      </c>
      <c r="P10" s="9"/>
    </row>
    <row r="11" spans="1:16" ht="15">
      <c r="A11" s="12"/>
      <c r="B11" s="25">
        <v>314.4</v>
      </c>
      <c r="C11" s="20" t="s">
        <v>16</v>
      </c>
      <c r="D11" s="46">
        <v>11024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11024</v>
      </c>
      <c r="O11" s="47">
        <f t="shared" si="1"/>
        <v>2.0113118044152527</v>
      </c>
      <c r="P11" s="9"/>
    </row>
    <row r="12" spans="1:16" ht="15">
      <c r="A12" s="12"/>
      <c r="B12" s="25">
        <v>315</v>
      </c>
      <c r="C12" s="20" t="s">
        <v>104</v>
      </c>
      <c r="D12" s="46">
        <v>179992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179992</v>
      </c>
      <c r="O12" s="47">
        <f t="shared" si="1"/>
        <v>32.83926290822843</v>
      </c>
      <c r="P12" s="9"/>
    </row>
    <row r="13" spans="1:16" ht="15">
      <c r="A13" s="12"/>
      <c r="B13" s="25">
        <v>316</v>
      </c>
      <c r="C13" s="20" t="s">
        <v>131</v>
      </c>
      <c r="D13" s="46">
        <v>49883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49883</v>
      </c>
      <c r="O13" s="47">
        <f t="shared" si="1"/>
        <v>9.101076445904033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SUM(D15:D16)</f>
        <v>271219</v>
      </c>
      <c r="E14" s="32">
        <f t="shared" si="3"/>
        <v>4050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19">SUM(D14:M14)</f>
        <v>275269</v>
      </c>
      <c r="O14" s="45">
        <f t="shared" si="1"/>
        <v>50.22240467068053</v>
      </c>
      <c r="P14" s="10"/>
    </row>
    <row r="15" spans="1:16" ht="15">
      <c r="A15" s="12"/>
      <c r="B15" s="25">
        <v>323.1</v>
      </c>
      <c r="C15" s="20" t="s">
        <v>18</v>
      </c>
      <c r="D15" s="46">
        <v>271019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271019</v>
      </c>
      <c r="O15" s="47">
        <f t="shared" si="1"/>
        <v>49.44699872286079</v>
      </c>
      <c r="P15" s="9"/>
    </row>
    <row r="16" spans="1:16" ht="15">
      <c r="A16" s="12"/>
      <c r="B16" s="25">
        <v>329</v>
      </c>
      <c r="C16" s="20" t="s">
        <v>20</v>
      </c>
      <c r="D16" s="46">
        <v>200</v>
      </c>
      <c r="E16" s="46">
        <v>4050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4250</v>
      </c>
      <c r="O16" s="47">
        <f t="shared" si="1"/>
        <v>0.7754059478197409</v>
      </c>
      <c r="P16" s="9"/>
    </row>
    <row r="17" spans="1:16" ht="15.75">
      <c r="A17" s="29" t="s">
        <v>22</v>
      </c>
      <c r="B17" s="30"/>
      <c r="C17" s="31"/>
      <c r="D17" s="32">
        <f aca="true" t="shared" si="5" ref="D17:M17">SUM(D18:D30)</f>
        <v>2197577</v>
      </c>
      <c r="E17" s="32">
        <f t="shared" si="5"/>
        <v>59125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2806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2259508</v>
      </c>
      <c r="O17" s="45">
        <f t="shared" si="1"/>
        <v>412.2437511403029</v>
      </c>
      <c r="P17" s="10"/>
    </row>
    <row r="18" spans="1:16" ht="15">
      <c r="A18" s="12"/>
      <c r="B18" s="25">
        <v>331.2</v>
      </c>
      <c r="C18" s="20" t="s">
        <v>21</v>
      </c>
      <c r="D18" s="46">
        <v>1579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1579</v>
      </c>
      <c r="O18" s="47">
        <f t="shared" si="1"/>
        <v>0.28808611567232256</v>
      </c>
      <c r="P18" s="9"/>
    </row>
    <row r="19" spans="1:16" ht="15">
      <c r="A19" s="12"/>
      <c r="B19" s="25">
        <v>334.2</v>
      </c>
      <c r="C19" s="20" t="s">
        <v>79</v>
      </c>
      <c r="D19" s="46">
        <v>1800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1800</v>
      </c>
      <c r="O19" s="47">
        <f t="shared" si="1"/>
        <v>0.3284072249589491</v>
      </c>
      <c r="P19" s="9"/>
    </row>
    <row r="20" spans="1:16" ht="15">
      <c r="A20" s="12"/>
      <c r="B20" s="25">
        <v>334.41</v>
      </c>
      <c r="C20" s="20" t="s">
        <v>25</v>
      </c>
      <c r="D20" s="46">
        <v>186365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7">SUM(D20:M20)</f>
        <v>186365</v>
      </c>
      <c r="O20" s="47">
        <f t="shared" si="1"/>
        <v>34.002006933041415</v>
      </c>
      <c r="P20" s="9"/>
    </row>
    <row r="21" spans="1:16" ht="15">
      <c r="A21" s="12"/>
      <c r="B21" s="25">
        <v>334.5</v>
      </c>
      <c r="C21" s="20" t="s">
        <v>107</v>
      </c>
      <c r="D21" s="46">
        <v>58707</v>
      </c>
      <c r="E21" s="46">
        <v>0</v>
      </c>
      <c r="F21" s="46">
        <v>0</v>
      </c>
      <c r="G21" s="46">
        <v>0</v>
      </c>
      <c r="H21" s="46">
        <v>0</v>
      </c>
      <c r="I21" s="46">
        <v>2806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61513</v>
      </c>
      <c r="O21" s="47">
        <f t="shared" si="1"/>
        <v>11.222952016055464</v>
      </c>
      <c r="P21" s="9"/>
    </row>
    <row r="22" spans="1:16" ht="15">
      <c r="A22" s="12"/>
      <c r="B22" s="25">
        <v>334.7</v>
      </c>
      <c r="C22" s="20" t="s">
        <v>26</v>
      </c>
      <c r="D22" s="46">
        <v>547113</v>
      </c>
      <c r="E22" s="46">
        <v>59125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606238</v>
      </c>
      <c r="O22" s="47">
        <f t="shared" si="1"/>
        <v>110.60718846925744</v>
      </c>
      <c r="P22" s="9"/>
    </row>
    <row r="23" spans="1:16" ht="15">
      <c r="A23" s="12"/>
      <c r="B23" s="25">
        <v>335.12</v>
      </c>
      <c r="C23" s="20" t="s">
        <v>94</v>
      </c>
      <c r="D23" s="46">
        <v>337373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337373</v>
      </c>
      <c r="O23" s="47">
        <f t="shared" si="1"/>
        <v>61.55318372559752</v>
      </c>
      <c r="P23" s="9"/>
    </row>
    <row r="24" spans="1:16" ht="15">
      <c r="A24" s="12"/>
      <c r="B24" s="25">
        <v>335.15</v>
      </c>
      <c r="C24" s="20" t="s">
        <v>96</v>
      </c>
      <c r="D24" s="46">
        <v>5373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5373</v>
      </c>
      <c r="O24" s="47">
        <f t="shared" si="1"/>
        <v>0.9802955665024631</v>
      </c>
      <c r="P24" s="9"/>
    </row>
    <row r="25" spans="1:16" ht="15">
      <c r="A25" s="12"/>
      <c r="B25" s="25">
        <v>335.18</v>
      </c>
      <c r="C25" s="20" t="s">
        <v>97</v>
      </c>
      <c r="D25" s="46">
        <v>1019361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1019361</v>
      </c>
      <c r="O25" s="47">
        <f t="shared" si="1"/>
        <v>185.9808429118774</v>
      </c>
      <c r="P25" s="9"/>
    </row>
    <row r="26" spans="1:16" ht="15">
      <c r="A26" s="12"/>
      <c r="B26" s="25">
        <v>335.21</v>
      </c>
      <c r="C26" s="20" t="s">
        <v>31</v>
      </c>
      <c r="D26" s="46">
        <v>1800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1800</v>
      </c>
      <c r="O26" s="47">
        <f t="shared" si="1"/>
        <v>0.3284072249589491</v>
      </c>
      <c r="P26" s="9"/>
    </row>
    <row r="27" spans="1:16" ht="15">
      <c r="A27" s="12"/>
      <c r="B27" s="25">
        <v>335.23</v>
      </c>
      <c r="C27" s="20" t="s">
        <v>132</v>
      </c>
      <c r="D27" s="46">
        <v>100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</v>
      </c>
      <c r="O27" s="47">
        <f t="shared" si="1"/>
        <v>0.01824484583105273</v>
      </c>
      <c r="P27" s="9"/>
    </row>
    <row r="28" spans="1:16" ht="15">
      <c r="A28" s="12"/>
      <c r="B28" s="25">
        <v>337.2</v>
      </c>
      <c r="C28" s="20" t="s">
        <v>88</v>
      </c>
      <c r="D28" s="46">
        <v>10000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10000</v>
      </c>
      <c r="O28" s="47">
        <f t="shared" si="1"/>
        <v>1.8244845831052727</v>
      </c>
      <c r="P28" s="9"/>
    </row>
    <row r="29" spans="1:16" ht="15">
      <c r="A29" s="12"/>
      <c r="B29" s="25">
        <v>338</v>
      </c>
      <c r="C29" s="20" t="s">
        <v>32</v>
      </c>
      <c r="D29" s="46">
        <v>20872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20872</v>
      </c>
      <c r="O29" s="47">
        <f t="shared" si="1"/>
        <v>3.8080642218573253</v>
      </c>
      <c r="P29" s="9"/>
    </row>
    <row r="30" spans="1:16" ht="15">
      <c r="A30" s="12"/>
      <c r="B30" s="25">
        <v>339</v>
      </c>
      <c r="C30" s="20" t="s">
        <v>33</v>
      </c>
      <c r="D30" s="46">
        <v>7134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7134</v>
      </c>
      <c r="O30" s="47">
        <f t="shared" si="1"/>
        <v>1.3015873015873016</v>
      </c>
      <c r="P30" s="9"/>
    </row>
    <row r="31" spans="1:16" ht="15.75">
      <c r="A31" s="29" t="s">
        <v>38</v>
      </c>
      <c r="B31" s="30"/>
      <c r="C31" s="31"/>
      <c r="D31" s="32">
        <f aca="true" t="shared" si="7" ref="D31:M31">SUM(D32:D42)</f>
        <v>1717698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8803438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10521136</v>
      </c>
      <c r="O31" s="45">
        <f t="shared" si="1"/>
        <v>1919.5650428753877</v>
      </c>
      <c r="P31" s="10"/>
    </row>
    <row r="32" spans="1:16" ht="15">
      <c r="A32" s="12"/>
      <c r="B32" s="25">
        <v>341.2</v>
      </c>
      <c r="C32" s="20" t="s">
        <v>133</v>
      </c>
      <c r="D32" s="46">
        <v>11750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2">SUM(D32:M32)</f>
        <v>11750</v>
      </c>
      <c r="O32" s="47">
        <f t="shared" si="1"/>
        <v>2.1437693851486954</v>
      </c>
      <c r="P32" s="9"/>
    </row>
    <row r="33" spans="1:16" ht="15">
      <c r="A33" s="12"/>
      <c r="B33" s="25">
        <v>341.3</v>
      </c>
      <c r="C33" s="20" t="s">
        <v>98</v>
      </c>
      <c r="D33" s="46">
        <v>11950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11950</v>
      </c>
      <c r="O33" s="47">
        <f t="shared" si="1"/>
        <v>2.1802590768108008</v>
      </c>
      <c r="P33" s="9"/>
    </row>
    <row r="34" spans="1:16" ht="15">
      <c r="A34" s="12"/>
      <c r="B34" s="25">
        <v>342.1</v>
      </c>
      <c r="C34" s="20" t="s">
        <v>42</v>
      </c>
      <c r="D34" s="46">
        <v>3266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3266</v>
      </c>
      <c r="O34" s="47">
        <f t="shared" si="1"/>
        <v>0.595876664842182</v>
      </c>
      <c r="P34" s="9"/>
    </row>
    <row r="35" spans="1:16" ht="15">
      <c r="A35" s="12"/>
      <c r="B35" s="25">
        <v>342.9</v>
      </c>
      <c r="C35" s="20" t="s">
        <v>44</v>
      </c>
      <c r="D35" s="46">
        <v>1381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1381</v>
      </c>
      <c r="O35" s="47">
        <f t="shared" si="1"/>
        <v>0.25196132092683815</v>
      </c>
      <c r="P35" s="9"/>
    </row>
    <row r="36" spans="1:16" ht="15">
      <c r="A36" s="12"/>
      <c r="B36" s="25">
        <v>343.1</v>
      </c>
      <c r="C36" s="20" t="s">
        <v>134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903945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903945</v>
      </c>
      <c r="O36" s="47">
        <f t="shared" si="1"/>
        <v>164.92337164750958</v>
      </c>
      <c r="P36" s="9"/>
    </row>
    <row r="37" spans="1:16" ht="15">
      <c r="A37" s="12"/>
      <c r="B37" s="25">
        <v>343.2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1105704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1105704</v>
      </c>
      <c r="O37" s="47">
        <f aca="true" t="shared" si="9" ref="O37:O57">(N37/O$59)</f>
        <v>201.73399014778326</v>
      </c>
      <c r="P37" s="9"/>
    </row>
    <row r="38" spans="1:16" ht="15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3774056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3774056</v>
      </c>
      <c r="O38" s="47">
        <f t="shared" si="9"/>
        <v>688.5706987775953</v>
      </c>
      <c r="P38" s="9"/>
    </row>
    <row r="39" spans="1:16" ht="15">
      <c r="A39" s="12"/>
      <c r="B39" s="25">
        <v>343.4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707273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707273</v>
      </c>
      <c r="O39" s="47">
        <f t="shared" si="9"/>
        <v>129.04086845466156</v>
      </c>
      <c r="P39" s="9"/>
    </row>
    <row r="40" spans="1:16" ht="15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2312460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2312460</v>
      </c>
      <c r="O40" s="47">
        <f t="shared" si="9"/>
        <v>421.9047619047619</v>
      </c>
      <c r="P40" s="9"/>
    </row>
    <row r="41" spans="1:16" ht="15">
      <c r="A41" s="12"/>
      <c r="B41" s="25">
        <v>344.1</v>
      </c>
      <c r="C41" s="20" t="s">
        <v>99</v>
      </c>
      <c r="D41" s="46">
        <v>519069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519069</v>
      </c>
      <c r="O41" s="47">
        <f t="shared" si="9"/>
        <v>94.70333880678709</v>
      </c>
      <c r="P41" s="9"/>
    </row>
    <row r="42" spans="1:16" ht="15">
      <c r="A42" s="12"/>
      <c r="B42" s="25">
        <v>349</v>
      </c>
      <c r="C42" s="20" t="s">
        <v>1</v>
      </c>
      <c r="D42" s="46">
        <v>1170282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1170282</v>
      </c>
      <c r="O42" s="47">
        <f t="shared" si="9"/>
        <v>213.51614668856047</v>
      </c>
      <c r="P42" s="9"/>
    </row>
    <row r="43" spans="1:16" ht="15.75">
      <c r="A43" s="29" t="s">
        <v>39</v>
      </c>
      <c r="B43" s="30"/>
      <c r="C43" s="31"/>
      <c r="D43" s="32">
        <f aca="true" t="shared" si="10" ref="D43:M43">SUM(D44:D45)</f>
        <v>16804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57">SUM(D43:M43)</f>
        <v>16804</v>
      </c>
      <c r="O43" s="45">
        <f t="shared" si="9"/>
        <v>3.0658638934501004</v>
      </c>
      <c r="P43" s="10"/>
    </row>
    <row r="44" spans="1:16" ht="15">
      <c r="A44" s="13"/>
      <c r="B44" s="39">
        <v>351.1</v>
      </c>
      <c r="C44" s="21" t="s">
        <v>54</v>
      </c>
      <c r="D44" s="46">
        <v>12299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12299</v>
      </c>
      <c r="O44" s="47">
        <f t="shared" si="9"/>
        <v>2.243933588761175</v>
      </c>
      <c r="P44" s="9"/>
    </row>
    <row r="45" spans="1:16" ht="15">
      <c r="A45" s="13"/>
      <c r="B45" s="39">
        <v>351.2</v>
      </c>
      <c r="C45" s="21" t="s">
        <v>135</v>
      </c>
      <c r="D45" s="46">
        <v>4505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4505</v>
      </c>
      <c r="O45" s="47">
        <f t="shared" si="9"/>
        <v>0.8219303046889254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SUM(D47:D52)</f>
        <v>117705</v>
      </c>
      <c r="E46" s="32">
        <f t="shared" si="12"/>
        <v>28487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94568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240760</v>
      </c>
      <c r="O46" s="45">
        <f t="shared" si="9"/>
        <v>43.926290822842546</v>
      </c>
      <c r="P46" s="10"/>
    </row>
    <row r="47" spans="1:16" ht="15">
      <c r="A47" s="12"/>
      <c r="B47" s="25">
        <v>361.1</v>
      </c>
      <c r="C47" s="20" t="s">
        <v>57</v>
      </c>
      <c r="D47" s="46">
        <v>-6763</v>
      </c>
      <c r="E47" s="46">
        <v>777</v>
      </c>
      <c r="F47" s="46">
        <v>0</v>
      </c>
      <c r="G47" s="46">
        <v>0</v>
      </c>
      <c r="H47" s="46">
        <v>0</v>
      </c>
      <c r="I47" s="46">
        <v>4352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-1634</v>
      </c>
      <c r="O47" s="47">
        <f t="shared" si="9"/>
        <v>-0.2981207808794016</v>
      </c>
      <c r="P47" s="9"/>
    </row>
    <row r="48" spans="1:16" ht="15">
      <c r="A48" s="12"/>
      <c r="B48" s="25">
        <v>362</v>
      </c>
      <c r="C48" s="20" t="s">
        <v>58</v>
      </c>
      <c r="D48" s="46">
        <v>49249</v>
      </c>
      <c r="E48" s="46">
        <v>0</v>
      </c>
      <c r="F48" s="46">
        <v>0</v>
      </c>
      <c r="G48" s="46">
        <v>0</v>
      </c>
      <c r="H48" s="46">
        <v>0</v>
      </c>
      <c r="I48" s="46">
        <v>43434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92683</v>
      </c>
      <c r="O48" s="47">
        <f t="shared" si="9"/>
        <v>16.9098704615946</v>
      </c>
      <c r="P48" s="9"/>
    </row>
    <row r="49" spans="1:16" ht="15">
      <c r="A49" s="12"/>
      <c r="B49" s="25">
        <v>364</v>
      </c>
      <c r="C49" s="20" t="s">
        <v>100</v>
      </c>
      <c r="D49" s="46">
        <v>40791</v>
      </c>
      <c r="E49" s="46">
        <v>26745</v>
      </c>
      <c r="F49" s="46">
        <v>0</v>
      </c>
      <c r="G49" s="46">
        <v>0</v>
      </c>
      <c r="H49" s="46">
        <v>0</v>
      </c>
      <c r="I49" s="46">
        <v>46782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114318</v>
      </c>
      <c r="O49" s="47">
        <f t="shared" si="9"/>
        <v>20.857142857142858</v>
      </c>
      <c r="P49" s="9"/>
    </row>
    <row r="50" spans="1:16" ht="15">
      <c r="A50" s="12"/>
      <c r="B50" s="25">
        <v>366</v>
      </c>
      <c r="C50" s="20" t="s">
        <v>60</v>
      </c>
      <c r="D50" s="46">
        <v>20</v>
      </c>
      <c r="E50" s="46">
        <v>100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120</v>
      </c>
      <c r="O50" s="47">
        <f t="shared" si="9"/>
        <v>0.021893814997263273</v>
      </c>
      <c r="P50" s="9"/>
    </row>
    <row r="51" spans="1:16" ht="15">
      <c r="A51" s="12"/>
      <c r="B51" s="25">
        <v>369.3</v>
      </c>
      <c r="C51" s="20" t="s">
        <v>114</v>
      </c>
      <c r="D51" s="46">
        <v>64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64</v>
      </c>
      <c r="O51" s="47">
        <f t="shared" si="9"/>
        <v>0.011676701331873745</v>
      </c>
      <c r="P51" s="9"/>
    </row>
    <row r="52" spans="1:16" ht="15">
      <c r="A52" s="12"/>
      <c r="B52" s="25">
        <v>369.4</v>
      </c>
      <c r="C52" s="20" t="s">
        <v>136</v>
      </c>
      <c r="D52" s="46">
        <v>34344</v>
      </c>
      <c r="E52" s="46">
        <v>865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35209</v>
      </c>
      <c r="O52" s="47">
        <f t="shared" si="9"/>
        <v>6.423827768655355</v>
      </c>
      <c r="P52" s="9"/>
    </row>
    <row r="53" spans="1:16" ht="15.75">
      <c r="A53" s="29" t="s">
        <v>40</v>
      </c>
      <c r="B53" s="30"/>
      <c r="C53" s="31"/>
      <c r="D53" s="32">
        <f aca="true" t="shared" si="13" ref="D53:M53">SUM(D54:D56)</f>
        <v>24836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414125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438961</v>
      </c>
      <c r="O53" s="45">
        <f t="shared" si="9"/>
        <v>80.08775770844737</v>
      </c>
      <c r="P53" s="9"/>
    </row>
    <row r="54" spans="1:16" ht="15">
      <c r="A54" s="12"/>
      <c r="B54" s="25">
        <v>381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23049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23049</v>
      </c>
      <c r="O54" s="47">
        <f t="shared" si="9"/>
        <v>4.205254515599343</v>
      </c>
      <c r="P54" s="9"/>
    </row>
    <row r="55" spans="1:16" ht="15">
      <c r="A55" s="12"/>
      <c r="B55" s="25">
        <v>385</v>
      </c>
      <c r="C55" s="20" t="s">
        <v>137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391076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391076</v>
      </c>
      <c r="O55" s="47">
        <f t="shared" si="9"/>
        <v>71.35121328224777</v>
      </c>
      <c r="P55" s="9"/>
    </row>
    <row r="56" spans="1:16" ht="15.75" thickBot="1">
      <c r="A56" s="12"/>
      <c r="B56" s="25">
        <v>389.9</v>
      </c>
      <c r="C56" s="20" t="s">
        <v>138</v>
      </c>
      <c r="D56" s="46">
        <v>24836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24836</v>
      </c>
      <c r="O56" s="47">
        <f t="shared" si="9"/>
        <v>4.531289910600256</v>
      </c>
      <c r="P56" s="9"/>
    </row>
    <row r="57" spans="1:119" ht="16.5" thickBot="1">
      <c r="A57" s="14" t="s">
        <v>52</v>
      </c>
      <c r="B57" s="23"/>
      <c r="C57" s="22"/>
      <c r="D57" s="15">
        <f aca="true" t="shared" si="14" ref="D57:M57">SUM(D5,D14,D17,D31,D43,D46,D53)</f>
        <v>8738780</v>
      </c>
      <c r="E57" s="15">
        <f t="shared" si="14"/>
        <v>91662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9314937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1"/>
        <v>18145379</v>
      </c>
      <c r="O57" s="38">
        <f t="shared" si="9"/>
        <v>3310.596424010217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139</v>
      </c>
      <c r="M59" s="48"/>
      <c r="N59" s="48"/>
      <c r="O59" s="43">
        <v>5481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3265752</v>
      </c>
      <c r="E5" s="27">
        <f t="shared" si="0"/>
        <v>1060135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4325887</v>
      </c>
      <c r="O5" s="33">
        <f aca="true" t="shared" si="1" ref="O5:O50">(N5/O$52)</f>
        <v>790.6940230305246</v>
      </c>
      <c r="P5" s="6"/>
    </row>
    <row r="6" spans="1:16" ht="15">
      <c r="A6" s="12"/>
      <c r="B6" s="25">
        <v>311</v>
      </c>
      <c r="C6" s="20" t="s">
        <v>3</v>
      </c>
      <c r="D6" s="46">
        <v>944262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944262</v>
      </c>
      <c r="O6" s="47">
        <f t="shared" si="1"/>
        <v>172.5940413087187</v>
      </c>
      <c r="P6" s="9"/>
    </row>
    <row r="7" spans="1:16" ht="15">
      <c r="A7" s="12"/>
      <c r="B7" s="25">
        <v>312.41</v>
      </c>
      <c r="C7" s="20" t="s">
        <v>103</v>
      </c>
      <c r="D7" s="46">
        <v>465122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465122</v>
      </c>
      <c r="O7" s="47">
        <f t="shared" si="1"/>
        <v>85.01590202887955</v>
      </c>
      <c r="P7" s="9"/>
    </row>
    <row r="8" spans="1:16" ht="15">
      <c r="A8" s="12"/>
      <c r="B8" s="25">
        <v>312.6</v>
      </c>
      <c r="C8" s="20" t="s">
        <v>12</v>
      </c>
      <c r="D8" s="46">
        <v>1856368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1856368</v>
      </c>
      <c r="O8" s="47">
        <f t="shared" si="1"/>
        <v>339.310546518004</v>
      </c>
      <c r="P8" s="9"/>
    </row>
    <row r="9" spans="1:16" ht="15">
      <c r="A9" s="12"/>
      <c r="B9" s="25">
        <v>314.1</v>
      </c>
      <c r="C9" s="20" t="s">
        <v>13</v>
      </c>
      <c r="D9" s="46">
        <v>0</v>
      </c>
      <c r="E9" s="46">
        <v>551418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551418</v>
      </c>
      <c r="O9" s="47">
        <f t="shared" si="1"/>
        <v>100.78925242186072</v>
      </c>
      <c r="P9" s="9"/>
    </row>
    <row r="10" spans="1:16" ht="15">
      <c r="A10" s="12"/>
      <c r="B10" s="25">
        <v>314.3</v>
      </c>
      <c r="C10" s="20" t="s">
        <v>14</v>
      </c>
      <c r="D10" s="46">
        <v>0</v>
      </c>
      <c r="E10" s="46">
        <v>338212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338212</v>
      </c>
      <c r="O10" s="47">
        <f t="shared" si="1"/>
        <v>61.819045878267225</v>
      </c>
      <c r="P10" s="9"/>
    </row>
    <row r="11" spans="1:16" ht="15">
      <c r="A11" s="12"/>
      <c r="B11" s="25">
        <v>314.4</v>
      </c>
      <c r="C11" s="20" t="s">
        <v>16</v>
      </c>
      <c r="D11" s="46">
        <v>0</v>
      </c>
      <c r="E11" s="46">
        <v>8641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8641</v>
      </c>
      <c r="O11" s="47">
        <f t="shared" si="1"/>
        <v>1.5794187534271613</v>
      </c>
      <c r="P11" s="9"/>
    </row>
    <row r="12" spans="1:16" ht="15">
      <c r="A12" s="12"/>
      <c r="B12" s="25">
        <v>315</v>
      </c>
      <c r="C12" s="20" t="s">
        <v>104</v>
      </c>
      <c r="D12" s="46">
        <v>0</v>
      </c>
      <c r="E12" s="46">
        <v>161864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161864</v>
      </c>
      <c r="O12" s="47">
        <f t="shared" si="1"/>
        <v>29.58581612136721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SUM(D14:D16)</f>
        <v>347055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347055</v>
      </c>
      <c r="O13" s="45">
        <f t="shared" si="1"/>
        <v>63.43538658380552</v>
      </c>
      <c r="P13" s="10"/>
    </row>
    <row r="14" spans="1:16" ht="15">
      <c r="A14" s="12"/>
      <c r="B14" s="25">
        <v>323.1</v>
      </c>
      <c r="C14" s="20" t="s">
        <v>18</v>
      </c>
      <c r="D14" s="46">
        <v>257485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257485</v>
      </c>
      <c r="O14" s="47">
        <f t="shared" si="1"/>
        <v>47.063608115518186</v>
      </c>
      <c r="P14" s="9"/>
    </row>
    <row r="15" spans="1:16" ht="15">
      <c r="A15" s="12"/>
      <c r="B15" s="25">
        <v>324.11</v>
      </c>
      <c r="C15" s="20" t="s">
        <v>125</v>
      </c>
      <c r="D15" s="46">
        <v>53573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53573</v>
      </c>
      <c r="O15" s="47">
        <f t="shared" si="1"/>
        <v>9.792176932919027</v>
      </c>
      <c r="P15" s="9"/>
    </row>
    <row r="16" spans="1:16" ht="15">
      <c r="A16" s="12"/>
      <c r="B16" s="25">
        <v>367</v>
      </c>
      <c r="C16" s="20" t="s">
        <v>105</v>
      </c>
      <c r="D16" s="46">
        <v>35997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35997</v>
      </c>
      <c r="O16" s="47">
        <f t="shared" si="1"/>
        <v>6.5796015353683055</v>
      </c>
      <c r="P16" s="9"/>
    </row>
    <row r="17" spans="1:16" ht="15.75">
      <c r="A17" s="29" t="s">
        <v>22</v>
      </c>
      <c r="B17" s="30"/>
      <c r="C17" s="31"/>
      <c r="D17" s="32">
        <f aca="true" t="shared" si="5" ref="D17:M17">SUM(D18:D25)</f>
        <v>1506869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1506869</v>
      </c>
      <c r="O17" s="45">
        <f t="shared" si="1"/>
        <v>275.42844087004204</v>
      </c>
      <c r="P17" s="10"/>
    </row>
    <row r="18" spans="1:16" ht="15">
      <c r="A18" s="12"/>
      <c r="B18" s="25">
        <v>331.41</v>
      </c>
      <c r="C18" s="20" t="s">
        <v>24</v>
      </c>
      <c r="D18" s="46">
        <v>243110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243110</v>
      </c>
      <c r="O18" s="47">
        <f t="shared" si="1"/>
        <v>44.4361177115701</v>
      </c>
      <c r="P18" s="9"/>
    </row>
    <row r="19" spans="1:16" ht="15">
      <c r="A19" s="12"/>
      <c r="B19" s="25">
        <v>334.5</v>
      </c>
      <c r="C19" s="20" t="s">
        <v>107</v>
      </c>
      <c r="D19" s="46">
        <v>36000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36000</v>
      </c>
      <c r="O19" s="47">
        <f t="shared" si="1"/>
        <v>6.580149881191738</v>
      </c>
      <c r="P19" s="9"/>
    </row>
    <row r="20" spans="1:16" ht="15">
      <c r="A20" s="12"/>
      <c r="B20" s="25">
        <v>334.7</v>
      </c>
      <c r="C20" s="20" t="s">
        <v>26</v>
      </c>
      <c r="D20" s="46">
        <v>32941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32941</v>
      </c>
      <c r="O20" s="47">
        <f t="shared" si="1"/>
        <v>6.021019923231584</v>
      </c>
      <c r="P20" s="9"/>
    </row>
    <row r="21" spans="1:16" ht="15">
      <c r="A21" s="12"/>
      <c r="B21" s="25">
        <v>335.14</v>
      </c>
      <c r="C21" s="20" t="s">
        <v>95</v>
      </c>
      <c r="D21" s="46">
        <v>135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135</v>
      </c>
      <c r="O21" s="47">
        <f t="shared" si="1"/>
        <v>0.024675562054469018</v>
      </c>
      <c r="P21" s="9"/>
    </row>
    <row r="22" spans="1:16" ht="15">
      <c r="A22" s="12"/>
      <c r="B22" s="25">
        <v>335.15</v>
      </c>
      <c r="C22" s="20" t="s">
        <v>96</v>
      </c>
      <c r="D22" s="46">
        <v>4499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4499</v>
      </c>
      <c r="O22" s="47">
        <f t="shared" si="1"/>
        <v>0.822335953207823</v>
      </c>
      <c r="P22" s="9"/>
    </row>
    <row r="23" spans="1:16" ht="15">
      <c r="A23" s="12"/>
      <c r="B23" s="25">
        <v>335.18</v>
      </c>
      <c r="C23" s="20" t="s">
        <v>97</v>
      </c>
      <c r="D23" s="46">
        <v>874970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874970</v>
      </c>
      <c r="O23" s="47">
        <f t="shared" si="1"/>
        <v>159.92871504295377</v>
      </c>
      <c r="P23" s="9"/>
    </row>
    <row r="24" spans="1:16" ht="15">
      <c r="A24" s="12"/>
      <c r="B24" s="25">
        <v>335.19</v>
      </c>
      <c r="C24" s="20" t="s">
        <v>108</v>
      </c>
      <c r="D24" s="46">
        <v>301856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301856</v>
      </c>
      <c r="O24" s="47">
        <f t="shared" si="1"/>
        <v>55.17382562602815</v>
      </c>
      <c r="P24" s="9"/>
    </row>
    <row r="25" spans="1:16" ht="15">
      <c r="A25" s="12"/>
      <c r="B25" s="25">
        <v>337.5</v>
      </c>
      <c r="C25" s="20" t="s">
        <v>121</v>
      </c>
      <c r="D25" s="46">
        <v>13358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13358</v>
      </c>
      <c r="O25" s="47">
        <f t="shared" si="1"/>
        <v>2.4416011698044233</v>
      </c>
      <c r="P25" s="9"/>
    </row>
    <row r="26" spans="1:16" ht="15.75">
      <c r="A26" s="29" t="s">
        <v>38</v>
      </c>
      <c r="B26" s="30"/>
      <c r="C26" s="31"/>
      <c r="D26" s="32">
        <f aca="true" t="shared" si="7" ref="D26:M26">SUM(D27:D37)</f>
        <v>1647526</v>
      </c>
      <c r="E26" s="32">
        <f t="shared" si="7"/>
        <v>63004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8079598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>SUM(D26:M26)</f>
        <v>9790128</v>
      </c>
      <c r="O26" s="45">
        <f t="shared" si="1"/>
        <v>1789.4585998903308</v>
      </c>
      <c r="P26" s="10"/>
    </row>
    <row r="27" spans="1:16" ht="15">
      <c r="A27" s="12"/>
      <c r="B27" s="25">
        <v>341.3</v>
      </c>
      <c r="C27" s="20" t="s">
        <v>98</v>
      </c>
      <c r="D27" s="46">
        <v>1078644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8" ref="N27:N37">SUM(D27:M27)</f>
        <v>1078644</v>
      </c>
      <c r="O27" s="47">
        <f t="shared" si="1"/>
        <v>197.1566441235606</v>
      </c>
      <c r="P27" s="9"/>
    </row>
    <row r="28" spans="1:16" ht="15">
      <c r="A28" s="12"/>
      <c r="B28" s="25">
        <v>341.9</v>
      </c>
      <c r="C28" s="20" t="s">
        <v>109</v>
      </c>
      <c r="D28" s="46">
        <v>16742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16742</v>
      </c>
      <c r="O28" s="47">
        <f t="shared" si="1"/>
        <v>3.0601352586364468</v>
      </c>
      <c r="P28" s="9"/>
    </row>
    <row r="29" spans="1:16" ht="15">
      <c r="A29" s="12"/>
      <c r="B29" s="25">
        <v>342.1</v>
      </c>
      <c r="C29" s="20" t="s">
        <v>42</v>
      </c>
      <c r="D29" s="46">
        <v>11165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11165</v>
      </c>
      <c r="O29" s="47">
        <f t="shared" si="1"/>
        <v>2.0407603728751598</v>
      </c>
      <c r="P29" s="9"/>
    </row>
    <row r="30" spans="1:16" ht="15">
      <c r="A30" s="12"/>
      <c r="B30" s="25">
        <v>343.2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1246745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1246745</v>
      </c>
      <c r="O30" s="47">
        <f t="shared" si="1"/>
        <v>227.88247121184426</v>
      </c>
      <c r="P30" s="9"/>
    </row>
    <row r="31" spans="1:16" ht="15">
      <c r="A31" s="12"/>
      <c r="B31" s="25">
        <v>343.3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3184067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3184067</v>
      </c>
      <c r="O31" s="47">
        <f t="shared" si="1"/>
        <v>581.989946993237</v>
      </c>
      <c r="P31" s="9"/>
    </row>
    <row r="32" spans="1:16" ht="15">
      <c r="A32" s="12"/>
      <c r="B32" s="25">
        <v>343.4</v>
      </c>
      <c r="C32" s="20" t="s">
        <v>47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1681581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1681581</v>
      </c>
      <c r="O32" s="47">
        <f t="shared" si="1"/>
        <v>307.3626393712301</v>
      </c>
      <c r="P32" s="9"/>
    </row>
    <row r="33" spans="1:16" ht="15">
      <c r="A33" s="12"/>
      <c r="B33" s="25">
        <v>343.5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1967205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1967205</v>
      </c>
      <c r="O33" s="47">
        <f t="shared" si="1"/>
        <v>359.56954852860537</v>
      </c>
      <c r="P33" s="9"/>
    </row>
    <row r="34" spans="1:16" ht="15">
      <c r="A34" s="12"/>
      <c r="B34" s="25">
        <v>344.1</v>
      </c>
      <c r="C34" s="20" t="s">
        <v>99</v>
      </c>
      <c r="D34" s="46">
        <v>456088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456088</v>
      </c>
      <c r="O34" s="47">
        <f t="shared" si="1"/>
        <v>83.36464997258271</v>
      </c>
      <c r="P34" s="9"/>
    </row>
    <row r="35" spans="1:16" ht="15">
      <c r="A35" s="12"/>
      <c r="B35" s="25">
        <v>344.9</v>
      </c>
      <c r="C35" s="20" t="s">
        <v>110</v>
      </c>
      <c r="D35" s="46">
        <v>35067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35067</v>
      </c>
      <c r="O35" s="47">
        <f t="shared" si="1"/>
        <v>6.409614330104186</v>
      </c>
      <c r="P35" s="9"/>
    </row>
    <row r="36" spans="1:16" ht="15">
      <c r="A36" s="12"/>
      <c r="B36" s="25">
        <v>345.1</v>
      </c>
      <c r="C36" s="20" t="s">
        <v>111</v>
      </c>
      <c r="D36" s="46">
        <v>12878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12878</v>
      </c>
      <c r="O36" s="47">
        <f t="shared" si="1"/>
        <v>2.3538658380552</v>
      </c>
      <c r="P36" s="9"/>
    </row>
    <row r="37" spans="1:16" ht="15">
      <c r="A37" s="12"/>
      <c r="B37" s="25">
        <v>349</v>
      </c>
      <c r="C37" s="20" t="s">
        <v>1</v>
      </c>
      <c r="D37" s="46">
        <v>36942</v>
      </c>
      <c r="E37" s="46">
        <v>63004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99946</v>
      </c>
      <c r="O37" s="47">
        <f t="shared" si="1"/>
        <v>18.268323889599706</v>
      </c>
      <c r="P37" s="9"/>
    </row>
    <row r="38" spans="1:16" ht="15.75">
      <c r="A38" s="29" t="s">
        <v>39</v>
      </c>
      <c r="B38" s="30"/>
      <c r="C38" s="31"/>
      <c r="D38" s="32">
        <f aca="true" t="shared" si="9" ref="D38:M38">SUM(D39:D39)</f>
        <v>10632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50">SUM(D38:M38)</f>
        <v>10632</v>
      </c>
      <c r="O38" s="45">
        <f t="shared" si="1"/>
        <v>1.9433375982452934</v>
      </c>
      <c r="P38" s="10"/>
    </row>
    <row r="39" spans="1:16" ht="15">
      <c r="A39" s="13"/>
      <c r="B39" s="39">
        <v>351.9</v>
      </c>
      <c r="C39" s="21" t="s">
        <v>112</v>
      </c>
      <c r="D39" s="46">
        <v>10632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10632</v>
      </c>
      <c r="O39" s="47">
        <f t="shared" si="1"/>
        <v>1.9433375982452934</v>
      </c>
      <c r="P39" s="9"/>
    </row>
    <row r="40" spans="1:16" ht="15.75">
      <c r="A40" s="29" t="s">
        <v>4</v>
      </c>
      <c r="B40" s="30"/>
      <c r="C40" s="31"/>
      <c r="D40" s="32">
        <f aca="true" t="shared" si="11" ref="D40:M40">SUM(D41:D45)</f>
        <v>136211</v>
      </c>
      <c r="E40" s="32">
        <f t="shared" si="11"/>
        <v>2540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11131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149882</v>
      </c>
      <c r="O40" s="45">
        <f t="shared" si="1"/>
        <v>27.395722902577226</v>
      </c>
      <c r="P40" s="10"/>
    </row>
    <row r="41" spans="1:16" ht="15">
      <c r="A41" s="12"/>
      <c r="B41" s="25">
        <v>361.1</v>
      </c>
      <c r="C41" s="20" t="s">
        <v>57</v>
      </c>
      <c r="D41" s="46">
        <v>7876</v>
      </c>
      <c r="E41" s="46">
        <v>788</v>
      </c>
      <c r="F41" s="46">
        <v>0</v>
      </c>
      <c r="G41" s="46">
        <v>0</v>
      </c>
      <c r="H41" s="46">
        <v>0</v>
      </c>
      <c r="I41" s="46">
        <v>11131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19795</v>
      </c>
      <c r="O41" s="47">
        <f t="shared" si="1"/>
        <v>3.618168524949735</v>
      </c>
      <c r="P41" s="9"/>
    </row>
    <row r="42" spans="1:16" ht="15">
      <c r="A42" s="12"/>
      <c r="B42" s="25">
        <v>362</v>
      </c>
      <c r="C42" s="20" t="s">
        <v>58</v>
      </c>
      <c r="D42" s="46">
        <v>71950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71950</v>
      </c>
      <c r="O42" s="47">
        <f t="shared" si="1"/>
        <v>13.151160665326266</v>
      </c>
      <c r="P42" s="9"/>
    </row>
    <row r="43" spans="1:16" ht="15">
      <c r="A43" s="12"/>
      <c r="B43" s="25">
        <v>366</v>
      </c>
      <c r="C43" s="20" t="s">
        <v>60</v>
      </c>
      <c r="D43" s="46">
        <v>38534</v>
      </c>
      <c r="E43" s="46">
        <v>1099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39633</v>
      </c>
      <c r="O43" s="47">
        <f t="shared" si="1"/>
        <v>7.244196673368672</v>
      </c>
      <c r="P43" s="9"/>
    </row>
    <row r="44" spans="1:16" ht="15">
      <c r="A44" s="12"/>
      <c r="B44" s="25">
        <v>369.3</v>
      </c>
      <c r="C44" s="20" t="s">
        <v>114</v>
      </c>
      <c r="D44" s="46">
        <v>15245</v>
      </c>
      <c r="E44" s="46">
        <v>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15298</v>
      </c>
      <c r="O44" s="47">
        <f t="shared" si="1"/>
        <v>2.7961981356242003</v>
      </c>
      <c r="P44" s="9"/>
    </row>
    <row r="45" spans="1:16" ht="15">
      <c r="A45" s="12"/>
      <c r="B45" s="25">
        <v>369.9</v>
      </c>
      <c r="C45" s="20" t="s">
        <v>61</v>
      </c>
      <c r="D45" s="46">
        <v>2606</v>
      </c>
      <c r="E45" s="46">
        <v>600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3206</v>
      </c>
      <c r="O45" s="47">
        <f t="shared" si="1"/>
        <v>0.5859989033083531</v>
      </c>
      <c r="P45" s="9"/>
    </row>
    <row r="46" spans="1:16" ht="15.75">
      <c r="A46" s="29" t="s">
        <v>40</v>
      </c>
      <c r="B46" s="30"/>
      <c r="C46" s="31"/>
      <c r="D46" s="32">
        <f aca="true" t="shared" si="12" ref="D46:M46">SUM(D47:D49)</f>
        <v>1292500</v>
      </c>
      <c r="E46" s="32">
        <f t="shared" si="12"/>
        <v>28902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1352769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2674171</v>
      </c>
      <c r="O46" s="45">
        <f t="shared" si="1"/>
        <v>488.79016633156647</v>
      </c>
      <c r="P46" s="9"/>
    </row>
    <row r="47" spans="1:16" ht="15">
      <c r="A47" s="12"/>
      <c r="B47" s="25">
        <v>381</v>
      </c>
      <c r="C47" s="20" t="s">
        <v>62</v>
      </c>
      <c r="D47" s="46">
        <v>1292500</v>
      </c>
      <c r="E47" s="46">
        <v>0</v>
      </c>
      <c r="F47" s="46">
        <v>0</v>
      </c>
      <c r="G47" s="46">
        <v>0</v>
      </c>
      <c r="H47" s="46">
        <v>0</v>
      </c>
      <c r="I47" s="46">
        <v>1180269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2472769</v>
      </c>
      <c r="O47" s="47">
        <f t="shared" si="1"/>
        <v>451.97751782123925</v>
      </c>
      <c r="P47" s="9"/>
    </row>
    <row r="48" spans="1:16" ht="15">
      <c r="A48" s="12"/>
      <c r="B48" s="25">
        <v>388.1</v>
      </c>
      <c r="C48" s="20" t="s">
        <v>116</v>
      </c>
      <c r="D48" s="46">
        <v>0</v>
      </c>
      <c r="E48" s="46">
        <v>28902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28902</v>
      </c>
      <c r="O48" s="47">
        <f t="shared" si="1"/>
        <v>5.2827636629501</v>
      </c>
      <c r="P48" s="9"/>
    </row>
    <row r="49" spans="1:16" ht="15.75" thickBot="1">
      <c r="A49" s="12"/>
      <c r="B49" s="25">
        <v>389.3</v>
      </c>
      <c r="C49" s="20" t="s">
        <v>126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172500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172500</v>
      </c>
      <c r="O49" s="47">
        <f t="shared" si="1"/>
        <v>31.52988484737708</v>
      </c>
      <c r="P49" s="9"/>
    </row>
    <row r="50" spans="1:119" ht="16.5" thickBot="1">
      <c r="A50" s="14" t="s">
        <v>52</v>
      </c>
      <c r="B50" s="23"/>
      <c r="C50" s="22"/>
      <c r="D50" s="15">
        <f aca="true" t="shared" si="13" ref="D50:M50">SUM(D5,D13,D17,D26,D38,D40,D46)</f>
        <v>8206545</v>
      </c>
      <c r="E50" s="15">
        <f t="shared" si="13"/>
        <v>1154581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9443498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18804624</v>
      </c>
      <c r="O50" s="38">
        <f t="shared" si="1"/>
        <v>3437.145677207092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129</v>
      </c>
      <c r="M52" s="48"/>
      <c r="N52" s="48"/>
      <c r="O52" s="43">
        <v>5471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81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3148701</v>
      </c>
      <c r="E5" s="27">
        <f t="shared" si="0"/>
        <v>935915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4084616</v>
      </c>
      <c r="O5" s="33">
        <f aca="true" t="shared" si="1" ref="O5:O36">(N5/O$57)</f>
        <v>745.9123447772097</v>
      </c>
      <c r="P5" s="6"/>
    </row>
    <row r="6" spans="1:16" ht="15">
      <c r="A6" s="12"/>
      <c r="B6" s="25">
        <v>311</v>
      </c>
      <c r="C6" s="20" t="s">
        <v>3</v>
      </c>
      <c r="D6" s="46">
        <v>915824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915824</v>
      </c>
      <c r="O6" s="47">
        <f t="shared" si="1"/>
        <v>167.24324324324326</v>
      </c>
      <c r="P6" s="9"/>
    </row>
    <row r="7" spans="1:16" ht="15">
      <c r="A7" s="12"/>
      <c r="B7" s="25">
        <v>312.41</v>
      </c>
      <c r="C7" s="20" t="s">
        <v>103</v>
      </c>
      <c r="D7" s="46">
        <v>449795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449795</v>
      </c>
      <c r="O7" s="47">
        <f t="shared" si="1"/>
        <v>82.13933528122718</v>
      </c>
      <c r="P7" s="9"/>
    </row>
    <row r="8" spans="1:16" ht="15">
      <c r="A8" s="12"/>
      <c r="B8" s="25">
        <v>312.6</v>
      </c>
      <c r="C8" s="20" t="s">
        <v>12</v>
      </c>
      <c r="D8" s="46">
        <v>1783082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1783082</v>
      </c>
      <c r="O8" s="47">
        <f t="shared" si="1"/>
        <v>325.61760409057706</v>
      </c>
      <c r="P8" s="9"/>
    </row>
    <row r="9" spans="1:16" ht="15">
      <c r="A9" s="12"/>
      <c r="B9" s="25">
        <v>314.1</v>
      </c>
      <c r="C9" s="20" t="s">
        <v>13</v>
      </c>
      <c r="D9" s="46">
        <v>0</v>
      </c>
      <c r="E9" s="46">
        <v>538295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538295</v>
      </c>
      <c r="O9" s="47">
        <f t="shared" si="1"/>
        <v>98.30076698319941</v>
      </c>
      <c r="P9" s="9"/>
    </row>
    <row r="10" spans="1:16" ht="15">
      <c r="A10" s="12"/>
      <c r="B10" s="25">
        <v>314.3</v>
      </c>
      <c r="C10" s="20" t="s">
        <v>14</v>
      </c>
      <c r="D10" s="46">
        <v>0</v>
      </c>
      <c r="E10" s="46">
        <v>235743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235743</v>
      </c>
      <c r="O10" s="47">
        <f t="shared" si="1"/>
        <v>43.050219138056974</v>
      </c>
      <c r="P10" s="9"/>
    </row>
    <row r="11" spans="1:16" ht="15">
      <c r="A11" s="12"/>
      <c r="B11" s="25">
        <v>314.4</v>
      </c>
      <c r="C11" s="20" t="s">
        <v>16</v>
      </c>
      <c r="D11" s="46">
        <v>0</v>
      </c>
      <c r="E11" s="46">
        <v>7960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7960</v>
      </c>
      <c r="O11" s="47">
        <f t="shared" si="1"/>
        <v>1.4536157779401022</v>
      </c>
      <c r="P11" s="9"/>
    </row>
    <row r="12" spans="1:16" ht="15">
      <c r="A12" s="12"/>
      <c r="B12" s="25">
        <v>315</v>
      </c>
      <c r="C12" s="20" t="s">
        <v>104</v>
      </c>
      <c r="D12" s="46">
        <v>0</v>
      </c>
      <c r="E12" s="46">
        <v>153917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153917</v>
      </c>
      <c r="O12" s="47">
        <f t="shared" si="1"/>
        <v>28.10756026296567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SUM(D14:D16)</f>
        <v>372097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2">SUM(D13:M13)</f>
        <v>372097</v>
      </c>
      <c r="O13" s="45">
        <f t="shared" si="1"/>
        <v>67.95051132213294</v>
      </c>
      <c r="P13" s="10"/>
    </row>
    <row r="14" spans="1:16" ht="15">
      <c r="A14" s="12"/>
      <c r="B14" s="25">
        <v>323.1</v>
      </c>
      <c r="C14" s="20" t="s">
        <v>18</v>
      </c>
      <c r="D14" s="46">
        <v>310896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310896</v>
      </c>
      <c r="O14" s="47">
        <f t="shared" si="1"/>
        <v>56.77428780131483</v>
      </c>
      <c r="P14" s="9"/>
    </row>
    <row r="15" spans="1:16" ht="15">
      <c r="A15" s="12"/>
      <c r="B15" s="25">
        <v>324.11</v>
      </c>
      <c r="C15" s="20" t="s">
        <v>125</v>
      </c>
      <c r="D15" s="46">
        <v>18352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18352</v>
      </c>
      <c r="O15" s="47">
        <f t="shared" si="1"/>
        <v>3.3513513513513513</v>
      </c>
      <c r="P15" s="9"/>
    </row>
    <row r="16" spans="1:16" ht="15">
      <c r="A16" s="12"/>
      <c r="B16" s="25">
        <v>367</v>
      </c>
      <c r="C16" s="20" t="s">
        <v>105</v>
      </c>
      <c r="D16" s="46">
        <v>42849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42849</v>
      </c>
      <c r="O16" s="47">
        <f t="shared" si="1"/>
        <v>7.824872169466764</v>
      </c>
      <c r="P16" s="9"/>
    </row>
    <row r="17" spans="1:16" ht="15.75">
      <c r="A17" s="29" t="s">
        <v>22</v>
      </c>
      <c r="B17" s="30"/>
      <c r="C17" s="31"/>
      <c r="D17" s="32">
        <f aca="true" t="shared" si="5" ref="D17:M17">SUM(D18:D29)</f>
        <v>1618243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316341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1934584</v>
      </c>
      <c r="O17" s="45">
        <f t="shared" si="1"/>
        <v>353.28414901387873</v>
      </c>
      <c r="P17" s="10"/>
    </row>
    <row r="18" spans="1:16" ht="15">
      <c r="A18" s="12"/>
      <c r="B18" s="25">
        <v>331.2</v>
      </c>
      <c r="C18" s="20" t="s">
        <v>21</v>
      </c>
      <c r="D18" s="46">
        <v>3183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3183</v>
      </c>
      <c r="O18" s="47">
        <f t="shared" si="1"/>
        <v>0.581263696128561</v>
      </c>
      <c r="P18" s="9"/>
    </row>
    <row r="19" spans="1:16" ht="15">
      <c r="A19" s="12"/>
      <c r="B19" s="25">
        <v>331.31</v>
      </c>
      <c r="C19" s="20" t="s">
        <v>87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2209</v>
      </c>
      <c r="O19" s="47">
        <f t="shared" si="1"/>
        <v>0.40339663988312635</v>
      </c>
      <c r="P19" s="9"/>
    </row>
    <row r="20" spans="1:16" ht="15">
      <c r="A20" s="12"/>
      <c r="B20" s="25">
        <v>331.35</v>
      </c>
      <c r="C20" s="20" t="s">
        <v>106</v>
      </c>
      <c r="D20" s="46">
        <v>5103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5103</v>
      </c>
      <c r="O20" s="47">
        <f t="shared" si="1"/>
        <v>0.9318845872899927</v>
      </c>
      <c r="P20" s="9"/>
    </row>
    <row r="21" spans="1:16" ht="15">
      <c r="A21" s="12"/>
      <c r="B21" s="25">
        <v>331.41</v>
      </c>
      <c r="C21" s="20" t="s">
        <v>24</v>
      </c>
      <c r="D21" s="46">
        <v>278621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278621</v>
      </c>
      <c r="O21" s="47">
        <f t="shared" si="1"/>
        <v>50.880387143900656</v>
      </c>
      <c r="P21" s="9"/>
    </row>
    <row r="22" spans="1:16" ht="15">
      <c r="A22" s="12"/>
      <c r="B22" s="25">
        <v>334.31</v>
      </c>
      <c r="C22" s="20" t="s">
        <v>120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314132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314132</v>
      </c>
      <c r="O22" s="47">
        <f t="shared" si="1"/>
        <v>57.36523009495983</v>
      </c>
      <c r="P22" s="9"/>
    </row>
    <row r="23" spans="1:16" ht="15">
      <c r="A23" s="12"/>
      <c r="B23" s="25">
        <v>334.41</v>
      </c>
      <c r="C23" s="20" t="s">
        <v>25</v>
      </c>
      <c r="D23" s="46">
        <v>155804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155804</v>
      </c>
      <c r="O23" s="47">
        <f t="shared" si="1"/>
        <v>28.452154857560263</v>
      </c>
      <c r="P23" s="9"/>
    </row>
    <row r="24" spans="1:16" ht="15">
      <c r="A24" s="12"/>
      <c r="B24" s="25">
        <v>334.5</v>
      </c>
      <c r="C24" s="20" t="s">
        <v>107</v>
      </c>
      <c r="D24" s="46">
        <v>40000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40000</v>
      </c>
      <c r="O24" s="47">
        <f t="shared" si="1"/>
        <v>7.304601899196494</v>
      </c>
      <c r="P24" s="9"/>
    </row>
    <row r="25" spans="1:16" ht="15">
      <c r="A25" s="12"/>
      <c r="B25" s="25">
        <v>335.14</v>
      </c>
      <c r="C25" s="20" t="s">
        <v>95</v>
      </c>
      <c r="D25" s="46">
        <v>993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993</v>
      </c>
      <c r="O25" s="47">
        <f t="shared" si="1"/>
        <v>0.18133674214755297</v>
      </c>
      <c r="P25" s="9"/>
    </row>
    <row r="26" spans="1:16" ht="15">
      <c r="A26" s="12"/>
      <c r="B26" s="25">
        <v>335.15</v>
      </c>
      <c r="C26" s="20" t="s">
        <v>96</v>
      </c>
      <c r="D26" s="46">
        <v>4800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4800</v>
      </c>
      <c r="O26" s="47">
        <f t="shared" si="1"/>
        <v>0.8765522279035792</v>
      </c>
      <c r="P26" s="9"/>
    </row>
    <row r="27" spans="1:16" ht="15">
      <c r="A27" s="12"/>
      <c r="B27" s="25">
        <v>335.18</v>
      </c>
      <c r="C27" s="20" t="s">
        <v>97</v>
      </c>
      <c r="D27" s="46">
        <v>810902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810902</v>
      </c>
      <c r="O27" s="47">
        <f t="shared" si="1"/>
        <v>148.08290723155588</v>
      </c>
      <c r="P27" s="9"/>
    </row>
    <row r="28" spans="1:16" ht="15">
      <c r="A28" s="12"/>
      <c r="B28" s="25">
        <v>335.19</v>
      </c>
      <c r="C28" s="20" t="s">
        <v>108</v>
      </c>
      <c r="D28" s="46">
        <v>304394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304394</v>
      </c>
      <c r="O28" s="47">
        <f t="shared" si="1"/>
        <v>55.58692476260044</v>
      </c>
      <c r="P28" s="9"/>
    </row>
    <row r="29" spans="1:16" ht="15">
      <c r="A29" s="12"/>
      <c r="B29" s="25">
        <v>337.5</v>
      </c>
      <c r="C29" s="20" t="s">
        <v>121</v>
      </c>
      <c r="D29" s="46">
        <v>14443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14443</v>
      </c>
      <c r="O29" s="47">
        <f t="shared" si="1"/>
        <v>2.637509130752374</v>
      </c>
      <c r="P29" s="9"/>
    </row>
    <row r="30" spans="1:16" ht="15.75">
      <c r="A30" s="29" t="s">
        <v>38</v>
      </c>
      <c r="B30" s="30"/>
      <c r="C30" s="31"/>
      <c r="D30" s="32">
        <f aca="true" t="shared" si="7" ref="D30:M30">SUM(D31:D41)</f>
        <v>1554444</v>
      </c>
      <c r="E30" s="32">
        <f t="shared" si="7"/>
        <v>52918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7375258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8982620</v>
      </c>
      <c r="O30" s="45">
        <f t="shared" si="1"/>
        <v>1640.3615777940101</v>
      </c>
      <c r="P30" s="10"/>
    </row>
    <row r="31" spans="1:16" ht="15">
      <c r="A31" s="12"/>
      <c r="B31" s="25">
        <v>341.3</v>
      </c>
      <c r="C31" s="20" t="s">
        <v>98</v>
      </c>
      <c r="D31" s="46">
        <v>921526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41">SUM(D31:M31)</f>
        <v>921526</v>
      </c>
      <c r="O31" s="47">
        <f t="shared" si="1"/>
        <v>168.28451424397372</v>
      </c>
      <c r="P31" s="9"/>
    </row>
    <row r="32" spans="1:16" ht="15">
      <c r="A32" s="12"/>
      <c r="B32" s="25">
        <v>341.9</v>
      </c>
      <c r="C32" s="20" t="s">
        <v>109</v>
      </c>
      <c r="D32" s="46">
        <v>11022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11022</v>
      </c>
      <c r="O32" s="47">
        <f t="shared" si="1"/>
        <v>2.0127830533235938</v>
      </c>
      <c r="P32" s="9"/>
    </row>
    <row r="33" spans="1:16" ht="15">
      <c r="A33" s="12"/>
      <c r="B33" s="25">
        <v>342.1</v>
      </c>
      <c r="C33" s="20" t="s">
        <v>42</v>
      </c>
      <c r="D33" s="46">
        <v>7566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7566</v>
      </c>
      <c r="O33" s="47">
        <f t="shared" si="1"/>
        <v>1.3816654492330167</v>
      </c>
      <c r="P33" s="9"/>
    </row>
    <row r="34" spans="1:16" ht="15">
      <c r="A34" s="12"/>
      <c r="B34" s="25">
        <v>343.2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1464175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1464175</v>
      </c>
      <c r="O34" s="47">
        <f t="shared" si="1"/>
        <v>267.38038714390063</v>
      </c>
      <c r="P34" s="9"/>
    </row>
    <row r="35" spans="1:16" ht="15">
      <c r="A35" s="12"/>
      <c r="B35" s="25">
        <v>343.3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2675354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2675354</v>
      </c>
      <c r="O35" s="47">
        <f t="shared" si="1"/>
        <v>488.55989773557343</v>
      </c>
      <c r="P35" s="9"/>
    </row>
    <row r="36" spans="1:16" ht="15">
      <c r="A36" s="12"/>
      <c r="B36" s="25">
        <v>343.4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1462347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1462347</v>
      </c>
      <c r="O36" s="47">
        <f t="shared" si="1"/>
        <v>267.0465668371074</v>
      </c>
      <c r="P36" s="9"/>
    </row>
    <row r="37" spans="1:16" ht="15">
      <c r="A37" s="12"/>
      <c r="B37" s="25">
        <v>343.5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1773382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1773382</v>
      </c>
      <c r="O37" s="47">
        <f aca="true" t="shared" si="9" ref="O37:O55">(N37/O$57)</f>
        <v>323.8462381300219</v>
      </c>
      <c r="P37" s="9"/>
    </row>
    <row r="38" spans="1:16" ht="15">
      <c r="A38" s="12"/>
      <c r="B38" s="25">
        <v>344.1</v>
      </c>
      <c r="C38" s="20" t="s">
        <v>99</v>
      </c>
      <c r="D38" s="46">
        <v>497891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497891</v>
      </c>
      <c r="O38" s="47">
        <f t="shared" si="9"/>
        <v>90.92238860482104</v>
      </c>
      <c r="P38" s="9"/>
    </row>
    <row r="39" spans="1:16" ht="15">
      <c r="A39" s="12"/>
      <c r="B39" s="25">
        <v>344.9</v>
      </c>
      <c r="C39" s="20" t="s">
        <v>110</v>
      </c>
      <c r="D39" s="46">
        <v>58743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58743</v>
      </c>
      <c r="O39" s="47">
        <f t="shared" si="9"/>
        <v>10.727355734112491</v>
      </c>
      <c r="P39" s="9"/>
    </row>
    <row r="40" spans="1:16" ht="15">
      <c r="A40" s="12"/>
      <c r="B40" s="25">
        <v>345.1</v>
      </c>
      <c r="C40" s="20" t="s">
        <v>111</v>
      </c>
      <c r="D40" s="46">
        <v>11849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11849</v>
      </c>
      <c r="O40" s="47">
        <f t="shared" si="9"/>
        <v>2.1638056975894813</v>
      </c>
      <c r="P40" s="9"/>
    </row>
    <row r="41" spans="1:16" ht="15">
      <c r="A41" s="12"/>
      <c r="B41" s="25">
        <v>349</v>
      </c>
      <c r="C41" s="20" t="s">
        <v>1</v>
      </c>
      <c r="D41" s="46">
        <v>45847</v>
      </c>
      <c r="E41" s="46">
        <v>52918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98765</v>
      </c>
      <c r="O41" s="47">
        <f t="shared" si="9"/>
        <v>18.03597516435354</v>
      </c>
      <c r="P41" s="9"/>
    </row>
    <row r="42" spans="1:16" ht="15.75">
      <c r="A42" s="29" t="s">
        <v>39</v>
      </c>
      <c r="B42" s="30"/>
      <c r="C42" s="31"/>
      <c r="D42" s="32">
        <f aca="true" t="shared" si="10" ref="D42:M42">SUM(D43:D43)</f>
        <v>20010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5">SUM(D42:M42)</f>
        <v>20010</v>
      </c>
      <c r="O42" s="45">
        <f t="shared" si="9"/>
        <v>3.654127100073046</v>
      </c>
      <c r="P42" s="10"/>
    </row>
    <row r="43" spans="1:16" ht="15">
      <c r="A43" s="13"/>
      <c r="B43" s="39">
        <v>351.9</v>
      </c>
      <c r="C43" s="21" t="s">
        <v>112</v>
      </c>
      <c r="D43" s="46">
        <v>20010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20010</v>
      </c>
      <c r="O43" s="47">
        <f t="shared" si="9"/>
        <v>3.654127100073046</v>
      </c>
      <c r="P43" s="9"/>
    </row>
    <row r="44" spans="1:16" ht="15.75">
      <c r="A44" s="29" t="s">
        <v>4</v>
      </c>
      <c r="B44" s="30"/>
      <c r="C44" s="31"/>
      <c r="D44" s="32">
        <f aca="true" t="shared" si="12" ref="D44:M44">SUM(D45:D49)</f>
        <v>185940</v>
      </c>
      <c r="E44" s="32">
        <f t="shared" si="12"/>
        <v>13046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30898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229884</v>
      </c>
      <c r="O44" s="45">
        <f t="shared" si="9"/>
        <v>41.98027757487217</v>
      </c>
      <c r="P44" s="10"/>
    </row>
    <row r="45" spans="1:16" ht="15">
      <c r="A45" s="12"/>
      <c r="B45" s="25">
        <v>361.1</v>
      </c>
      <c r="C45" s="20" t="s">
        <v>57</v>
      </c>
      <c r="D45" s="46">
        <v>3584</v>
      </c>
      <c r="E45" s="46">
        <v>12314</v>
      </c>
      <c r="F45" s="46">
        <v>0</v>
      </c>
      <c r="G45" s="46">
        <v>0</v>
      </c>
      <c r="H45" s="46">
        <v>0</v>
      </c>
      <c r="I45" s="46">
        <v>30898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46796</v>
      </c>
      <c r="O45" s="47">
        <f t="shared" si="9"/>
        <v>8.545653761869978</v>
      </c>
      <c r="P45" s="9"/>
    </row>
    <row r="46" spans="1:16" ht="15">
      <c r="A46" s="12"/>
      <c r="B46" s="25">
        <v>362</v>
      </c>
      <c r="C46" s="20" t="s">
        <v>58</v>
      </c>
      <c r="D46" s="46">
        <v>63982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63982</v>
      </c>
      <c r="O46" s="47">
        <f t="shared" si="9"/>
        <v>11.684075967859751</v>
      </c>
      <c r="P46" s="9"/>
    </row>
    <row r="47" spans="1:16" ht="15">
      <c r="A47" s="12"/>
      <c r="B47" s="25">
        <v>366</v>
      </c>
      <c r="C47" s="20" t="s">
        <v>60</v>
      </c>
      <c r="D47" s="46">
        <v>45177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45177</v>
      </c>
      <c r="O47" s="47">
        <f t="shared" si="9"/>
        <v>8.25</v>
      </c>
      <c r="P47" s="9"/>
    </row>
    <row r="48" spans="1:16" ht="15">
      <c r="A48" s="12"/>
      <c r="B48" s="25">
        <v>369.3</v>
      </c>
      <c r="C48" s="20" t="s">
        <v>114</v>
      </c>
      <c r="D48" s="46">
        <v>73157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73157</v>
      </c>
      <c r="O48" s="47">
        <f t="shared" si="9"/>
        <v>13.359569028487947</v>
      </c>
      <c r="P48" s="9"/>
    </row>
    <row r="49" spans="1:16" ht="15">
      <c r="A49" s="12"/>
      <c r="B49" s="25">
        <v>369.9</v>
      </c>
      <c r="C49" s="20" t="s">
        <v>61</v>
      </c>
      <c r="D49" s="46">
        <v>40</v>
      </c>
      <c r="E49" s="46">
        <v>732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772</v>
      </c>
      <c r="O49" s="47">
        <f t="shared" si="9"/>
        <v>0.14097881665449233</v>
      </c>
      <c r="P49" s="9"/>
    </row>
    <row r="50" spans="1:16" ht="15.75">
      <c r="A50" s="29" t="s">
        <v>40</v>
      </c>
      <c r="B50" s="30"/>
      <c r="C50" s="31"/>
      <c r="D50" s="32">
        <f aca="true" t="shared" si="13" ref="D50:M50">SUM(D51:D54)</f>
        <v>3012806</v>
      </c>
      <c r="E50" s="32">
        <f t="shared" si="13"/>
        <v>111621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2420882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5545309</v>
      </c>
      <c r="O50" s="45">
        <f t="shared" si="9"/>
        <v>1012.6568663257852</v>
      </c>
      <c r="P50" s="9"/>
    </row>
    <row r="51" spans="1:16" ht="15">
      <c r="A51" s="12"/>
      <c r="B51" s="25">
        <v>381</v>
      </c>
      <c r="C51" s="20" t="s">
        <v>62</v>
      </c>
      <c r="D51" s="46">
        <v>2582806</v>
      </c>
      <c r="E51" s="46">
        <v>88360</v>
      </c>
      <c r="F51" s="46">
        <v>0</v>
      </c>
      <c r="G51" s="46">
        <v>0</v>
      </c>
      <c r="H51" s="46">
        <v>0</v>
      </c>
      <c r="I51" s="46">
        <v>1922585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4593751</v>
      </c>
      <c r="O51" s="47">
        <f t="shared" si="9"/>
        <v>838.8880569758949</v>
      </c>
      <c r="P51" s="9"/>
    </row>
    <row r="52" spans="1:16" ht="15">
      <c r="A52" s="12"/>
      <c r="B52" s="25">
        <v>384</v>
      </c>
      <c r="C52" s="20" t="s">
        <v>91</v>
      </c>
      <c r="D52" s="46">
        <v>430000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430000</v>
      </c>
      <c r="O52" s="47">
        <f t="shared" si="9"/>
        <v>78.5244704163623</v>
      </c>
      <c r="P52" s="9"/>
    </row>
    <row r="53" spans="1:16" ht="15">
      <c r="A53" s="12"/>
      <c r="B53" s="25">
        <v>388.1</v>
      </c>
      <c r="C53" s="20" t="s">
        <v>116</v>
      </c>
      <c r="D53" s="46">
        <v>0</v>
      </c>
      <c r="E53" s="46">
        <v>23261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23261</v>
      </c>
      <c r="O53" s="47">
        <f t="shared" si="9"/>
        <v>4.247808619430241</v>
      </c>
      <c r="P53" s="9"/>
    </row>
    <row r="54" spans="1:16" ht="15.75" thickBot="1">
      <c r="A54" s="12"/>
      <c r="B54" s="25">
        <v>389.3</v>
      </c>
      <c r="C54" s="20" t="s">
        <v>126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498297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498297</v>
      </c>
      <c r="O54" s="47">
        <f t="shared" si="9"/>
        <v>90.99653031409788</v>
      </c>
      <c r="P54" s="9"/>
    </row>
    <row r="55" spans="1:119" ht="16.5" thickBot="1">
      <c r="A55" s="14" t="s">
        <v>52</v>
      </c>
      <c r="B55" s="23"/>
      <c r="C55" s="22"/>
      <c r="D55" s="15">
        <f aca="true" t="shared" si="14" ref="D55:M55">SUM(D5,D13,D17,D30,D42,D44,D50)</f>
        <v>9912241</v>
      </c>
      <c r="E55" s="15">
        <f t="shared" si="14"/>
        <v>1113500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10143379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21169120</v>
      </c>
      <c r="O55" s="38">
        <f t="shared" si="9"/>
        <v>3865.799853907962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127</v>
      </c>
      <c r="M57" s="48"/>
      <c r="N57" s="48"/>
      <c r="O57" s="43">
        <v>5476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2945548</v>
      </c>
      <c r="E5" s="27">
        <f t="shared" si="0"/>
        <v>953863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3899411</v>
      </c>
      <c r="O5" s="33">
        <f aca="true" t="shared" si="1" ref="O5:O36">(N5/O$57)</f>
        <v>718.2558482225088</v>
      </c>
      <c r="P5" s="6"/>
    </row>
    <row r="6" spans="1:16" ht="15">
      <c r="A6" s="12"/>
      <c r="B6" s="25">
        <v>311</v>
      </c>
      <c r="C6" s="20" t="s">
        <v>3</v>
      </c>
      <c r="D6" s="46">
        <v>909459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909459</v>
      </c>
      <c r="O6" s="47">
        <f t="shared" si="1"/>
        <v>167.51869589242955</v>
      </c>
      <c r="P6" s="9"/>
    </row>
    <row r="7" spans="1:16" ht="15">
      <c r="A7" s="12"/>
      <c r="B7" s="25">
        <v>312.41</v>
      </c>
      <c r="C7" s="20" t="s">
        <v>103</v>
      </c>
      <c r="D7" s="46">
        <v>390504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390504</v>
      </c>
      <c r="O7" s="47">
        <f t="shared" si="1"/>
        <v>71.92926874194143</v>
      </c>
      <c r="P7" s="9"/>
    </row>
    <row r="8" spans="1:16" ht="15">
      <c r="A8" s="12"/>
      <c r="B8" s="25">
        <v>312.6</v>
      </c>
      <c r="C8" s="20" t="s">
        <v>12</v>
      </c>
      <c r="D8" s="46">
        <v>1645585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1645585</v>
      </c>
      <c r="O8" s="47">
        <f t="shared" si="1"/>
        <v>303.1101491987475</v>
      </c>
      <c r="P8" s="9"/>
    </row>
    <row r="9" spans="1:16" ht="15">
      <c r="A9" s="12"/>
      <c r="B9" s="25">
        <v>314.1</v>
      </c>
      <c r="C9" s="20" t="s">
        <v>13</v>
      </c>
      <c r="D9" s="46">
        <v>0</v>
      </c>
      <c r="E9" s="46">
        <v>580440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580440</v>
      </c>
      <c r="O9" s="47">
        <f t="shared" si="1"/>
        <v>106.91471725916375</v>
      </c>
      <c r="P9" s="9"/>
    </row>
    <row r="10" spans="1:16" ht="15">
      <c r="A10" s="12"/>
      <c r="B10" s="25">
        <v>314.3</v>
      </c>
      <c r="C10" s="20" t="s">
        <v>14</v>
      </c>
      <c r="D10" s="46">
        <v>0</v>
      </c>
      <c r="E10" s="46">
        <v>187811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187811</v>
      </c>
      <c r="O10" s="47">
        <f t="shared" si="1"/>
        <v>34.594032050101305</v>
      </c>
      <c r="P10" s="9"/>
    </row>
    <row r="11" spans="1:16" ht="15">
      <c r="A11" s="12"/>
      <c r="B11" s="25">
        <v>314.4</v>
      </c>
      <c r="C11" s="20" t="s">
        <v>16</v>
      </c>
      <c r="D11" s="46">
        <v>0</v>
      </c>
      <c r="E11" s="46">
        <v>7585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7585</v>
      </c>
      <c r="O11" s="47">
        <f t="shared" si="1"/>
        <v>1.3971265426413704</v>
      </c>
      <c r="P11" s="9"/>
    </row>
    <row r="12" spans="1:16" ht="15">
      <c r="A12" s="12"/>
      <c r="B12" s="25">
        <v>315</v>
      </c>
      <c r="C12" s="20" t="s">
        <v>104</v>
      </c>
      <c r="D12" s="46">
        <v>0</v>
      </c>
      <c r="E12" s="46">
        <v>178027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178027</v>
      </c>
      <c r="O12" s="47">
        <f t="shared" si="1"/>
        <v>32.79185853748388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SUM(D14:D15)</f>
        <v>334821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0">SUM(D13:M13)</f>
        <v>334821</v>
      </c>
      <c r="O13" s="45">
        <f t="shared" si="1"/>
        <v>61.672683735494566</v>
      </c>
      <c r="P13" s="10"/>
    </row>
    <row r="14" spans="1:16" ht="15">
      <c r="A14" s="12"/>
      <c r="B14" s="25">
        <v>323.1</v>
      </c>
      <c r="C14" s="20" t="s">
        <v>18</v>
      </c>
      <c r="D14" s="46">
        <v>277477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277477</v>
      </c>
      <c r="O14" s="47">
        <f t="shared" si="1"/>
        <v>51.110149198747465</v>
      </c>
      <c r="P14" s="9"/>
    </row>
    <row r="15" spans="1:16" ht="15">
      <c r="A15" s="12"/>
      <c r="B15" s="25">
        <v>367</v>
      </c>
      <c r="C15" s="20" t="s">
        <v>105</v>
      </c>
      <c r="D15" s="46">
        <v>57344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57344</v>
      </c>
      <c r="O15" s="47">
        <f t="shared" si="1"/>
        <v>10.5625345367471</v>
      </c>
      <c r="P15" s="9"/>
    </row>
    <row r="16" spans="1:16" ht="15.75">
      <c r="A16" s="29" t="s">
        <v>22</v>
      </c>
      <c r="B16" s="30"/>
      <c r="C16" s="31"/>
      <c r="D16" s="32">
        <f aca="true" t="shared" si="5" ref="D16:M16">SUM(D17:D29)</f>
        <v>1937306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548775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2486081</v>
      </c>
      <c r="O16" s="45">
        <f t="shared" si="1"/>
        <v>457.92613741020443</v>
      </c>
      <c r="P16" s="10"/>
    </row>
    <row r="17" spans="1:16" ht="15">
      <c r="A17" s="12"/>
      <c r="B17" s="25">
        <v>331.2</v>
      </c>
      <c r="C17" s="20" t="s">
        <v>21</v>
      </c>
      <c r="D17" s="46">
        <v>3166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3166</v>
      </c>
      <c r="O17" s="47">
        <f t="shared" si="1"/>
        <v>0.5831644870141831</v>
      </c>
      <c r="P17" s="9"/>
    </row>
    <row r="18" spans="1:16" ht="15">
      <c r="A18" s="12"/>
      <c r="B18" s="25">
        <v>331.31</v>
      </c>
      <c r="C18" s="20" t="s">
        <v>87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445409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445409</v>
      </c>
      <c r="O18" s="47">
        <f t="shared" si="1"/>
        <v>82.04254927242586</v>
      </c>
      <c r="P18" s="9"/>
    </row>
    <row r="19" spans="1:16" ht="15">
      <c r="A19" s="12"/>
      <c r="B19" s="25">
        <v>331.35</v>
      </c>
      <c r="C19" s="20" t="s">
        <v>106</v>
      </c>
      <c r="D19" s="46">
        <v>55360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55360</v>
      </c>
      <c r="O19" s="47">
        <f t="shared" si="1"/>
        <v>10.197089703444465</v>
      </c>
      <c r="P19" s="9"/>
    </row>
    <row r="20" spans="1:16" ht="15">
      <c r="A20" s="12"/>
      <c r="B20" s="25">
        <v>331.41</v>
      </c>
      <c r="C20" s="20" t="s">
        <v>24</v>
      </c>
      <c r="D20" s="46">
        <v>447980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447980</v>
      </c>
      <c r="O20" s="47">
        <f t="shared" si="1"/>
        <v>82.51611714864616</v>
      </c>
      <c r="P20" s="9"/>
    </row>
    <row r="21" spans="1:16" ht="15">
      <c r="A21" s="12"/>
      <c r="B21" s="25">
        <v>331.7</v>
      </c>
      <c r="C21" s="20" t="s">
        <v>119</v>
      </c>
      <c r="D21" s="46">
        <v>72114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72114</v>
      </c>
      <c r="O21" s="47">
        <f t="shared" si="1"/>
        <v>13.283109228218825</v>
      </c>
      <c r="P21" s="9"/>
    </row>
    <row r="22" spans="1:16" ht="15">
      <c r="A22" s="12"/>
      <c r="B22" s="25">
        <v>334.31</v>
      </c>
      <c r="C22" s="20" t="s">
        <v>120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103366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103366</v>
      </c>
      <c r="O22" s="47">
        <f t="shared" si="1"/>
        <v>19.03960213667342</v>
      </c>
      <c r="P22" s="9"/>
    </row>
    <row r="23" spans="1:16" ht="15">
      <c r="A23" s="12"/>
      <c r="B23" s="25">
        <v>334.41</v>
      </c>
      <c r="C23" s="20" t="s">
        <v>25</v>
      </c>
      <c r="D23" s="46">
        <v>143625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143625</v>
      </c>
      <c r="O23" s="47">
        <f t="shared" si="1"/>
        <v>26.455148277767545</v>
      </c>
      <c r="P23" s="9"/>
    </row>
    <row r="24" spans="1:16" ht="15">
      <c r="A24" s="12"/>
      <c r="B24" s="25">
        <v>335.14</v>
      </c>
      <c r="C24" s="20" t="s">
        <v>95</v>
      </c>
      <c r="D24" s="46">
        <v>1295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1295</v>
      </c>
      <c r="O24" s="47">
        <f t="shared" si="1"/>
        <v>0.2385337999631608</v>
      </c>
      <c r="P24" s="9"/>
    </row>
    <row r="25" spans="1:16" ht="15">
      <c r="A25" s="12"/>
      <c r="B25" s="25">
        <v>335.15</v>
      </c>
      <c r="C25" s="20" t="s">
        <v>96</v>
      </c>
      <c r="D25" s="46">
        <v>4576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4576</v>
      </c>
      <c r="O25" s="47">
        <f t="shared" si="1"/>
        <v>0.8428808251980107</v>
      </c>
      <c r="P25" s="9"/>
    </row>
    <row r="26" spans="1:16" ht="15">
      <c r="A26" s="12"/>
      <c r="B26" s="25">
        <v>335.18</v>
      </c>
      <c r="C26" s="20" t="s">
        <v>97</v>
      </c>
      <c r="D26" s="46">
        <v>882287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882287</v>
      </c>
      <c r="O26" s="47">
        <f t="shared" si="1"/>
        <v>162.5137226008473</v>
      </c>
      <c r="P26" s="9"/>
    </row>
    <row r="27" spans="1:16" ht="15">
      <c r="A27" s="12"/>
      <c r="B27" s="25">
        <v>335.19</v>
      </c>
      <c r="C27" s="20" t="s">
        <v>108</v>
      </c>
      <c r="D27" s="46">
        <v>292125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292125</v>
      </c>
      <c r="O27" s="47">
        <f t="shared" si="1"/>
        <v>53.80825198010683</v>
      </c>
      <c r="P27" s="9"/>
    </row>
    <row r="28" spans="1:16" ht="15">
      <c r="A28" s="12"/>
      <c r="B28" s="25">
        <v>337.5</v>
      </c>
      <c r="C28" s="20" t="s">
        <v>121</v>
      </c>
      <c r="D28" s="46">
        <v>8744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8744</v>
      </c>
      <c r="O28" s="47">
        <f t="shared" si="1"/>
        <v>1.6106096887087862</v>
      </c>
      <c r="P28" s="9"/>
    </row>
    <row r="29" spans="1:16" ht="15">
      <c r="A29" s="12"/>
      <c r="B29" s="25">
        <v>338</v>
      </c>
      <c r="C29" s="20" t="s">
        <v>32</v>
      </c>
      <c r="D29" s="46">
        <v>26034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26034</v>
      </c>
      <c r="O29" s="47">
        <f t="shared" si="1"/>
        <v>4.795358261189906</v>
      </c>
      <c r="P29" s="9"/>
    </row>
    <row r="30" spans="1:16" ht="15.75">
      <c r="A30" s="29" t="s">
        <v>38</v>
      </c>
      <c r="B30" s="30"/>
      <c r="C30" s="31"/>
      <c r="D30" s="32">
        <f aca="true" t="shared" si="6" ref="D30:M30">SUM(D31:D41)</f>
        <v>1452717</v>
      </c>
      <c r="E30" s="32">
        <f t="shared" si="6"/>
        <v>50550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6524753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8028020</v>
      </c>
      <c r="O30" s="45">
        <f t="shared" si="1"/>
        <v>1478.72904770676</v>
      </c>
      <c r="P30" s="10"/>
    </row>
    <row r="31" spans="1:16" ht="15">
      <c r="A31" s="12"/>
      <c r="B31" s="25">
        <v>341.3</v>
      </c>
      <c r="C31" s="20" t="s">
        <v>98</v>
      </c>
      <c r="D31" s="46">
        <v>885612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41">SUM(D31:M31)</f>
        <v>885612</v>
      </c>
      <c r="O31" s="47">
        <f t="shared" si="1"/>
        <v>163.12617424940137</v>
      </c>
      <c r="P31" s="9"/>
    </row>
    <row r="32" spans="1:16" ht="15">
      <c r="A32" s="12"/>
      <c r="B32" s="25">
        <v>341.9</v>
      </c>
      <c r="C32" s="20" t="s">
        <v>109</v>
      </c>
      <c r="D32" s="46">
        <v>8109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8109</v>
      </c>
      <c r="O32" s="47">
        <f t="shared" si="1"/>
        <v>1.4936452385338</v>
      </c>
      <c r="P32" s="9"/>
    </row>
    <row r="33" spans="1:16" ht="15">
      <c r="A33" s="12"/>
      <c r="B33" s="25">
        <v>342.1</v>
      </c>
      <c r="C33" s="20" t="s">
        <v>42</v>
      </c>
      <c r="D33" s="46">
        <v>2035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2035</v>
      </c>
      <c r="O33" s="47">
        <f t="shared" si="1"/>
        <v>0.3748388285135384</v>
      </c>
      <c r="P33" s="9"/>
    </row>
    <row r="34" spans="1:16" ht="15">
      <c r="A34" s="12"/>
      <c r="B34" s="25">
        <v>343.2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1394085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1394085</v>
      </c>
      <c r="O34" s="47">
        <f t="shared" si="1"/>
        <v>256.78485909007185</v>
      </c>
      <c r="P34" s="9"/>
    </row>
    <row r="35" spans="1:16" ht="15">
      <c r="A35" s="12"/>
      <c r="B35" s="25">
        <v>343.3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2022470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2022470</v>
      </c>
      <c r="O35" s="47">
        <f t="shared" si="1"/>
        <v>372.53085282740835</v>
      </c>
      <c r="P35" s="9"/>
    </row>
    <row r="36" spans="1:16" ht="15">
      <c r="A36" s="12"/>
      <c r="B36" s="25">
        <v>343.4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1445452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1445452</v>
      </c>
      <c r="O36" s="47">
        <f t="shared" si="1"/>
        <v>266.2464542272978</v>
      </c>
      <c r="P36" s="9"/>
    </row>
    <row r="37" spans="1:16" ht="15">
      <c r="A37" s="12"/>
      <c r="B37" s="25">
        <v>343.5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1662746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1662746</v>
      </c>
      <c r="O37" s="47">
        <f aca="true" t="shared" si="8" ref="O37:O55">(N37/O$57)</f>
        <v>306.27113648922455</v>
      </c>
      <c r="P37" s="9"/>
    </row>
    <row r="38" spans="1:16" ht="15">
      <c r="A38" s="12"/>
      <c r="B38" s="25">
        <v>344.1</v>
      </c>
      <c r="C38" s="20" t="s">
        <v>99</v>
      </c>
      <c r="D38" s="46">
        <v>448566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448566</v>
      </c>
      <c r="O38" s="47">
        <f t="shared" si="8"/>
        <v>82.6240559955793</v>
      </c>
      <c r="P38" s="9"/>
    </row>
    <row r="39" spans="1:16" ht="15">
      <c r="A39" s="12"/>
      <c r="B39" s="25">
        <v>344.9</v>
      </c>
      <c r="C39" s="20" t="s">
        <v>110</v>
      </c>
      <c r="D39" s="46">
        <v>43157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43157</v>
      </c>
      <c r="O39" s="47">
        <f t="shared" si="8"/>
        <v>7.949346104254928</v>
      </c>
      <c r="P39" s="9"/>
    </row>
    <row r="40" spans="1:16" ht="15">
      <c r="A40" s="12"/>
      <c r="B40" s="25">
        <v>345.1</v>
      </c>
      <c r="C40" s="20" t="s">
        <v>111</v>
      </c>
      <c r="D40" s="46">
        <v>10657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10657</v>
      </c>
      <c r="O40" s="47">
        <f t="shared" si="8"/>
        <v>1.962976607109965</v>
      </c>
      <c r="P40" s="9"/>
    </row>
    <row r="41" spans="1:16" ht="15">
      <c r="A41" s="12"/>
      <c r="B41" s="25">
        <v>349</v>
      </c>
      <c r="C41" s="20" t="s">
        <v>1</v>
      </c>
      <c r="D41" s="46">
        <v>54581</v>
      </c>
      <c r="E41" s="46">
        <v>50550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105131</v>
      </c>
      <c r="O41" s="47">
        <f t="shared" si="8"/>
        <v>19.364708049364523</v>
      </c>
      <c r="P41" s="9"/>
    </row>
    <row r="42" spans="1:16" ht="15.75">
      <c r="A42" s="29" t="s">
        <v>39</v>
      </c>
      <c r="B42" s="30"/>
      <c r="C42" s="31"/>
      <c r="D42" s="32">
        <f aca="true" t="shared" si="9" ref="D42:M42">SUM(D43:D43)</f>
        <v>14010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aca="true" t="shared" si="10" ref="N42:N55">SUM(D42:M42)</f>
        <v>14010</v>
      </c>
      <c r="O42" s="45">
        <f t="shared" si="8"/>
        <v>2.5805857432307975</v>
      </c>
      <c r="P42" s="10"/>
    </row>
    <row r="43" spans="1:16" ht="15">
      <c r="A43" s="13"/>
      <c r="B43" s="39">
        <v>351.9</v>
      </c>
      <c r="C43" s="21" t="s">
        <v>112</v>
      </c>
      <c r="D43" s="46">
        <v>14010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14010</v>
      </c>
      <c r="O43" s="47">
        <f t="shared" si="8"/>
        <v>2.5805857432307975</v>
      </c>
      <c r="P43" s="9"/>
    </row>
    <row r="44" spans="1:16" ht="15.75">
      <c r="A44" s="29" t="s">
        <v>4</v>
      </c>
      <c r="B44" s="30"/>
      <c r="C44" s="31"/>
      <c r="D44" s="32">
        <f aca="true" t="shared" si="11" ref="D44:M44">SUM(D45:D50)</f>
        <v>524895</v>
      </c>
      <c r="E44" s="32">
        <f t="shared" si="11"/>
        <v>6132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31142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562169</v>
      </c>
      <c r="O44" s="45">
        <f t="shared" si="8"/>
        <v>103.54927242586112</v>
      </c>
      <c r="P44" s="10"/>
    </row>
    <row r="45" spans="1:16" ht="15">
      <c r="A45" s="12"/>
      <c r="B45" s="25">
        <v>361.1</v>
      </c>
      <c r="C45" s="20" t="s">
        <v>57</v>
      </c>
      <c r="D45" s="46">
        <v>4174</v>
      </c>
      <c r="E45" s="46">
        <v>6132</v>
      </c>
      <c r="F45" s="46">
        <v>0</v>
      </c>
      <c r="G45" s="46">
        <v>0</v>
      </c>
      <c r="H45" s="46">
        <v>0</v>
      </c>
      <c r="I45" s="46">
        <v>31142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41448</v>
      </c>
      <c r="O45" s="47">
        <f t="shared" si="8"/>
        <v>7.634555166697366</v>
      </c>
      <c r="P45" s="9"/>
    </row>
    <row r="46" spans="1:16" ht="15">
      <c r="A46" s="12"/>
      <c r="B46" s="25">
        <v>362</v>
      </c>
      <c r="C46" s="20" t="s">
        <v>58</v>
      </c>
      <c r="D46" s="46">
        <v>65429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65429</v>
      </c>
      <c r="O46" s="47">
        <f t="shared" si="8"/>
        <v>12.051759071652238</v>
      </c>
      <c r="P46" s="9"/>
    </row>
    <row r="47" spans="1:16" ht="15">
      <c r="A47" s="12"/>
      <c r="B47" s="25">
        <v>365</v>
      </c>
      <c r="C47" s="20" t="s">
        <v>113</v>
      </c>
      <c r="D47" s="46">
        <v>295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295</v>
      </c>
      <c r="O47" s="47">
        <f t="shared" si="8"/>
        <v>0.0543378154356235</v>
      </c>
      <c r="P47" s="9"/>
    </row>
    <row r="48" spans="1:16" ht="15">
      <c r="A48" s="12"/>
      <c r="B48" s="25">
        <v>366</v>
      </c>
      <c r="C48" s="20" t="s">
        <v>60</v>
      </c>
      <c r="D48" s="46">
        <v>28757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28757</v>
      </c>
      <c r="O48" s="47">
        <f t="shared" si="8"/>
        <v>5.2969239270583905</v>
      </c>
      <c r="P48" s="9"/>
    </row>
    <row r="49" spans="1:16" ht="15">
      <c r="A49" s="12"/>
      <c r="B49" s="25">
        <v>369.3</v>
      </c>
      <c r="C49" s="20" t="s">
        <v>114</v>
      </c>
      <c r="D49" s="46">
        <v>405343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405343</v>
      </c>
      <c r="O49" s="47">
        <f t="shared" si="8"/>
        <v>74.66255295634555</v>
      </c>
      <c r="P49" s="9"/>
    </row>
    <row r="50" spans="1:16" ht="15">
      <c r="A50" s="12"/>
      <c r="B50" s="25">
        <v>369.9</v>
      </c>
      <c r="C50" s="20" t="s">
        <v>61</v>
      </c>
      <c r="D50" s="46">
        <v>20897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20897</v>
      </c>
      <c r="O50" s="47">
        <f t="shared" si="8"/>
        <v>3.849143488671947</v>
      </c>
      <c r="P50" s="9"/>
    </row>
    <row r="51" spans="1:16" ht="15.75">
      <c r="A51" s="29" t="s">
        <v>40</v>
      </c>
      <c r="B51" s="30"/>
      <c r="C51" s="31"/>
      <c r="D51" s="32">
        <f aca="true" t="shared" si="12" ref="D51:M51">SUM(D52:D54)</f>
        <v>2270592</v>
      </c>
      <c r="E51" s="32">
        <f t="shared" si="12"/>
        <v>97872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1909040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4277504</v>
      </c>
      <c r="O51" s="45">
        <f t="shared" si="8"/>
        <v>787.899060600479</v>
      </c>
      <c r="P51" s="9"/>
    </row>
    <row r="52" spans="1:16" ht="15">
      <c r="A52" s="12"/>
      <c r="B52" s="25">
        <v>381</v>
      </c>
      <c r="C52" s="20" t="s">
        <v>62</v>
      </c>
      <c r="D52" s="46">
        <v>2270592</v>
      </c>
      <c r="E52" s="46">
        <v>81262</v>
      </c>
      <c r="F52" s="46">
        <v>0</v>
      </c>
      <c r="G52" s="46">
        <v>0</v>
      </c>
      <c r="H52" s="46">
        <v>0</v>
      </c>
      <c r="I52" s="46">
        <v>1634726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3986580</v>
      </c>
      <c r="O52" s="47">
        <f t="shared" si="8"/>
        <v>734.3120279977896</v>
      </c>
      <c r="P52" s="9"/>
    </row>
    <row r="53" spans="1:16" ht="15">
      <c r="A53" s="12"/>
      <c r="B53" s="25">
        <v>388.1</v>
      </c>
      <c r="C53" s="20" t="s">
        <v>116</v>
      </c>
      <c r="D53" s="46">
        <v>0</v>
      </c>
      <c r="E53" s="46">
        <v>16610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16610</v>
      </c>
      <c r="O53" s="47">
        <f t="shared" si="8"/>
        <v>3.0594953030023944</v>
      </c>
      <c r="P53" s="9"/>
    </row>
    <row r="54" spans="1:16" ht="15.75" thickBot="1">
      <c r="A54" s="12"/>
      <c r="B54" s="25">
        <v>389.7</v>
      </c>
      <c r="C54" s="20" t="s">
        <v>122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274314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274314</v>
      </c>
      <c r="O54" s="47">
        <f t="shared" si="8"/>
        <v>50.52753729968687</v>
      </c>
      <c r="P54" s="9"/>
    </row>
    <row r="55" spans="1:119" ht="16.5" thickBot="1">
      <c r="A55" s="14" t="s">
        <v>52</v>
      </c>
      <c r="B55" s="23"/>
      <c r="C55" s="22"/>
      <c r="D55" s="15">
        <f aca="true" t="shared" si="13" ref="D55:M55">SUM(D5,D13,D16,D30,D42,D44,D51)</f>
        <v>9479889</v>
      </c>
      <c r="E55" s="15">
        <f t="shared" si="13"/>
        <v>1108417</v>
      </c>
      <c r="F55" s="15">
        <f t="shared" si="13"/>
        <v>0</v>
      </c>
      <c r="G55" s="15">
        <f t="shared" si="13"/>
        <v>0</v>
      </c>
      <c r="H55" s="15">
        <f t="shared" si="13"/>
        <v>0</v>
      </c>
      <c r="I55" s="15">
        <f t="shared" si="13"/>
        <v>9013710</v>
      </c>
      <c r="J55" s="15">
        <f t="shared" si="13"/>
        <v>0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10"/>
        <v>19602016</v>
      </c>
      <c r="O55" s="38">
        <f t="shared" si="8"/>
        <v>3610.6126358445385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123</v>
      </c>
      <c r="M57" s="48"/>
      <c r="N57" s="48"/>
      <c r="O57" s="43">
        <v>5429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2714579</v>
      </c>
      <c r="E5" s="27">
        <f t="shared" si="0"/>
        <v>878825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3593404</v>
      </c>
      <c r="O5" s="33">
        <f aca="true" t="shared" si="1" ref="O5:O36">(N5/O$55)</f>
        <v>667.0510488212363</v>
      </c>
      <c r="P5" s="6"/>
    </row>
    <row r="6" spans="1:16" ht="15">
      <c r="A6" s="12"/>
      <c r="B6" s="25">
        <v>311</v>
      </c>
      <c r="C6" s="20" t="s">
        <v>3</v>
      </c>
      <c r="D6" s="46">
        <v>904777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904777</v>
      </c>
      <c r="O6" s="47">
        <f t="shared" si="1"/>
        <v>167.9556339335437</v>
      </c>
      <c r="P6" s="9"/>
    </row>
    <row r="7" spans="1:16" ht="15">
      <c r="A7" s="12"/>
      <c r="B7" s="25">
        <v>312.41</v>
      </c>
      <c r="C7" s="20" t="s">
        <v>103</v>
      </c>
      <c r="D7" s="46">
        <v>303988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303988</v>
      </c>
      <c r="O7" s="47">
        <f t="shared" si="1"/>
        <v>56.429923890848336</v>
      </c>
      <c r="P7" s="9"/>
    </row>
    <row r="8" spans="1:16" ht="15">
      <c r="A8" s="12"/>
      <c r="B8" s="25">
        <v>312.6</v>
      </c>
      <c r="C8" s="20" t="s">
        <v>12</v>
      </c>
      <c r="D8" s="46">
        <v>1505814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1505814</v>
      </c>
      <c r="O8" s="47">
        <f t="shared" si="1"/>
        <v>279.5273807313904</v>
      </c>
      <c r="P8" s="9"/>
    </row>
    <row r="9" spans="1:16" ht="15">
      <c r="A9" s="12"/>
      <c r="B9" s="25">
        <v>314.1</v>
      </c>
      <c r="C9" s="20" t="s">
        <v>13</v>
      </c>
      <c r="D9" s="46">
        <v>0</v>
      </c>
      <c r="E9" s="46">
        <v>523638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523638</v>
      </c>
      <c r="O9" s="47">
        <f t="shared" si="1"/>
        <v>97.20400965286801</v>
      </c>
      <c r="P9" s="9"/>
    </row>
    <row r="10" spans="1:16" ht="15">
      <c r="A10" s="12"/>
      <c r="B10" s="25">
        <v>314.3</v>
      </c>
      <c r="C10" s="20" t="s">
        <v>14</v>
      </c>
      <c r="D10" s="46">
        <v>0</v>
      </c>
      <c r="E10" s="46">
        <v>163177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163177</v>
      </c>
      <c r="O10" s="47">
        <f t="shared" si="1"/>
        <v>30.290885465008355</v>
      </c>
      <c r="P10" s="9"/>
    </row>
    <row r="11" spans="1:16" ht="15">
      <c r="A11" s="12"/>
      <c r="B11" s="25">
        <v>314.4</v>
      </c>
      <c r="C11" s="20" t="s">
        <v>16</v>
      </c>
      <c r="D11" s="46">
        <v>0</v>
      </c>
      <c r="E11" s="46">
        <v>8735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8735</v>
      </c>
      <c r="O11" s="47">
        <f t="shared" si="1"/>
        <v>1.621496194542417</v>
      </c>
      <c r="P11" s="9"/>
    </row>
    <row r="12" spans="1:16" ht="15">
      <c r="A12" s="12"/>
      <c r="B12" s="25">
        <v>315</v>
      </c>
      <c r="C12" s="20" t="s">
        <v>104</v>
      </c>
      <c r="D12" s="46">
        <v>0</v>
      </c>
      <c r="E12" s="46">
        <v>183275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183275</v>
      </c>
      <c r="O12" s="47">
        <f t="shared" si="1"/>
        <v>34.021718953035084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SUM(D14:D15)</f>
        <v>279713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279713</v>
      </c>
      <c r="O13" s="45">
        <f t="shared" si="1"/>
        <v>51.92370521626137</v>
      </c>
      <c r="P13" s="10"/>
    </row>
    <row r="14" spans="1:16" ht="15">
      <c r="A14" s="12"/>
      <c r="B14" s="25">
        <v>323.1</v>
      </c>
      <c r="C14" s="20" t="s">
        <v>18</v>
      </c>
      <c r="D14" s="46">
        <v>259951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259951</v>
      </c>
      <c r="O14" s="47">
        <f t="shared" si="1"/>
        <v>48.25524410618155</v>
      </c>
      <c r="P14" s="9"/>
    </row>
    <row r="15" spans="1:16" ht="15">
      <c r="A15" s="12"/>
      <c r="B15" s="25">
        <v>367</v>
      </c>
      <c r="C15" s="20" t="s">
        <v>105</v>
      </c>
      <c r="D15" s="46">
        <v>19762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19762</v>
      </c>
      <c r="O15" s="47">
        <f t="shared" si="1"/>
        <v>3.668461110079822</v>
      </c>
      <c r="P15" s="9"/>
    </row>
    <row r="16" spans="1:16" ht="15.75">
      <c r="A16" s="29" t="s">
        <v>22</v>
      </c>
      <c r="B16" s="30"/>
      <c r="C16" s="31"/>
      <c r="D16" s="32">
        <f aca="true" t="shared" si="5" ref="D16:M16">SUM(D17:D26)</f>
        <v>1853567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353590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2207157</v>
      </c>
      <c r="O16" s="45">
        <f t="shared" si="1"/>
        <v>409.7191386671617</v>
      </c>
      <c r="P16" s="10"/>
    </row>
    <row r="17" spans="1:16" ht="15">
      <c r="A17" s="12"/>
      <c r="B17" s="25">
        <v>331.2</v>
      </c>
      <c r="C17" s="20" t="s">
        <v>21</v>
      </c>
      <c r="D17" s="46">
        <v>6008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6008</v>
      </c>
      <c r="O17" s="47">
        <f t="shared" si="1"/>
        <v>1.1152775199554483</v>
      </c>
      <c r="P17" s="9"/>
    </row>
    <row r="18" spans="1:16" ht="15">
      <c r="A18" s="12"/>
      <c r="B18" s="25">
        <v>331.35</v>
      </c>
      <c r="C18" s="20" t="s">
        <v>106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353590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353590</v>
      </c>
      <c r="O18" s="47">
        <f t="shared" si="1"/>
        <v>65.6376461852608</v>
      </c>
      <c r="P18" s="9"/>
    </row>
    <row r="19" spans="1:16" ht="15">
      <c r="A19" s="12"/>
      <c r="B19" s="25">
        <v>331.41</v>
      </c>
      <c r="C19" s="20" t="s">
        <v>24</v>
      </c>
      <c r="D19" s="46">
        <v>44039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44039</v>
      </c>
      <c r="O19" s="47">
        <f t="shared" si="1"/>
        <v>8.175051048821237</v>
      </c>
      <c r="P19" s="9"/>
    </row>
    <row r="20" spans="1:16" ht="15">
      <c r="A20" s="12"/>
      <c r="B20" s="25">
        <v>334.41</v>
      </c>
      <c r="C20" s="20" t="s">
        <v>25</v>
      </c>
      <c r="D20" s="46">
        <v>651153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651153</v>
      </c>
      <c r="O20" s="47">
        <f t="shared" si="1"/>
        <v>120.87488397995173</v>
      </c>
      <c r="P20" s="9"/>
    </row>
    <row r="21" spans="1:16" ht="15">
      <c r="A21" s="12"/>
      <c r="B21" s="25">
        <v>334.5</v>
      </c>
      <c r="C21" s="20" t="s">
        <v>107</v>
      </c>
      <c r="D21" s="46">
        <v>23000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23000</v>
      </c>
      <c r="O21" s="47">
        <f t="shared" si="1"/>
        <v>4.269537776127715</v>
      </c>
      <c r="P21" s="9"/>
    </row>
    <row r="22" spans="1:16" ht="15">
      <c r="A22" s="12"/>
      <c r="B22" s="25">
        <v>335.14</v>
      </c>
      <c r="C22" s="20" t="s">
        <v>95</v>
      </c>
      <c r="D22" s="46">
        <v>1119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1119</v>
      </c>
      <c r="O22" s="47">
        <f t="shared" si="1"/>
        <v>0.20772229441247447</v>
      </c>
      <c r="P22" s="9"/>
    </row>
    <row r="23" spans="1:16" ht="15">
      <c r="A23" s="12"/>
      <c r="B23" s="25">
        <v>335.15</v>
      </c>
      <c r="C23" s="20" t="s">
        <v>96</v>
      </c>
      <c r="D23" s="46">
        <v>4884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4884</v>
      </c>
      <c r="O23" s="47">
        <f t="shared" si="1"/>
        <v>0.9066270651568591</v>
      </c>
      <c r="P23" s="9"/>
    </row>
    <row r="24" spans="1:16" ht="15">
      <c r="A24" s="12"/>
      <c r="B24" s="25">
        <v>335.18</v>
      </c>
      <c r="C24" s="20" t="s">
        <v>97</v>
      </c>
      <c r="D24" s="46">
        <v>810543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810543</v>
      </c>
      <c r="O24" s="47">
        <f t="shared" si="1"/>
        <v>150.4627807685168</v>
      </c>
      <c r="P24" s="9"/>
    </row>
    <row r="25" spans="1:16" ht="15">
      <c r="A25" s="12"/>
      <c r="B25" s="25">
        <v>335.19</v>
      </c>
      <c r="C25" s="20" t="s">
        <v>108</v>
      </c>
      <c r="D25" s="46">
        <v>281622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281622</v>
      </c>
      <c r="O25" s="47">
        <f t="shared" si="1"/>
        <v>52.27807685167997</v>
      </c>
      <c r="P25" s="9"/>
    </row>
    <row r="26" spans="1:16" ht="15">
      <c r="A26" s="12"/>
      <c r="B26" s="25">
        <v>338</v>
      </c>
      <c r="C26" s="20" t="s">
        <v>32</v>
      </c>
      <c r="D26" s="46">
        <v>31199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31199</v>
      </c>
      <c r="O26" s="47">
        <f t="shared" si="1"/>
        <v>5.791535177278634</v>
      </c>
      <c r="P26" s="9"/>
    </row>
    <row r="27" spans="1:16" ht="15.75">
      <c r="A27" s="29" t="s">
        <v>38</v>
      </c>
      <c r="B27" s="30"/>
      <c r="C27" s="31"/>
      <c r="D27" s="32">
        <f aca="true" t="shared" si="7" ref="D27:M27">SUM(D28:D39)</f>
        <v>1538364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6437196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7975560</v>
      </c>
      <c r="O27" s="45">
        <f t="shared" si="1"/>
        <v>1480.5197698162242</v>
      </c>
      <c r="P27" s="10"/>
    </row>
    <row r="28" spans="1:16" ht="15">
      <c r="A28" s="12"/>
      <c r="B28" s="25">
        <v>341.3</v>
      </c>
      <c r="C28" s="20" t="s">
        <v>98</v>
      </c>
      <c r="D28" s="46">
        <v>802032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8" ref="N28:N39">SUM(D28:M28)</f>
        <v>802032</v>
      </c>
      <c r="O28" s="47">
        <f t="shared" si="1"/>
        <v>148.8828661592723</v>
      </c>
      <c r="P28" s="9"/>
    </row>
    <row r="29" spans="1:16" ht="15">
      <c r="A29" s="12"/>
      <c r="B29" s="25">
        <v>341.9</v>
      </c>
      <c r="C29" s="20" t="s">
        <v>109</v>
      </c>
      <c r="D29" s="46">
        <v>2459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2459</v>
      </c>
      <c r="O29" s="47">
        <f t="shared" si="1"/>
        <v>0.4564692778912196</v>
      </c>
      <c r="P29" s="9"/>
    </row>
    <row r="30" spans="1:16" ht="15">
      <c r="A30" s="12"/>
      <c r="B30" s="25">
        <v>342.1</v>
      </c>
      <c r="C30" s="20" t="s">
        <v>42</v>
      </c>
      <c r="D30" s="46">
        <v>10723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10723</v>
      </c>
      <c r="O30" s="47">
        <f t="shared" si="1"/>
        <v>1.99053276406163</v>
      </c>
      <c r="P30" s="9"/>
    </row>
    <row r="31" spans="1:16" ht="15">
      <c r="A31" s="12"/>
      <c r="B31" s="25">
        <v>342.2</v>
      </c>
      <c r="C31" s="20" t="s">
        <v>43</v>
      </c>
      <c r="D31" s="46">
        <v>85279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85279</v>
      </c>
      <c r="O31" s="47">
        <f t="shared" si="1"/>
        <v>15.830517913495452</v>
      </c>
      <c r="P31" s="9"/>
    </row>
    <row r="32" spans="1:16" ht="15">
      <c r="A32" s="12"/>
      <c r="B32" s="25">
        <v>343.2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1414756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1414756</v>
      </c>
      <c r="O32" s="47">
        <f t="shared" si="1"/>
        <v>262.6240950436235</v>
      </c>
      <c r="P32" s="9"/>
    </row>
    <row r="33" spans="1:16" ht="15">
      <c r="A33" s="12"/>
      <c r="B33" s="25">
        <v>343.3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1960668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1960668</v>
      </c>
      <c r="O33" s="47">
        <f t="shared" si="1"/>
        <v>363.96287358455544</v>
      </c>
      <c r="P33" s="9"/>
    </row>
    <row r="34" spans="1:16" ht="15">
      <c r="A34" s="12"/>
      <c r="B34" s="25">
        <v>343.4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1392066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1392066</v>
      </c>
      <c r="O34" s="47">
        <f t="shared" si="1"/>
        <v>258.41210321143495</v>
      </c>
      <c r="P34" s="9"/>
    </row>
    <row r="35" spans="1:16" ht="15">
      <c r="A35" s="12"/>
      <c r="B35" s="25">
        <v>343.5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1669706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1669706</v>
      </c>
      <c r="O35" s="47">
        <f t="shared" si="1"/>
        <v>309.95099313161313</v>
      </c>
      <c r="P35" s="9"/>
    </row>
    <row r="36" spans="1:16" ht="15">
      <c r="A36" s="12"/>
      <c r="B36" s="25">
        <v>344.1</v>
      </c>
      <c r="C36" s="20" t="s">
        <v>99</v>
      </c>
      <c r="D36" s="46">
        <v>505807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505807</v>
      </c>
      <c r="O36" s="47">
        <f t="shared" si="1"/>
        <v>93.8940040839057</v>
      </c>
      <c r="P36" s="9"/>
    </row>
    <row r="37" spans="1:16" ht="15">
      <c r="A37" s="12"/>
      <c r="B37" s="25">
        <v>344.9</v>
      </c>
      <c r="C37" s="20" t="s">
        <v>110</v>
      </c>
      <c r="D37" s="46">
        <v>41900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41900</v>
      </c>
      <c r="O37" s="47">
        <f aca="true" t="shared" si="9" ref="O37:O53">(N37/O$55)</f>
        <v>7.777984035641359</v>
      </c>
      <c r="P37" s="9"/>
    </row>
    <row r="38" spans="1:16" ht="15">
      <c r="A38" s="12"/>
      <c r="B38" s="25">
        <v>345.1</v>
      </c>
      <c r="C38" s="20" t="s">
        <v>111</v>
      </c>
      <c r="D38" s="46">
        <v>10564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10564</v>
      </c>
      <c r="O38" s="47">
        <f t="shared" si="9"/>
        <v>1.9610172637831818</v>
      </c>
      <c r="P38" s="9"/>
    </row>
    <row r="39" spans="1:16" ht="15">
      <c r="A39" s="12"/>
      <c r="B39" s="25">
        <v>349</v>
      </c>
      <c r="C39" s="20" t="s">
        <v>1</v>
      </c>
      <c r="D39" s="46">
        <v>79600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79600</v>
      </c>
      <c r="O39" s="47">
        <f t="shared" si="9"/>
        <v>14.776313346946353</v>
      </c>
      <c r="P39" s="9"/>
    </row>
    <row r="40" spans="1:16" ht="15.75">
      <c r="A40" s="29" t="s">
        <v>39</v>
      </c>
      <c r="B40" s="30"/>
      <c r="C40" s="31"/>
      <c r="D40" s="32">
        <f aca="true" t="shared" si="10" ref="D40:M40">SUM(D41:D41)</f>
        <v>17507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53">SUM(D40:M40)</f>
        <v>17507</v>
      </c>
      <c r="O40" s="45">
        <f t="shared" si="9"/>
        <v>3.249860775942083</v>
      </c>
      <c r="P40" s="10"/>
    </row>
    <row r="41" spans="1:16" ht="15">
      <c r="A41" s="13"/>
      <c r="B41" s="39">
        <v>351.9</v>
      </c>
      <c r="C41" s="21" t="s">
        <v>112</v>
      </c>
      <c r="D41" s="46">
        <v>17507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17507</v>
      </c>
      <c r="O41" s="47">
        <f t="shared" si="9"/>
        <v>3.249860775942083</v>
      </c>
      <c r="P41" s="9"/>
    </row>
    <row r="42" spans="1:16" ht="15.75">
      <c r="A42" s="29" t="s">
        <v>4</v>
      </c>
      <c r="B42" s="30"/>
      <c r="C42" s="31"/>
      <c r="D42" s="32">
        <f aca="true" t="shared" si="12" ref="D42:M42">SUM(D43:D48)</f>
        <v>117460</v>
      </c>
      <c r="E42" s="32">
        <f t="shared" si="12"/>
        <v>55536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0</v>
      </c>
      <c r="J42" s="32">
        <f t="shared" si="12"/>
        <v>0</v>
      </c>
      <c r="K42" s="32">
        <f t="shared" si="12"/>
        <v>0</v>
      </c>
      <c r="L42" s="32">
        <f t="shared" si="12"/>
        <v>0</v>
      </c>
      <c r="M42" s="32">
        <f t="shared" si="12"/>
        <v>0</v>
      </c>
      <c r="N42" s="32">
        <f t="shared" si="11"/>
        <v>172996</v>
      </c>
      <c r="O42" s="45">
        <f t="shared" si="9"/>
        <v>32.11360683126044</v>
      </c>
      <c r="P42" s="10"/>
    </row>
    <row r="43" spans="1:16" ht="15">
      <c r="A43" s="12"/>
      <c r="B43" s="25">
        <v>361.1</v>
      </c>
      <c r="C43" s="20" t="s">
        <v>57</v>
      </c>
      <c r="D43" s="46">
        <v>310</v>
      </c>
      <c r="E43" s="46">
        <v>5656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5966</v>
      </c>
      <c r="O43" s="47">
        <f t="shared" si="9"/>
        <v>1.1074809727120847</v>
      </c>
      <c r="P43" s="9"/>
    </row>
    <row r="44" spans="1:16" ht="15">
      <c r="A44" s="12"/>
      <c r="B44" s="25">
        <v>362</v>
      </c>
      <c r="C44" s="20" t="s">
        <v>58</v>
      </c>
      <c r="D44" s="46">
        <v>73805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73805</v>
      </c>
      <c r="O44" s="47">
        <f t="shared" si="9"/>
        <v>13.70057545943939</v>
      </c>
      <c r="P44" s="9"/>
    </row>
    <row r="45" spans="1:16" ht="15">
      <c r="A45" s="12"/>
      <c r="B45" s="25">
        <v>365</v>
      </c>
      <c r="C45" s="20" t="s">
        <v>113</v>
      </c>
      <c r="D45" s="46">
        <v>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68</v>
      </c>
      <c r="O45" s="47">
        <f t="shared" si="9"/>
        <v>0.0126229812511602</v>
      </c>
      <c r="P45" s="9"/>
    </row>
    <row r="46" spans="1:16" ht="15">
      <c r="A46" s="12"/>
      <c r="B46" s="25">
        <v>366</v>
      </c>
      <c r="C46" s="20" t="s">
        <v>60</v>
      </c>
      <c r="D46" s="46">
        <v>23508</v>
      </c>
      <c r="E46" s="46">
        <v>750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24258</v>
      </c>
      <c r="O46" s="47">
        <f t="shared" si="9"/>
        <v>4.503062929274178</v>
      </c>
      <c r="P46" s="9"/>
    </row>
    <row r="47" spans="1:16" ht="15">
      <c r="A47" s="12"/>
      <c r="B47" s="25">
        <v>369.3</v>
      </c>
      <c r="C47" s="20" t="s">
        <v>114</v>
      </c>
      <c r="D47" s="46">
        <v>1063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1063</v>
      </c>
      <c r="O47" s="47">
        <f t="shared" si="9"/>
        <v>0.19732689808798962</v>
      </c>
      <c r="P47" s="9"/>
    </row>
    <row r="48" spans="1:16" ht="15">
      <c r="A48" s="12"/>
      <c r="B48" s="25">
        <v>369.9</v>
      </c>
      <c r="C48" s="20" t="s">
        <v>61</v>
      </c>
      <c r="D48" s="46">
        <v>18706</v>
      </c>
      <c r="E48" s="46">
        <v>49130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67836</v>
      </c>
      <c r="O48" s="47">
        <f t="shared" si="9"/>
        <v>12.592537590495638</v>
      </c>
      <c r="P48" s="9"/>
    </row>
    <row r="49" spans="1:16" ht="15.75">
      <c r="A49" s="29" t="s">
        <v>40</v>
      </c>
      <c r="B49" s="30"/>
      <c r="C49" s="31"/>
      <c r="D49" s="32">
        <f aca="true" t="shared" si="13" ref="D49:M49">SUM(D50:D52)</f>
        <v>2836738</v>
      </c>
      <c r="E49" s="32">
        <f t="shared" si="13"/>
        <v>125058</v>
      </c>
      <c r="F49" s="32">
        <f t="shared" si="13"/>
        <v>0</v>
      </c>
      <c r="G49" s="32">
        <f t="shared" si="13"/>
        <v>0</v>
      </c>
      <c r="H49" s="32">
        <f t="shared" si="13"/>
        <v>0</v>
      </c>
      <c r="I49" s="32">
        <f t="shared" si="13"/>
        <v>1541077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1"/>
        <v>4502873</v>
      </c>
      <c r="O49" s="45">
        <f t="shared" si="9"/>
        <v>835.87766846111</v>
      </c>
      <c r="P49" s="9"/>
    </row>
    <row r="50" spans="1:16" ht="15">
      <c r="A50" s="12"/>
      <c r="B50" s="25">
        <v>381</v>
      </c>
      <c r="C50" s="20" t="s">
        <v>62</v>
      </c>
      <c r="D50" s="46">
        <v>1877982</v>
      </c>
      <c r="E50" s="46">
        <v>114110</v>
      </c>
      <c r="F50" s="46">
        <v>0</v>
      </c>
      <c r="G50" s="46">
        <v>0</v>
      </c>
      <c r="H50" s="46">
        <v>0</v>
      </c>
      <c r="I50" s="46">
        <v>1541077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3533169</v>
      </c>
      <c r="O50" s="47">
        <f t="shared" si="9"/>
        <v>655.8695006497122</v>
      </c>
      <c r="P50" s="9"/>
    </row>
    <row r="51" spans="1:16" ht="15">
      <c r="A51" s="12"/>
      <c r="B51" s="25">
        <v>383</v>
      </c>
      <c r="C51" s="20" t="s">
        <v>115</v>
      </c>
      <c r="D51" s="46">
        <v>372106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372106</v>
      </c>
      <c r="O51" s="47">
        <f t="shared" si="9"/>
        <v>69.07480972712085</v>
      </c>
      <c r="P51" s="9"/>
    </row>
    <row r="52" spans="1:16" ht="15.75" thickBot="1">
      <c r="A52" s="12"/>
      <c r="B52" s="25">
        <v>388.1</v>
      </c>
      <c r="C52" s="20" t="s">
        <v>116</v>
      </c>
      <c r="D52" s="46">
        <v>586650</v>
      </c>
      <c r="E52" s="46">
        <v>10948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597598</v>
      </c>
      <c r="O52" s="47">
        <f t="shared" si="9"/>
        <v>110.93335808427696</v>
      </c>
      <c r="P52" s="9"/>
    </row>
    <row r="53" spans="1:119" ht="16.5" thickBot="1">
      <c r="A53" s="14" t="s">
        <v>52</v>
      </c>
      <c r="B53" s="23"/>
      <c r="C53" s="22"/>
      <c r="D53" s="15">
        <f aca="true" t="shared" si="14" ref="D53:M53">SUM(D5,D13,D16,D27,D40,D42,D49)</f>
        <v>9357928</v>
      </c>
      <c r="E53" s="15">
        <f t="shared" si="14"/>
        <v>1059419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8331863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18749210</v>
      </c>
      <c r="O53" s="38">
        <f t="shared" si="9"/>
        <v>3480.4547985891963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117</v>
      </c>
      <c r="M55" s="48"/>
      <c r="N55" s="48"/>
      <c r="O55" s="43">
        <v>5387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81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2543066</v>
      </c>
      <c r="E5" s="27">
        <f t="shared" si="0"/>
        <v>885309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3428375</v>
      </c>
      <c r="O5" s="33">
        <f aca="true" t="shared" si="1" ref="O5:O52">(N5/O$54)</f>
        <v>641.8975847219622</v>
      </c>
      <c r="P5" s="6"/>
    </row>
    <row r="6" spans="1:16" ht="15">
      <c r="A6" s="12"/>
      <c r="B6" s="25">
        <v>311</v>
      </c>
      <c r="C6" s="20" t="s">
        <v>3</v>
      </c>
      <c r="D6" s="46">
        <v>907985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907985</v>
      </c>
      <c r="O6" s="47">
        <f t="shared" si="1"/>
        <v>170.00280846283468</v>
      </c>
      <c r="P6" s="9"/>
    </row>
    <row r="7" spans="1:16" ht="15">
      <c r="A7" s="12"/>
      <c r="B7" s="25">
        <v>312.1</v>
      </c>
      <c r="C7" s="20" t="s">
        <v>11</v>
      </c>
      <c r="D7" s="46">
        <v>239495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239495</v>
      </c>
      <c r="O7" s="47">
        <f t="shared" si="1"/>
        <v>44.84085377270174</v>
      </c>
      <c r="P7" s="9"/>
    </row>
    <row r="8" spans="1:16" ht="15">
      <c r="A8" s="12"/>
      <c r="B8" s="25">
        <v>312.6</v>
      </c>
      <c r="C8" s="20" t="s">
        <v>12</v>
      </c>
      <c r="D8" s="46">
        <v>1395586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1395586</v>
      </c>
      <c r="O8" s="47">
        <f t="shared" si="1"/>
        <v>261.29676090619733</v>
      </c>
      <c r="P8" s="9"/>
    </row>
    <row r="9" spans="1:16" ht="15">
      <c r="A9" s="12"/>
      <c r="B9" s="25">
        <v>314.1</v>
      </c>
      <c r="C9" s="20" t="s">
        <v>13</v>
      </c>
      <c r="D9" s="46">
        <v>0</v>
      </c>
      <c r="E9" s="46">
        <v>463590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463590</v>
      </c>
      <c r="O9" s="47">
        <f t="shared" si="1"/>
        <v>86.79835236847032</v>
      </c>
      <c r="P9" s="9"/>
    </row>
    <row r="10" spans="1:16" ht="15">
      <c r="A10" s="12"/>
      <c r="B10" s="25">
        <v>314.3</v>
      </c>
      <c r="C10" s="20" t="s">
        <v>14</v>
      </c>
      <c r="D10" s="46">
        <v>0</v>
      </c>
      <c r="E10" s="46">
        <v>188363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188363</v>
      </c>
      <c r="O10" s="47">
        <f t="shared" si="1"/>
        <v>35.26736566186108</v>
      </c>
      <c r="P10" s="9"/>
    </row>
    <row r="11" spans="1:16" ht="15">
      <c r="A11" s="12"/>
      <c r="B11" s="25">
        <v>314.4</v>
      </c>
      <c r="C11" s="20" t="s">
        <v>16</v>
      </c>
      <c r="D11" s="46">
        <v>0</v>
      </c>
      <c r="E11" s="46">
        <v>24615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24615</v>
      </c>
      <c r="O11" s="47">
        <f t="shared" si="1"/>
        <v>4.608687511701929</v>
      </c>
      <c r="P11" s="9"/>
    </row>
    <row r="12" spans="1:16" ht="15">
      <c r="A12" s="12"/>
      <c r="B12" s="25">
        <v>314.9</v>
      </c>
      <c r="C12" s="20" t="s">
        <v>78</v>
      </c>
      <c r="D12" s="46">
        <v>0</v>
      </c>
      <c r="E12" s="46">
        <v>208741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208741</v>
      </c>
      <c r="O12" s="47">
        <f t="shared" si="1"/>
        <v>39.08275603819509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SUM(D14:D15)</f>
        <v>261533</v>
      </c>
      <c r="E13" s="32">
        <f t="shared" si="3"/>
        <v>5480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267013</v>
      </c>
      <c r="O13" s="45">
        <f t="shared" si="1"/>
        <v>49.99307245834113</v>
      </c>
      <c r="P13" s="10"/>
    </row>
    <row r="14" spans="1:16" ht="15">
      <c r="A14" s="12"/>
      <c r="B14" s="25">
        <v>323.1</v>
      </c>
      <c r="C14" s="20" t="s">
        <v>18</v>
      </c>
      <c r="D14" s="46">
        <v>231563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231563</v>
      </c>
      <c r="O14" s="47">
        <f t="shared" si="1"/>
        <v>43.35573862572552</v>
      </c>
      <c r="P14" s="9"/>
    </row>
    <row r="15" spans="1:16" ht="15">
      <c r="A15" s="12"/>
      <c r="B15" s="25">
        <v>329</v>
      </c>
      <c r="C15" s="20" t="s">
        <v>20</v>
      </c>
      <c r="D15" s="46">
        <v>29970</v>
      </c>
      <c r="E15" s="46">
        <v>5480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35450</v>
      </c>
      <c r="O15" s="47">
        <f t="shared" si="1"/>
        <v>6.6373338326156155</v>
      </c>
      <c r="P15" s="9"/>
    </row>
    <row r="16" spans="1:16" ht="15.75">
      <c r="A16" s="29" t="s">
        <v>22</v>
      </c>
      <c r="B16" s="30"/>
      <c r="C16" s="31"/>
      <c r="D16" s="32">
        <f aca="true" t="shared" si="5" ref="D16:M16">SUM(D17:D28)</f>
        <v>2012030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211808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2223838</v>
      </c>
      <c r="O16" s="45">
        <f t="shared" si="1"/>
        <v>416.3710915558884</v>
      </c>
      <c r="P16" s="10"/>
    </row>
    <row r="17" spans="1:16" ht="15">
      <c r="A17" s="12"/>
      <c r="B17" s="25">
        <v>331.2</v>
      </c>
      <c r="C17" s="20" t="s">
        <v>21</v>
      </c>
      <c r="D17" s="46">
        <v>44832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44832</v>
      </c>
      <c r="O17" s="47">
        <f t="shared" si="1"/>
        <v>8.393933720277102</v>
      </c>
      <c r="P17" s="9"/>
    </row>
    <row r="18" spans="1:16" ht="15">
      <c r="A18" s="12"/>
      <c r="B18" s="25">
        <v>331.31</v>
      </c>
      <c r="C18" s="20" t="s">
        <v>87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211808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211808</v>
      </c>
      <c r="O18" s="47">
        <f t="shared" si="1"/>
        <v>39.65699307245834</v>
      </c>
      <c r="P18" s="9"/>
    </row>
    <row r="19" spans="1:16" ht="15">
      <c r="A19" s="12"/>
      <c r="B19" s="25">
        <v>331.41</v>
      </c>
      <c r="C19" s="20" t="s">
        <v>24</v>
      </c>
      <c r="D19" s="46">
        <v>45729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45729</v>
      </c>
      <c r="O19" s="47">
        <f t="shared" si="1"/>
        <v>8.561879797790676</v>
      </c>
      <c r="P19" s="9"/>
    </row>
    <row r="20" spans="1:16" ht="15">
      <c r="A20" s="12"/>
      <c r="B20" s="25">
        <v>334.2</v>
      </c>
      <c r="C20" s="20" t="s">
        <v>79</v>
      </c>
      <c r="D20" s="46">
        <v>10500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10500</v>
      </c>
      <c r="O20" s="47">
        <f t="shared" si="1"/>
        <v>1.9659239842726082</v>
      </c>
      <c r="P20" s="9"/>
    </row>
    <row r="21" spans="1:16" ht="15">
      <c r="A21" s="12"/>
      <c r="B21" s="25">
        <v>334.41</v>
      </c>
      <c r="C21" s="20" t="s">
        <v>25</v>
      </c>
      <c r="D21" s="46">
        <v>820441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820441</v>
      </c>
      <c r="O21" s="47">
        <f t="shared" si="1"/>
        <v>153.6118704362479</v>
      </c>
      <c r="P21" s="9"/>
    </row>
    <row r="22" spans="1:16" ht="15">
      <c r="A22" s="12"/>
      <c r="B22" s="25">
        <v>335.12</v>
      </c>
      <c r="C22" s="20" t="s">
        <v>94</v>
      </c>
      <c r="D22" s="46">
        <v>274997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274997</v>
      </c>
      <c r="O22" s="47">
        <f t="shared" si="1"/>
        <v>51.4879236098109</v>
      </c>
      <c r="P22" s="9"/>
    </row>
    <row r="23" spans="1:16" ht="15">
      <c r="A23" s="12"/>
      <c r="B23" s="25">
        <v>335.14</v>
      </c>
      <c r="C23" s="20" t="s">
        <v>95</v>
      </c>
      <c r="D23" s="46">
        <v>1399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1399</v>
      </c>
      <c r="O23" s="47">
        <f t="shared" si="1"/>
        <v>0.26193596704736943</v>
      </c>
      <c r="P23" s="9"/>
    </row>
    <row r="24" spans="1:16" ht="15">
      <c r="A24" s="12"/>
      <c r="B24" s="25">
        <v>335.15</v>
      </c>
      <c r="C24" s="20" t="s">
        <v>96</v>
      </c>
      <c r="D24" s="46">
        <v>8760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8760</v>
      </c>
      <c r="O24" s="47">
        <f t="shared" si="1"/>
        <v>1.6401422954502902</v>
      </c>
      <c r="P24" s="9"/>
    </row>
    <row r="25" spans="1:16" ht="15">
      <c r="A25" s="12"/>
      <c r="B25" s="25">
        <v>335.18</v>
      </c>
      <c r="C25" s="20" t="s">
        <v>97</v>
      </c>
      <c r="D25" s="46">
        <v>743032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743032</v>
      </c>
      <c r="O25" s="47">
        <f t="shared" si="1"/>
        <v>139.1185171316233</v>
      </c>
      <c r="P25" s="9"/>
    </row>
    <row r="26" spans="1:16" ht="15">
      <c r="A26" s="12"/>
      <c r="B26" s="25">
        <v>335.21</v>
      </c>
      <c r="C26" s="20" t="s">
        <v>31</v>
      </c>
      <c r="D26" s="46">
        <v>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900</v>
      </c>
      <c r="O26" s="47">
        <f t="shared" si="1"/>
        <v>0.16850777008050927</v>
      </c>
      <c r="P26" s="9"/>
    </row>
    <row r="27" spans="1:16" ht="15">
      <c r="A27" s="12"/>
      <c r="B27" s="25">
        <v>338</v>
      </c>
      <c r="C27" s="20" t="s">
        <v>32</v>
      </c>
      <c r="D27" s="46">
        <v>51554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51554</v>
      </c>
      <c r="O27" s="47">
        <f t="shared" si="1"/>
        <v>9.65249953192286</v>
      </c>
      <c r="P27" s="9"/>
    </row>
    <row r="28" spans="1:16" ht="15">
      <c r="A28" s="12"/>
      <c r="B28" s="25">
        <v>339</v>
      </c>
      <c r="C28" s="20" t="s">
        <v>33</v>
      </c>
      <c r="D28" s="46">
        <v>9886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9886</v>
      </c>
      <c r="O28" s="47">
        <f t="shared" si="1"/>
        <v>1.850964238906572</v>
      </c>
      <c r="P28" s="9"/>
    </row>
    <row r="29" spans="1:16" ht="15.75">
      <c r="A29" s="29" t="s">
        <v>38</v>
      </c>
      <c r="B29" s="30"/>
      <c r="C29" s="31"/>
      <c r="D29" s="32">
        <f aca="true" t="shared" si="7" ref="D29:M29">SUM(D30:D40)</f>
        <v>1326940</v>
      </c>
      <c r="E29" s="32">
        <f t="shared" si="7"/>
        <v>46828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6229173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7602941</v>
      </c>
      <c r="O29" s="45">
        <f t="shared" si="1"/>
        <v>1423.5051488485303</v>
      </c>
      <c r="P29" s="10"/>
    </row>
    <row r="30" spans="1:16" ht="15">
      <c r="A30" s="12"/>
      <c r="B30" s="25">
        <v>341.3</v>
      </c>
      <c r="C30" s="20" t="s">
        <v>98</v>
      </c>
      <c r="D30" s="46">
        <v>39341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8" ref="N30:N40">SUM(D30:M30)</f>
        <v>39341</v>
      </c>
      <c r="O30" s="47">
        <f t="shared" si="1"/>
        <v>7.36584909193035</v>
      </c>
      <c r="P30" s="9"/>
    </row>
    <row r="31" spans="1:16" ht="15">
      <c r="A31" s="12"/>
      <c r="B31" s="25">
        <v>342.1</v>
      </c>
      <c r="C31" s="20" t="s">
        <v>42</v>
      </c>
      <c r="D31" s="46">
        <v>1255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1255</v>
      </c>
      <c r="O31" s="47">
        <f t="shared" si="1"/>
        <v>0.23497472383448792</v>
      </c>
      <c r="P31" s="9"/>
    </row>
    <row r="32" spans="1:16" ht="15">
      <c r="A32" s="12"/>
      <c r="B32" s="25">
        <v>342.2</v>
      </c>
      <c r="C32" s="20" t="s">
        <v>43</v>
      </c>
      <c r="D32" s="46">
        <v>85579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85579</v>
      </c>
      <c r="O32" s="47">
        <f t="shared" si="1"/>
        <v>16.023029395244336</v>
      </c>
      <c r="P32" s="9"/>
    </row>
    <row r="33" spans="1:16" ht="15">
      <c r="A33" s="12"/>
      <c r="B33" s="25">
        <v>342.9</v>
      </c>
      <c r="C33" s="20" t="s">
        <v>44</v>
      </c>
      <c r="D33" s="46">
        <v>1877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1877</v>
      </c>
      <c r="O33" s="47">
        <f t="shared" si="1"/>
        <v>0.3514323160456843</v>
      </c>
      <c r="P33" s="9"/>
    </row>
    <row r="34" spans="1:16" ht="15">
      <c r="A34" s="12"/>
      <c r="B34" s="25">
        <v>343.2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1208650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1208650</v>
      </c>
      <c r="O34" s="47">
        <f t="shared" si="1"/>
        <v>226.2965736753417</v>
      </c>
      <c r="P34" s="9"/>
    </row>
    <row r="35" spans="1:16" ht="15">
      <c r="A35" s="12"/>
      <c r="B35" s="25">
        <v>343.3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2016432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2016432</v>
      </c>
      <c r="O35" s="47">
        <f t="shared" si="1"/>
        <v>377.5382887099794</v>
      </c>
      <c r="P35" s="9"/>
    </row>
    <row r="36" spans="1:16" ht="15">
      <c r="A36" s="12"/>
      <c r="B36" s="25">
        <v>343.4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1342705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1342705</v>
      </c>
      <c r="O36" s="47">
        <f t="shared" si="1"/>
        <v>251.39580602883356</v>
      </c>
      <c r="P36" s="9"/>
    </row>
    <row r="37" spans="1:16" ht="15">
      <c r="A37" s="12"/>
      <c r="B37" s="25">
        <v>343.5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1661386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1661386</v>
      </c>
      <c r="O37" s="47">
        <f t="shared" si="1"/>
        <v>311.06272233664106</v>
      </c>
      <c r="P37" s="9"/>
    </row>
    <row r="38" spans="1:16" ht="15">
      <c r="A38" s="12"/>
      <c r="B38" s="25">
        <v>344.1</v>
      </c>
      <c r="C38" s="20" t="s">
        <v>99</v>
      </c>
      <c r="D38" s="46">
        <v>353701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353701</v>
      </c>
      <c r="O38" s="47">
        <f t="shared" si="1"/>
        <v>66.22374087249578</v>
      </c>
      <c r="P38" s="9"/>
    </row>
    <row r="39" spans="1:16" ht="15">
      <c r="A39" s="12"/>
      <c r="B39" s="25">
        <v>347.9</v>
      </c>
      <c r="C39" s="20" t="s">
        <v>51</v>
      </c>
      <c r="D39" s="46">
        <v>0</v>
      </c>
      <c r="E39" s="46">
        <v>46828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46828</v>
      </c>
      <c r="O39" s="47">
        <f t="shared" si="1"/>
        <v>8.767646508144542</v>
      </c>
      <c r="P39" s="9"/>
    </row>
    <row r="40" spans="1:16" ht="15">
      <c r="A40" s="12"/>
      <c r="B40" s="25">
        <v>349</v>
      </c>
      <c r="C40" s="20" t="s">
        <v>1</v>
      </c>
      <c r="D40" s="46">
        <v>845187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845187</v>
      </c>
      <c r="O40" s="47">
        <f t="shared" si="1"/>
        <v>158.2450851900393</v>
      </c>
      <c r="P40" s="9"/>
    </row>
    <row r="41" spans="1:16" ht="15.75">
      <c r="A41" s="29" t="s">
        <v>39</v>
      </c>
      <c r="B41" s="30"/>
      <c r="C41" s="31"/>
      <c r="D41" s="32">
        <f aca="true" t="shared" si="9" ref="D41:M41">SUM(D42:D43)</f>
        <v>39951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aca="true" t="shared" si="10" ref="N41:N52">SUM(D41:M41)</f>
        <v>39951</v>
      </c>
      <c r="O41" s="45">
        <f t="shared" si="1"/>
        <v>7.480059913873807</v>
      </c>
      <c r="P41" s="10"/>
    </row>
    <row r="42" spans="1:16" ht="15">
      <c r="A42" s="13"/>
      <c r="B42" s="39">
        <v>351.1</v>
      </c>
      <c r="C42" s="21" t="s">
        <v>54</v>
      </c>
      <c r="D42" s="46">
        <v>32514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32514</v>
      </c>
      <c r="O42" s="47">
        <f t="shared" si="1"/>
        <v>6.087624040441865</v>
      </c>
      <c r="P42" s="9"/>
    </row>
    <row r="43" spans="1:16" ht="15">
      <c r="A43" s="13"/>
      <c r="B43" s="39">
        <v>351.5</v>
      </c>
      <c r="C43" s="21" t="s">
        <v>55</v>
      </c>
      <c r="D43" s="46">
        <v>7437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7437</v>
      </c>
      <c r="O43" s="47">
        <f t="shared" si="1"/>
        <v>1.3924358734319415</v>
      </c>
      <c r="P43" s="9"/>
    </row>
    <row r="44" spans="1:16" ht="15.75">
      <c r="A44" s="29" t="s">
        <v>4</v>
      </c>
      <c r="B44" s="30"/>
      <c r="C44" s="31"/>
      <c r="D44" s="32">
        <f aca="true" t="shared" si="11" ref="D44:M44">SUM(D45:D49)</f>
        <v>769331</v>
      </c>
      <c r="E44" s="32">
        <f t="shared" si="11"/>
        <v>26115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-824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794622</v>
      </c>
      <c r="O44" s="45">
        <f t="shared" si="1"/>
        <v>148.77775697434936</v>
      </c>
      <c r="P44" s="10"/>
    </row>
    <row r="45" spans="1:16" ht="15">
      <c r="A45" s="12"/>
      <c r="B45" s="25">
        <v>361.1</v>
      </c>
      <c r="C45" s="20" t="s">
        <v>57</v>
      </c>
      <c r="D45" s="46">
        <v>1848</v>
      </c>
      <c r="E45" s="46">
        <v>-1954</v>
      </c>
      <c r="F45" s="46">
        <v>0</v>
      </c>
      <c r="G45" s="46">
        <v>0</v>
      </c>
      <c r="H45" s="46">
        <v>0</v>
      </c>
      <c r="I45" s="46">
        <v>-824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-930</v>
      </c>
      <c r="O45" s="47">
        <f t="shared" si="1"/>
        <v>-0.1741246957498596</v>
      </c>
      <c r="P45" s="9"/>
    </row>
    <row r="46" spans="1:16" ht="15">
      <c r="A46" s="12"/>
      <c r="B46" s="25">
        <v>362</v>
      </c>
      <c r="C46" s="20" t="s">
        <v>58</v>
      </c>
      <c r="D46" s="46">
        <v>69398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69398</v>
      </c>
      <c r="O46" s="47">
        <f t="shared" si="1"/>
        <v>12.993446920052424</v>
      </c>
      <c r="P46" s="9"/>
    </row>
    <row r="47" spans="1:16" ht="15">
      <c r="A47" s="12"/>
      <c r="B47" s="25">
        <v>364</v>
      </c>
      <c r="C47" s="20" t="s">
        <v>100</v>
      </c>
      <c r="D47" s="46">
        <v>586650</v>
      </c>
      <c r="E47" s="46">
        <v>20203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606853</v>
      </c>
      <c r="O47" s="47">
        <f t="shared" si="1"/>
        <v>113.62160644074143</v>
      </c>
      <c r="P47" s="9"/>
    </row>
    <row r="48" spans="1:16" ht="15">
      <c r="A48" s="12"/>
      <c r="B48" s="25">
        <v>366</v>
      </c>
      <c r="C48" s="20" t="s">
        <v>60</v>
      </c>
      <c r="D48" s="46">
        <v>13529</v>
      </c>
      <c r="E48" s="46">
        <v>7500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21029</v>
      </c>
      <c r="O48" s="47">
        <f t="shared" si="1"/>
        <v>3.9372776633589215</v>
      </c>
      <c r="P48" s="9"/>
    </row>
    <row r="49" spans="1:16" ht="15">
      <c r="A49" s="12"/>
      <c r="B49" s="25">
        <v>369.9</v>
      </c>
      <c r="C49" s="20" t="s">
        <v>61</v>
      </c>
      <c r="D49" s="46">
        <v>97906</v>
      </c>
      <c r="E49" s="46">
        <v>366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98272</v>
      </c>
      <c r="O49" s="47">
        <f t="shared" si="1"/>
        <v>18.39955064594645</v>
      </c>
      <c r="P49" s="9"/>
    </row>
    <row r="50" spans="1:16" ht="15.75">
      <c r="A50" s="29" t="s">
        <v>40</v>
      </c>
      <c r="B50" s="30"/>
      <c r="C50" s="31"/>
      <c r="D50" s="32">
        <f aca="true" t="shared" si="12" ref="D50:M50">SUM(D51:D51)</f>
        <v>1871660</v>
      </c>
      <c r="E50" s="32">
        <f t="shared" si="12"/>
        <v>42370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1387529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3301559</v>
      </c>
      <c r="O50" s="45">
        <f t="shared" si="1"/>
        <v>618.1537165324845</v>
      </c>
      <c r="P50" s="9"/>
    </row>
    <row r="51" spans="1:16" ht="15.75" thickBot="1">
      <c r="A51" s="12"/>
      <c r="B51" s="25">
        <v>381</v>
      </c>
      <c r="C51" s="20" t="s">
        <v>62</v>
      </c>
      <c r="D51" s="46">
        <v>1871660</v>
      </c>
      <c r="E51" s="46">
        <v>42370</v>
      </c>
      <c r="F51" s="46">
        <v>0</v>
      </c>
      <c r="G51" s="46">
        <v>0</v>
      </c>
      <c r="H51" s="46">
        <v>0</v>
      </c>
      <c r="I51" s="46">
        <v>1387529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3301559</v>
      </c>
      <c r="O51" s="47">
        <f t="shared" si="1"/>
        <v>618.1537165324845</v>
      </c>
      <c r="P51" s="9"/>
    </row>
    <row r="52" spans="1:119" ht="16.5" thickBot="1">
      <c r="A52" s="14" t="s">
        <v>52</v>
      </c>
      <c r="B52" s="23"/>
      <c r="C52" s="22"/>
      <c r="D52" s="15">
        <f aca="true" t="shared" si="13" ref="D52:M52">SUM(D5,D13,D16,D29,D41,D44,D50)</f>
        <v>8824511</v>
      </c>
      <c r="E52" s="15">
        <f t="shared" si="13"/>
        <v>1006102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7827686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17658299</v>
      </c>
      <c r="O52" s="38">
        <f t="shared" si="1"/>
        <v>3306.1784310054295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101</v>
      </c>
      <c r="M54" s="48"/>
      <c r="N54" s="48"/>
      <c r="O54" s="43">
        <v>5341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81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2022-09-14T15:16:50Z</cp:lastPrinted>
  <dcterms:created xsi:type="dcterms:W3CDTF">2000-08-31T21:26:31Z</dcterms:created>
  <dcterms:modified xsi:type="dcterms:W3CDTF">2022-09-14T15:17:06Z</dcterms:modified>
  <cp:category/>
  <cp:version/>
  <cp:contentType/>
  <cp:contentStatus/>
</cp:coreProperties>
</file>