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'2008'!$A$1:$O$42</definedName>
    <definedName name="_xlnm.Print_Area" localSheetId="13">'2009'!$A$1:$O$49</definedName>
    <definedName name="_xlnm.Print_Area" localSheetId="12">'2010'!$A$1:$O$53</definedName>
    <definedName name="_xlnm.Print_Area" localSheetId="11">'2011'!$A$1:$O$53</definedName>
    <definedName name="_xlnm.Print_Area" localSheetId="10">'2012'!$A$1:$O$58</definedName>
    <definedName name="_xlnm.Print_Area" localSheetId="9">'2013'!$A$1:$O$55</definedName>
    <definedName name="_xlnm.Print_Area" localSheetId="8">'2014'!$A$1:$O$54</definedName>
    <definedName name="_xlnm.Print_Area" localSheetId="7">'2015'!$A$1:$O$54</definedName>
    <definedName name="_xlnm.Print_Area" localSheetId="6">'2016'!$A$1:$O$57</definedName>
    <definedName name="_xlnm.Print_Area" localSheetId="5">'2017'!$A$1:$O$56</definedName>
    <definedName name="_xlnm.Print_Area" localSheetId="4">'2018'!$A$1:$O$54</definedName>
    <definedName name="_xlnm.Print_Area" localSheetId="3">'2019'!$A$1:$O$58</definedName>
    <definedName name="_xlnm.Print_Area" localSheetId="2">'2020'!$A$1:$O$59</definedName>
    <definedName name="_xlnm.Print_Area" localSheetId="1">'2021'!$A$1:$P$58</definedName>
    <definedName name="_xlnm.Print_Area" localSheetId="0">'2022'!$A$1:$P$60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5" i="47" l="1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4" i="47" l="1"/>
  <c r="P54" i="47" s="1"/>
  <c r="O46" i="47"/>
  <c r="P46" i="47" s="1"/>
  <c r="O41" i="47"/>
  <c r="P41" i="47" s="1"/>
  <c r="O36" i="47"/>
  <c r="P36" i="47" s="1"/>
  <c r="H56" i="47"/>
  <c r="D56" i="47"/>
  <c r="N56" i="47"/>
  <c r="E56" i="47"/>
  <c r="O24" i="47"/>
  <c r="P24" i="47" s="1"/>
  <c r="J56" i="47"/>
  <c r="G56" i="47"/>
  <c r="L56" i="47"/>
  <c r="M56" i="47"/>
  <c r="O14" i="47"/>
  <c r="P14" i="47" s="1"/>
  <c r="I56" i="47"/>
  <c r="K56" i="47"/>
  <c r="O5" i="47"/>
  <c r="P5" i="47" s="1"/>
  <c r="F56" i="47"/>
  <c r="O53" i="46"/>
  <c r="P53" i="46" s="1"/>
  <c r="O52" i="46"/>
  <c r="P52" i="46" s="1"/>
  <c r="N51" i="46"/>
  <c r="M51" i="46"/>
  <c r="L51" i="46"/>
  <c r="K51" i="46"/>
  <c r="J51" i="46"/>
  <c r="I51" i="46"/>
  <c r="H51" i="46"/>
  <c r="O51" i="46" s="1"/>
  <c r="G51" i="46"/>
  <c r="F51" i="46"/>
  <c r="E51" i="46"/>
  <c r="D51" i="46"/>
  <c r="O50" i="46"/>
  <c r="P50" i="46" s="1"/>
  <c r="O49" i="46"/>
  <c r="P49" i="46"/>
  <c r="O48" i="46"/>
  <c r="P48" i="46"/>
  <c r="O47" i="46"/>
  <c r="P47" i="46"/>
  <c r="O46" i="46"/>
  <c r="P46" i="46" s="1"/>
  <c r="O45" i="46"/>
  <c r="P45" i="46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 s="1"/>
  <c r="O42" i="46"/>
  <c r="P42" i="46"/>
  <c r="O41" i="46"/>
  <c r="P41" i="46" s="1"/>
  <c r="N40" i="46"/>
  <c r="M40" i="46"/>
  <c r="L40" i="46"/>
  <c r="O40" i="46" s="1"/>
  <c r="P40" i="46" s="1"/>
  <c r="K40" i="46"/>
  <c r="J40" i="46"/>
  <c r="I40" i="46"/>
  <c r="H40" i="46"/>
  <c r="G40" i="46"/>
  <c r="F40" i="46"/>
  <c r="E40" i="46"/>
  <c r="D40" i="46"/>
  <c r="O39" i="46"/>
  <c r="P39" i="46"/>
  <c r="O38" i="46"/>
  <c r="P38" i="46"/>
  <c r="O37" i="46"/>
  <c r="P37" i="46" s="1"/>
  <c r="O36" i="46"/>
  <c r="P36" i="46"/>
  <c r="N35" i="46"/>
  <c r="M35" i="46"/>
  <c r="L35" i="46"/>
  <c r="K35" i="46"/>
  <c r="J35" i="46"/>
  <c r="I35" i="46"/>
  <c r="H35" i="46"/>
  <c r="G35" i="46"/>
  <c r="F35" i="46"/>
  <c r="E35" i="46"/>
  <c r="D35" i="46"/>
  <c r="O34" i="46"/>
  <c r="P34" i="46" s="1"/>
  <c r="O33" i="46"/>
  <c r="P33" i="46"/>
  <c r="O32" i="46"/>
  <c r="P32" i="46" s="1"/>
  <c r="O31" i="46"/>
  <c r="P31" i="46" s="1"/>
  <c r="O30" i="46"/>
  <c r="P30" i="46" s="1"/>
  <c r="O29" i="46"/>
  <c r="P29" i="46" s="1"/>
  <c r="O28" i="46"/>
  <c r="P28" i="46" s="1"/>
  <c r="O27" i="46"/>
  <c r="P27" i="46"/>
  <c r="O26" i="46"/>
  <c r="P26" i="46" s="1"/>
  <c r="N25" i="46"/>
  <c r="M25" i="46"/>
  <c r="L25" i="46"/>
  <c r="O25" i="46" s="1"/>
  <c r="K25" i="46"/>
  <c r="J25" i="46"/>
  <c r="I25" i="46"/>
  <c r="H25" i="46"/>
  <c r="G25" i="46"/>
  <c r="F25" i="46"/>
  <c r="E25" i="46"/>
  <c r="D25" i="46"/>
  <c r="O24" i="46"/>
  <c r="P24" i="46"/>
  <c r="O23" i="46"/>
  <c r="P23" i="46"/>
  <c r="O22" i="46"/>
  <c r="P22" i="46" s="1"/>
  <c r="O21" i="46"/>
  <c r="P21" i="46" s="1"/>
  <c r="O20" i="46"/>
  <c r="P20" i="46" s="1"/>
  <c r="O19" i="46"/>
  <c r="P19" i="46"/>
  <c r="O18" i="46"/>
  <c r="P18" i="46"/>
  <c r="O17" i="46"/>
  <c r="P17" i="46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O15" i="46" s="1"/>
  <c r="D15" i="46"/>
  <c r="O14" i="46"/>
  <c r="P14" i="46" s="1"/>
  <c r="O13" i="46"/>
  <c r="P13" i="46" s="1"/>
  <c r="O12" i="46"/>
  <c r="P12" i="46" s="1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54" i="45"/>
  <c r="O54" i="45"/>
  <c r="N53" i="45"/>
  <c r="O53" i="45"/>
  <c r="M52" i="45"/>
  <c r="L52" i="45"/>
  <c r="K52" i="45"/>
  <c r="J52" i="45"/>
  <c r="I52" i="45"/>
  <c r="H52" i="45"/>
  <c r="G52" i="45"/>
  <c r="F52" i="45"/>
  <c r="E52" i="45"/>
  <c r="D52" i="45"/>
  <c r="N51" i="45"/>
  <c r="O51" i="45"/>
  <c r="N50" i="45"/>
  <c r="O50" i="45"/>
  <c r="N49" i="45"/>
  <c r="O49" i="45" s="1"/>
  <c r="N48" i="45"/>
  <c r="O48" i="45" s="1"/>
  <c r="N47" i="45"/>
  <c r="O47" i="45" s="1"/>
  <c r="N46" i="45"/>
  <c r="O46" i="45"/>
  <c r="M45" i="45"/>
  <c r="L45" i="45"/>
  <c r="K45" i="45"/>
  <c r="J45" i="45"/>
  <c r="N45" i="45" s="1"/>
  <c r="O45" i="45" s="1"/>
  <c r="I45" i="45"/>
  <c r="H45" i="45"/>
  <c r="G45" i="45"/>
  <c r="F45" i="45"/>
  <c r="E45" i="45"/>
  <c r="D45" i="45"/>
  <c r="N44" i="45"/>
  <c r="O44" i="45"/>
  <c r="N43" i="45"/>
  <c r="O43" i="45"/>
  <c r="N42" i="45"/>
  <c r="O42" i="45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40" i="45" s="1"/>
  <c r="N39" i="45"/>
  <c r="O39" i="45" s="1"/>
  <c r="N38" i="45"/>
  <c r="O38" i="45" s="1"/>
  <c r="N37" i="45"/>
  <c r="O37" i="45" s="1"/>
  <c r="N36" i="45"/>
  <c r="O36" i="45" s="1"/>
  <c r="M35" i="45"/>
  <c r="L35" i="45"/>
  <c r="K35" i="45"/>
  <c r="J35" i="45"/>
  <c r="N35" i="45" s="1"/>
  <c r="O35" i="45" s="1"/>
  <c r="I35" i="45"/>
  <c r="H35" i="45"/>
  <c r="G35" i="45"/>
  <c r="F35" i="45"/>
  <c r="E35" i="45"/>
  <c r="D35" i="45"/>
  <c r="N34" i="45"/>
  <c r="O34" i="45" s="1"/>
  <c r="N33" i="45"/>
  <c r="O33" i="45"/>
  <c r="N32" i="45"/>
  <c r="O32" i="45"/>
  <c r="N31" i="45"/>
  <c r="O31" i="45" s="1"/>
  <c r="N30" i="45"/>
  <c r="O30" i="45" s="1"/>
  <c r="N29" i="45"/>
  <c r="O29" i="45" s="1"/>
  <c r="N28" i="45"/>
  <c r="O28" i="45" s="1"/>
  <c r="N27" i="45"/>
  <c r="O27" i="45"/>
  <c r="N26" i="45"/>
  <c r="O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 s="1"/>
  <c r="N21" i="45"/>
  <c r="O21" i="45"/>
  <c r="N20" i="45"/>
  <c r="O20" i="45" s="1"/>
  <c r="N19" i="45"/>
  <c r="O19" i="45"/>
  <c r="N18" i="45"/>
  <c r="O18" i="45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N12" i="45"/>
  <c r="O12" i="45" s="1"/>
  <c r="N11" i="45"/>
  <c r="O11" i="45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53" i="44"/>
  <c r="O53" i="44" s="1"/>
  <c r="N52" i="44"/>
  <c r="O52" i="44"/>
  <c r="M51" i="44"/>
  <c r="L51" i="44"/>
  <c r="N51" i="44" s="1"/>
  <c r="O51" i="44" s="1"/>
  <c r="K51" i="44"/>
  <c r="J51" i="44"/>
  <c r="I51" i="44"/>
  <c r="H51" i="44"/>
  <c r="G51" i="44"/>
  <c r="F51" i="44"/>
  <c r="E51" i="44"/>
  <c r="D51" i="44"/>
  <c r="N50" i="44"/>
  <c r="O50" i="44"/>
  <c r="N49" i="44"/>
  <c r="O49" i="44"/>
  <c r="N48" i="44"/>
  <c r="O48" i="44" s="1"/>
  <c r="N47" i="44"/>
  <c r="O47" i="44" s="1"/>
  <c r="N46" i="44"/>
  <c r="O46" i="44"/>
  <c r="M45" i="44"/>
  <c r="L45" i="44"/>
  <c r="K45" i="44"/>
  <c r="J45" i="44"/>
  <c r="I45" i="44"/>
  <c r="H45" i="44"/>
  <c r="N45" i="44" s="1"/>
  <c r="G45" i="44"/>
  <c r="F45" i="44"/>
  <c r="E45" i="44"/>
  <c r="D45" i="44"/>
  <c r="N44" i="44"/>
  <c r="O44" i="44"/>
  <c r="N43" i="44"/>
  <c r="O43" i="44" s="1"/>
  <c r="N42" i="44"/>
  <c r="O42" i="44"/>
  <c r="M41" i="44"/>
  <c r="L41" i="44"/>
  <c r="N41" i="44" s="1"/>
  <c r="O41" i="44" s="1"/>
  <c r="K41" i="44"/>
  <c r="J41" i="44"/>
  <c r="I41" i="44"/>
  <c r="H41" i="44"/>
  <c r="G41" i="44"/>
  <c r="F41" i="44"/>
  <c r="E41" i="44"/>
  <c r="D41" i="44"/>
  <c r="N40" i="44"/>
  <c r="O40" i="44"/>
  <c r="N39" i="44"/>
  <c r="O39" i="44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7" i="44" s="1"/>
  <c r="O37" i="44" s="1"/>
  <c r="N36" i="44"/>
  <c r="O36" i="44" s="1"/>
  <c r="N35" i="44"/>
  <c r="O35" i="44" s="1"/>
  <c r="N34" i="44"/>
  <c r="O34" i="44"/>
  <c r="N33" i="44"/>
  <c r="O33" i="44" s="1"/>
  <c r="N32" i="44"/>
  <c r="O32" i="44"/>
  <c r="N31" i="44"/>
  <c r="O31" i="44"/>
  <c r="N30" i="44"/>
  <c r="O30" i="44" s="1"/>
  <c r="N29" i="44"/>
  <c r="O29" i="44" s="1"/>
  <c r="N28" i="44"/>
  <c r="O28" i="44"/>
  <c r="N27" i="44"/>
  <c r="O27" i="44" s="1"/>
  <c r="N26" i="44"/>
  <c r="O26" i="44"/>
  <c r="M25" i="44"/>
  <c r="L25" i="44"/>
  <c r="N25" i="44" s="1"/>
  <c r="O25" i="44" s="1"/>
  <c r="K25" i="44"/>
  <c r="J25" i="44"/>
  <c r="I25" i="44"/>
  <c r="H25" i="44"/>
  <c r="G25" i="44"/>
  <c r="F25" i="44"/>
  <c r="E25" i="44"/>
  <c r="D25" i="44"/>
  <c r="N24" i="44"/>
  <c r="O24" i="44"/>
  <c r="N23" i="44"/>
  <c r="O23" i="44"/>
  <c r="N22" i="44"/>
  <c r="O22" i="44" s="1"/>
  <c r="N21" i="44"/>
  <c r="O21" i="44" s="1"/>
  <c r="N20" i="44"/>
  <c r="O20" i="44"/>
  <c r="N19" i="44"/>
  <c r="O19" i="44" s="1"/>
  <c r="N18" i="44"/>
  <c r="O18" i="44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/>
  <c r="N11" i="44"/>
  <c r="O11" i="44" s="1"/>
  <c r="N10" i="44"/>
  <c r="O10" i="44"/>
  <c r="N9" i="44"/>
  <c r="O9" i="44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49" i="43"/>
  <c r="O49" i="43" s="1"/>
  <c r="M48" i="43"/>
  <c r="L48" i="43"/>
  <c r="K48" i="43"/>
  <c r="J48" i="43"/>
  <c r="I48" i="43"/>
  <c r="H48" i="43"/>
  <c r="N48" i="43" s="1"/>
  <c r="O48" i="43" s="1"/>
  <c r="G48" i="43"/>
  <c r="F48" i="43"/>
  <c r="E48" i="43"/>
  <c r="D48" i="43"/>
  <c r="N47" i="43"/>
  <c r="O47" i="43" s="1"/>
  <c r="N46" i="43"/>
  <c r="O46" i="43" s="1"/>
  <c r="N45" i="43"/>
  <c r="O45" i="43" s="1"/>
  <c r="N44" i="43"/>
  <c r="O44" i="43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1" i="43"/>
  <c r="O41" i="43" s="1"/>
  <c r="N40" i="43"/>
  <c r="O40" i="43" s="1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/>
  <c r="N31" i="43"/>
  <c r="O31" i="43" s="1"/>
  <c r="N30" i="43"/>
  <c r="O30" i="43" s="1"/>
  <c r="N29" i="43"/>
  <c r="O29" i="43"/>
  <c r="N28" i="43"/>
  <c r="O28" i="43" s="1"/>
  <c r="N27" i="43"/>
  <c r="O27" i="43" s="1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 s="1"/>
  <c r="N22" i="43"/>
  <c r="O22" i="43" s="1"/>
  <c r="N21" i="43"/>
  <c r="O21" i="43"/>
  <c r="N20" i="43"/>
  <c r="O20" i="43" s="1"/>
  <c r="N19" i="43"/>
  <c r="O19" i="43" s="1"/>
  <c r="N18" i="43"/>
  <c r="O18" i="43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1" i="42"/>
  <c r="O51" i="42" s="1"/>
  <c r="M50" i="42"/>
  <c r="L50" i="42"/>
  <c r="K50" i="42"/>
  <c r="J50" i="42"/>
  <c r="N50" i="42" s="1"/>
  <c r="O50" i="42" s="1"/>
  <c r="I50" i="42"/>
  <c r="H50" i="42"/>
  <c r="G50" i="42"/>
  <c r="F50" i="42"/>
  <c r="E50" i="42"/>
  <c r="D50" i="42"/>
  <c r="N49" i="42"/>
  <c r="O49" i="42" s="1"/>
  <c r="N48" i="42"/>
  <c r="O48" i="42" s="1"/>
  <c r="N47" i="42"/>
  <c r="O47" i="42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N34" i="42"/>
  <c r="O34" i="42" s="1"/>
  <c r="N33" i="42"/>
  <c r="O33" i="42" s="1"/>
  <c r="N32" i="42"/>
  <c r="O32" i="42"/>
  <c r="N31" i="42"/>
  <c r="O31" i="42" s="1"/>
  <c r="N30" i="42"/>
  <c r="O30" i="42" s="1"/>
  <c r="N29" i="42"/>
  <c r="O29" i="42"/>
  <c r="N28" i="42"/>
  <c r="O28" i="42" s="1"/>
  <c r="N27" i="42"/>
  <c r="O27" i="42" s="1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N23" i="42"/>
  <c r="O23" i="42" s="1"/>
  <c r="N22" i="42"/>
  <c r="O22" i="42" s="1"/>
  <c r="N21" i="42"/>
  <c r="O21" i="42"/>
  <c r="N20" i="42"/>
  <c r="O20" i="42" s="1"/>
  <c r="N19" i="42"/>
  <c r="O19" i="42" s="1"/>
  <c r="N18" i="42"/>
  <c r="O18" i="42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1" i="41" s="1"/>
  <c r="O51" i="41" s="1"/>
  <c r="N50" i="41"/>
  <c r="O50" i="41" s="1"/>
  <c r="N49" i="41"/>
  <c r="O49" i="41" s="1"/>
  <c r="N48" i="41"/>
  <c r="O48" i="41"/>
  <c r="N47" i="41"/>
  <c r="O47" i="41" s="1"/>
  <c r="N46" i="41"/>
  <c r="O46" i="41" s="1"/>
  <c r="M45" i="41"/>
  <c r="L45" i="41"/>
  <c r="N45" i="41" s="1"/>
  <c r="O45" i="41" s="1"/>
  <c r="K45" i="41"/>
  <c r="J45" i="41"/>
  <c r="I45" i="41"/>
  <c r="H45" i="41"/>
  <c r="G45" i="41"/>
  <c r="F45" i="41"/>
  <c r="E45" i="41"/>
  <c r="D45" i="41"/>
  <c r="N44" i="41"/>
  <c r="O44" i="41" s="1"/>
  <c r="N43" i="41"/>
  <c r="O43" i="41"/>
  <c r="N42" i="41"/>
  <c r="O42" i="41" s="1"/>
  <c r="N41" i="41"/>
  <c r="O41" i="41" s="1"/>
  <c r="M40" i="41"/>
  <c r="L40" i="41"/>
  <c r="K40" i="41"/>
  <c r="J40" i="41"/>
  <c r="I40" i="41"/>
  <c r="H40" i="41"/>
  <c r="G40" i="41"/>
  <c r="F40" i="41"/>
  <c r="E40" i="41"/>
  <c r="D40" i="41"/>
  <c r="N39" i="41"/>
  <c r="O39" i="41" s="1"/>
  <c r="N38" i="41"/>
  <c r="O38" i="41"/>
  <c r="N37" i="41"/>
  <c r="O37" i="41" s="1"/>
  <c r="M36" i="41"/>
  <c r="L36" i="41"/>
  <c r="K36" i="41"/>
  <c r="J36" i="41"/>
  <c r="I36" i="41"/>
  <c r="H36" i="41"/>
  <c r="G36" i="41"/>
  <c r="F36" i="41"/>
  <c r="E36" i="41"/>
  <c r="D36" i="41"/>
  <c r="N35" i="41"/>
  <c r="O35" i="41" s="1"/>
  <c r="N34" i="41"/>
  <c r="O34" i="41" s="1"/>
  <c r="N33" i="41"/>
  <c r="O33" i="41"/>
  <c r="N32" i="41"/>
  <c r="O32" i="41" s="1"/>
  <c r="N31" i="41"/>
  <c r="O31" i="41" s="1"/>
  <c r="N30" i="41"/>
  <c r="O30" i="41"/>
  <c r="N29" i="41"/>
  <c r="O29" i="41" s="1"/>
  <c r="N28" i="41"/>
  <c r="O28" i="41" s="1"/>
  <c r="N27" i="41"/>
  <c r="O27" i="4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N22" i="41"/>
  <c r="O22" i="41"/>
  <c r="N21" i="41"/>
  <c r="O21" i="41" s="1"/>
  <c r="N20" i="41"/>
  <c r="O20" i="41" s="1"/>
  <c r="N19" i="41"/>
  <c r="O19" i="41"/>
  <c r="N18" i="41"/>
  <c r="O18" i="41" s="1"/>
  <c r="N17" i="41"/>
  <c r="O17" i="41" s="1"/>
  <c r="N16" i="41"/>
  <c r="O16" i="41"/>
  <c r="M15" i="41"/>
  <c r="L15" i="41"/>
  <c r="K15" i="41"/>
  <c r="J15" i="41"/>
  <c r="I15" i="41"/>
  <c r="H15" i="41"/>
  <c r="H53" i="41" s="1"/>
  <c r="G15" i="41"/>
  <c r="F15" i="41"/>
  <c r="E15" i="41"/>
  <c r="D15" i="41"/>
  <c r="N14" i="41"/>
  <c r="O14" i="41"/>
  <c r="N13" i="41"/>
  <c r="O13" i="41" s="1"/>
  <c r="N12" i="41"/>
  <c r="O12" i="41" s="1"/>
  <c r="N11" i="41"/>
  <c r="O11" i="4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49" i="40"/>
  <c r="O49" i="40" s="1"/>
  <c r="N48" i="40"/>
  <c r="O48" i="40"/>
  <c r="N47" i="40"/>
  <c r="O47" i="40" s="1"/>
  <c r="N46" i="40"/>
  <c r="O46" i="40" s="1"/>
  <c r="N45" i="40"/>
  <c r="O45" i="40"/>
  <c r="M44" i="40"/>
  <c r="L44" i="40"/>
  <c r="K44" i="40"/>
  <c r="J44" i="40"/>
  <c r="I44" i="40"/>
  <c r="H44" i="40"/>
  <c r="N44" i="40" s="1"/>
  <c r="O44" i="40" s="1"/>
  <c r="G44" i="40"/>
  <c r="F44" i="40"/>
  <c r="E44" i="40"/>
  <c r="D44" i="40"/>
  <c r="N43" i="40"/>
  <c r="O43" i="40"/>
  <c r="N42" i="40"/>
  <c r="O42" i="40" s="1"/>
  <c r="N41" i="40"/>
  <c r="O41" i="40" s="1"/>
  <c r="N40" i="40"/>
  <c r="O40" i="40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 s="1"/>
  <c r="N36" i="40"/>
  <c r="O36" i="40" s="1"/>
  <c r="N35" i="40"/>
  <c r="O35" i="40"/>
  <c r="M34" i="40"/>
  <c r="L34" i="40"/>
  <c r="K34" i="40"/>
  <c r="J34" i="40"/>
  <c r="I34" i="40"/>
  <c r="H34" i="40"/>
  <c r="G34" i="40"/>
  <c r="F34" i="40"/>
  <c r="E34" i="40"/>
  <c r="D34" i="40"/>
  <c r="N33" i="40"/>
  <c r="O33" i="40"/>
  <c r="N32" i="40"/>
  <c r="O32" i="40" s="1"/>
  <c r="N31" i="40"/>
  <c r="O31" i="40" s="1"/>
  <c r="N30" i="40"/>
  <c r="O30" i="40"/>
  <c r="N29" i="40"/>
  <c r="O29" i="40" s="1"/>
  <c r="N28" i="40"/>
  <c r="O28" i="40" s="1"/>
  <c r="N27" i="40"/>
  <c r="O27" i="40"/>
  <c r="N26" i="40"/>
  <c r="O26" i="40" s="1"/>
  <c r="N25" i="40"/>
  <c r="O25" i="40" s="1"/>
  <c r="M24" i="40"/>
  <c r="L24" i="40"/>
  <c r="K24" i="40"/>
  <c r="K50" i="40" s="1"/>
  <c r="J24" i="40"/>
  <c r="I24" i="40"/>
  <c r="H24" i="40"/>
  <c r="G24" i="40"/>
  <c r="F24" i="40"/>
  <c r="E24" i="40"/>
  <c r="D24" i="40"/>
  <c r="N23" i="40"/>
  <c r="O23" i="40" s="1"/>
  <c r="N22" i="40"/>
  <c r="O22" i="40"/>
  <c r="N21" i="40"/>
  <c r="O21" i="40" s="1"/>
  <c r="N20" i="40"/>
  <c r="O20" i="40" s="1"/>
  <c r="N19" i="40"/>
  <c r="O19" i="40"/>
  <c r="N18" i="40"/>
  <c r="O18" i="40" s="1"/>
  <c r="N17" i="40"/>
  <c r="O17" i="40" s="1"/>
  <c r="N16" i="40"/>
  <c r="O16" i="40"/>
  <c r="M15" i="40"/>
  <c r="M50" i="40" s="1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J50" i="40"/>
  <c r="I5" i="40"/>
  <c r="I50" i="40" s="1"/>
  <c r="H5" i="40"/>
  <c r="G5" i="40"/>
  <c r="G50" i="40"/>
  <c r="F5" i="40"/>
  <c r="F50" i="40"/>
  <c r="E5" i="40"/>
  <c r="E50" i="40"/>
  <c r="D5" i="40"/>
  <c r="N49" i="39"/>
  <c r="O49" i="39" s="1"/>
  <c r="N48" i="39"/>
  <c r="O48" i="39" s="1"/>
  <c r="N47" i="39"/>
  <c r="O47" i="39" s="1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N42" i="39"/>
  <c r="O42" i="39" s="1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 s="1"/>
  <c r="N37" i="39"/>
  <c r="O37" i="39" s="1"/>
  <c r="N36" i="39"/>
  <c r="O36" i="39" s="1"/>
  <c r="M35" i="39"/>
  <c r="L35" i="39"/>
  <c r="K35" i="39"/>
  <c r="J35" i="39"/>
  <c r="J50" i="39" s="1"/>
  <c r="I35" i="39"/>
  <c r="H35" i="39"/>
  <c r="G35" i="39"/>
  <c r="F35" i="39"/>
  <c r="E35" i="39"/>
  <c r="D35" i="39"/>
  <c r="N35" i="39" s="1"/>
  <c r="O35" i="39" s="1"/>
  <c r="N34" i="39"/>
  <c r="O34" i="39"/>
  <c r="N33" i="39"/>
  <c r="O33" i="39"/>
  <c r="N32" i="39"/>
  <c r="O32" i="39" s="1"/>
  <c r="N31" i="39"/>
  <c r="O31" i="39"/>
  <c r="N30" i="39"/>
  <c r="O30" i="39"/>
  <c r="N29" i="39"/>
  <c r="O29" i="39"/>
  <c r="N28" i="39"/>
  <c r="O28" i="39"/>
  <c r="N27" i="39"/>
  <c r="O27" i="39"/>
  <c r="N26" i="39"/>
  <c r="O26" i="39" s="1"/>
  <c r="N25" i="39"/>
  <c r="O25" i="39"/>
  <c r="M24" i="39"/>
  <c r="L24" i="39"/>
  <c r="K24" i="39"/>
  <c r="J24" i="39"/>
  <c r="I24" i="39"/>
  <c r="H24" i="39"/>
  <c r="G24" i="39"/>
  <c r="F24" i="39"/>
  <c r="N24" i="39" s="1"/>
  <c r="O24" i="39" s="1"/>
  <c r="E24" i="39"/>
  <c r="D24" i="39"/>
  <c r="N23" i="39"/>
  <c r="O23" i="39"/>
  <c r="N22" i="39"/>
  <c r="O22" i="39"/>
  <c r="N21" i="39"/>
  <c r="O21" i="39"/>
  <c r="N20" i="39"/>
  <c r="O20" i="39"/>
  <c r="N19" i="39"/>
  <c r="O19" i="39"/>
  <c r="N18" i="39"/>
  <c r="O18" i="39" s="1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/>
  <c r="N13" i="39"/>
  <c r="O13" i="39"/>
  <c r="N12" i="39"/>
  <c r="O12" i="39"/>
  <c r="N11" i="39"/>
  <c r="O11" i="39" s="1"/>
  <c r="N10" i="39"/>
  <c r="O10" i="39"/>
  <c r="N9" i="39"/>
  <c r="O9" i="39"/>
  <c r="N8" i="39"/>
  <c r="O8" i="39"/>
  <c r="N7" i="39"/>
  <c r="O7" i="39"/>
  <c r="N6" i="39"/>
  <c r="O6" i="39"/>
  <c r="M5" i="39"/>
  <c r="M50" i="39" s="1"/>
  <c r="L5" i="39"/>
  <c r="L50" i="39" s="1"/>
  <c r="K5" i="39"/>
  <c r="K50" i="39" s="1"/>
  <c r="J5" i="39"/>
  <c r="I5" i="39"/>
  <c r="H5" i="39"/>
  <c r="H50" i="39"/>
  <c r="G5" i="39"/>
  <c r="G50" i="39"/>
  <c r="F5" i="39"/>
  <c r="E5" i="39"/>
  <c r="E50" i="39"/>
  <c r="D5" i="39"/>
  <c r="N50" i="38"/>
  <c r="O50" i="38"/>
  <c r="M49" i="38"/>
  <c r="L49" i="38"/>
  <c r="K49" i="38"/>
  <c r="J49" i="38"/>
  <c r="I49" i="38"/>
  <c r="H49" i="38"/>
  <c r="G49" i="38"/>
  <c r="F49" i="38"/>
  <c r="E49" i="38"/>
  <c r="D49" i="38"/>
  <c r="N48" i="38"/>
  <c r="O48" i="38"/>
  <c r="N47" i="38"/>
  <c r="O47" i="38"/>
  <c r="N46" i="38"/>
  <c r="O46" i="38"/>
  <c r="N45" i="38"/>
  <c r="O45" i="38"/>
  <c r="M44" i="38"/>
  <c r="L44" i="38"/>
  <c r="K44" i="38"/>
  <c r="J44" i="38"/>
  <c r="I44" i="38"/>
  <c r="H44" i="38"/>
  <c r="G44" i="38"/>
  <c r="F44" i="38"/>
  <c r="E44" i="38"/>
  <c r="D44" i="38"/>
  <c r="N43" i="38"/>
  <c r="O43" i="38"/>
  <c r="N42" i="38"/>
  <c r="O42" i="38" s="1"/>
  <c r="N41" i="38"/>
  <c r="O41" i="38" s="1"/>
  <c r="N40" i="38"/>
  <c r="O40" i="38"/>
  <c r="M39" i="38"/>
  <c r="L39" i="38"/>
  <c r="K39" i="38"/>
  <c r="J39" i="38"/>
  <c r="I39" i="38"/>
  <c r="H39" i="38"/>
  <c r="G39" i="38"/>
  <c r="F39" i="38"/>
  <c r="E39" i="38"/>
  <c r="D39" i="38"/>
  <c r="N38" i="38"/>
  <c r="O38" i="38"/>
  <c r="N37" i="38"/>
  <c r="O37" i="38"/>
  <c r="N36" i="38"/>
  <c r="O36" i="38"/>
  <c r="N35" i="38"/>
  <c r="O35" i="38"/>
  <c r="M34" i="38"/>
  <c r="L34" i="38"/>
  <c r="K34" i="38"/>
  <c r="J34" i="38"/>
  <c r="I34" i="38"/>
  <c r="H34" i="38"/>
  <c r="G34" i="38"/>
  <c r="F34" i="38"/>
  <c r="E34" i="38"/>
  <c r="D34" i="38"/>
  <c r="N34" i="38" s="1"/>
  <c r="O34" i="38" s="1"/>
  <c r="N33" i="38"/>
  <c r="O33" i="38" s="1"/>
  <c r="N32" i="38"/>
  <c r="O32" i="38" s="1"/>
  <c r="N31" i="38"/>
  <c r="O31" i="38"/>
  <c r="N30" i="38"/>
  <c r="O30" i="38"/>
  <c r="N29" i="38"/>
  <c r="O29" i="38" s="1"/>
  <c r="N28" i="38"/>
  <c r="O28" i="38"/>
  <c r="N27" i="38"/>
  <c r="O27" i="38" s="1"/>
  <c r="N26" i="38"/>
  <c r="O26" i="38" s="1"/>
  <c r="N25" i="38"/>
  <c r="O25" i="38"/>
  <c r="M24" i="38"/>
  <c r="L24" i="38"/>
  <c r="K24" i="38"/>
  <c r="J24" i="38"/>
  <c r="I24" i="38"/>
  <c r="I51" i="38" s="1"/>
  <c r="H24" i="38"/>
  <c r="G24" i="38"/>
  <c r="F24" i="38"/>
  <c r="E24" i="38"/>
  <c r="D24" i="38"/>
  <c r="N23" i="38"/>
  <c r="O23" i="38" s="1"/>
  <c r="N22" i="38"/>
  <c r="O22" i="38" s="1"/>
  <c r="N21" i="38"/>
  <c r="O21" i="38"/>
  <c r="N20" i="38"/>
  <c r="O20" i="38" s="1"/>
  <c r="N19" i="38"/>
  <c r="O19" i="38" s="1"/>
  <c r="N18" i="38"/>
  <c r="O18" i="38"/>
  <c r="N17" i="38"/>
  <c r="O17" i="38" s="1"/>
  <c r="M16" i="38"/>
  <c r="L16" i="38"/>
  <c r="K16" i="38"/>
  <c r="J16" i="38"/>
  <c r="N16" i="38" s="1"/>
  <c r="O16" i="38" s="1"/>
  <c r="I16" i="38"/>
  <c r="H16" i="38"/>
  <c r="G16" i="38"/>
  <c r="F16" i="38"/>
  <c r="E16" i="38"/>
  <c r="D16" i="38"/>
  <c r="N15" i="38"/>
  <c r="O15" i="38" s="1"/>
  <c r="N14" i="38"/>
  <c r="O14" i="38" s="1"/>
  <c r="N13" i="38"/>
  <c r="O13" i="38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J51" i="38" s="1"/>
  <c r="I5" i="38"/>
  <c r="H5" i="38"/>
  <c r="G5" i="38"/>
  <c r="F5" i="38"/>
  <c r="F51" i="38" s="1"/>
  <c r="E5" i="38"/>
  <c r="D5" i="38"/>
  <c r="D51" i="38" s="1"/>
  <c r="N37" i="37"/>
  <c r="O37" i="37" s="1"/>
  <c r="N36" i="37"/>
  <c r="O36" i="37"/>
  <c r="M35" i="37"/>
  <c r="L35" i="37"/>
  <c r="K35" i="37"/>
  <c r="J35" i="37"/>
  <c r="I35" i="37"/>
  <c r="H35" i="37"/>
  <c r="N35" i="37" s="1"/>
  <c r="O35" i="37" s="1"/>
  <c r="G35" i="37"/>
  <c r="F35" i="37"/>
  <c r="E35" i="37"/>
  <c r="D35" i="37"/>
  <c r="N34" i="37"/>
  <c r="O34" i="37"/>
  <c r="N33" i="37"/>
  <c r="O33" i="37" s="1"/>
  <c r="N32" i="37"/>
  <c r="O32" i="37" s="1"/>
  <c r="N31" i="37"/>
  <c r="O31" i="37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7" i="37"/>
  <c r="O27" i="37"/>
  <c r="M26" i="37"/>
  <c r="L26" i="37"/>
  <c r="K26" i="37"/>
  <c r="J26" i="37"/>
  <c r="I26" i="37"/>
  <c r="H26" i="37"/>
  <c r="N26" i="37" s="1"/>
  <c r="O26" i="37" s="1"/>
  <c r="G26" i="37"/>
  <c r="F26" i="37"/>
  <c r="E26" i="37"/>
  <c r="D26" i="37"/>
  <c r="N25" i="37"/>
  <c r="O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2" i="37"/>
  <c r="O22" i="37" s="1"/>
  <c r="N21" i="37"/>
  <c r="O21" i="37" s="1"/>
  <c r="N20" i="37"/>
  <c r="O20" i="37"/>
  <c r="N19" i="37"/>
  <c r="O19" i="37" s="1"/>
  <c r="M18" i="37"/>
  <c r="L18" i="37"/>
  <c r="K18" i="37"/>
  <c r="J18" i="37"/>
  <c r="I18" i="37"/>
  <c r="H18" i="37"/>
  <c r="G18" i="37"/>
  <c r="F18" i="37"/>
  <c r="E18" i="37"/>
  <c r="N18" i="37" s="1"/>
  <c r="O18" i="37" s="1"/>
  <c r="D18" i="37"/>
  <c r="N17" i="37"/>
  <c r="O17" i="37" s="1"/>
  <c r="N16" i="37"/>
  <c r="O16" i="37" s="1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L38" i="37" s="1"/>
  <c r="K5" i="37"/>
  <c r="J5" i="37"/>
  <c r="I5" i="37"/>
  <c r="H5" i="37"/>
  <c r="G5" i="37"/>
  <c r="F5" i="37"/>
  <c r="E5" i="37"/>
  <c r="D5" i="37"/>
  <c r="D5" i="36"/>
  <c r="N53" i="36"/>
  <c r="O53" i="36" s="1"/>
  <c r="M52" i="36"/>
  <c r="L52" i="36"/>
  <c r="K52" i="36"/>
  <c r="J52" i="36"/>
  <c r="I52" i="36"/>
  <c r="H52" i="36"/>
  <c r="G52" i="36"/>
  <c r="F52" i="36"/>
  <c r="E52" i="36"/>
  <c r="D52" i="36"/>
  <c r="N51" i="36"/>
  <c r="O51" i="36" s="1"/>
  <c r="N50" i="36"/>
  <c r="O50" i="36" s="1"/>
  <c r="N49" i="36"/>
  <c r="O49" i="36" s="1"/>
  <c r="N48" i="36"/>
  <c r="O48" i="36" s="1"/>
  <c r="M47" i="36"/>
  <c r="L47" i="36"/>
  <c r="K47" i="36"/>
  <c r="J47" i="36"/>
  <c r="I47" i="36"/>
  <c r="N47" i="36" s="1"/>
  <c r="O47" i="36" s="1"/>
  <c r="H47" i="36"/>
  <c r="G47" i="36"/>
  <c r="F47" i="36"/>
  <c r="E47" i="36"/>
  <c r="D47" i="36"/>
  <c r="N46" i="36"/>
  <c r="O46" i="36" s="1"/>
  <c r="N45" i="36"/>
  <c r="O45" i="36" s="1"/>
  <c r="N44" i="36"/>
  <c r="O44" i="36" s="1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1" i="36"/>
  <c r="O41" i="36" s="1"/>
  <c r="N40" i="36"/>
  <c r="O40" i="36" s="1"/>
  <c r="N39" i="36"/>
  <c r="O39" i="36"/>
  <c r="N38" i="36"/>
  <c r="O38" i="36" s="1"/>
  <c r="M37" i="36"/>
  <c r="L37" i="36"/>
  <c r="K37" i="36"/>
  <c r="J37" i="36"/>
  <c r="I37" i="36"/>
  <c r="H37" i="36"/>
  <c r="G37" i="36"/>
  <c r="F37" i="36"/>
  <c r="E37" i="36"/>
  <c r="D37" i="36"/>
  <c r="N36" i="36"/>
  <c r="O36" i="36" s="1"/>
  <c r="N35" i="36"/>
  <c r="O35" i="36"/>
  <c r="N34" i="36"/>
  <c r="O34" i="36"/>
  <c r="N33" i="36"/>
  <c r="O33" i="36" s="1"/>
  <c r="N32" i="36"/>
  <c r="O32" i="36" s="1"/>
  <c r="N31" i="36"/>
  <c r="O31" i="36" s="1"/>
  <c r="N30" i="36"/>
  <c r="O30" i="36" s="1"/>
  <c r="N29" i="36"/>
  <c r="O29" i="36"/>
  <c r="N28" i="36"/>
  <c r="O28" i="36"/>
  <c r="N27" i="36"/>
  <c r="O27" i="36" s="1"/>
  <c r="N26" i="36"/>
  <c r="O26" i="36" s="1"/>
  <c r="N25" i="36"/>
  <c r="O25" i="36" s="1"/>
  <c r="N24" i="36"/>
  <c r="O24" i="36" s="1"/>
  <c r="M23" i="36"/>
  <c r="L23" i="36"/>
  <c r="N23" i="36" s="1"/>
  <c r="O23" i="36" s="1"/>
  <c r="K23" i="36"/>
  <c r="J23" i="36"/>
  <c r="I23" i="36"/>
  <c r="H23" i="36"/>
  <c r="G23" i="36"/>
  <c r="F23" i="36"/>
  <c r="E23" i="36"/>
  <c r="D23" i="36"/>
  <c r="N22" i="36"/>
  <c r="O22" i="36" s="1"/>
  <c r="N21" i="36"/>
  <c r="O21" i="36"/>
  <c r="N20" i="36"/>
  <c r="O20" i="36"/>
  <c r="N19" i="36"/>
  <c r="O19" i="36" s="1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4" i="36"/>
  <c r="O14" i="36" s="1"/>
  <c r="N13" i="36"/>
  <c r="O13" i="36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M54" i="36" s="1"/>
  <c r="L5" i="36"/>
  <c r="K5" i="36"/>
  <c r="J5" i="36"/>
  <c r="I5" i="36"/>
  <c r="I54" i="36" s="1"/>
  <c r="H5" i="36"/>
  <c r="G5" i="36"/>
  <c r="F5" i="36"/>
  <c r="E5" i="36"/>
  <c r="E54" i="36" s="1"/>
  <c r="N48" i="35"/>
  <c r="O48" i="35" s="1"/>
  <c r="N47" i="35"/>
  <c r="O47" i="35" s="1"/>
  <c r="M46" i="35"/>
  <c r="L46" i="35"/>
  <c r="K46" i="35"/>
  <c r="J46" i="35"/>
  <c r="I46" i="35"/>
  <c r="H46" i="35"/>
  <c r="G46" i="35"/>
  <c r="F46" i="35"/>
  <c r="E46" i="35"/>
  <c r="N46" i="35" s="1"/>
  <c r="O46" i="35" s="1"/>
  <c r="D46" i="35"/>
  <c r="N45" i="35"/>
  <c r="O45" i="35" s="1"/>
  <c r="N44" i="35"/>
  <c r="O44" i="35" s="1"/>
  <c r="N43" i="35"/>
  <c r="O43" i="35"/>
  <c r="M42" i="35"/>
  <c r="L42" i="35"/>
  <c r="K42" i="35"/>
  <c r="J42" i="35"/>
  <c r="I42" i="35"/>
  <c r="H42" i="35"/>
  <c r="G42" i="35"/>
  <c r="F42" i="35"/>
  <c r="E42" i="35"/>
  <c r="N42" i="35" s="1"/>
  <c r="O42" i="35" s="1"/>
  <c r="D42" i="35"/>
  <c r="N41" i="35"/>
  <c r="O41" i="35" s="1"/>
  <c r="N40" i="35"/>
  <c r="O40" i="35" s="1"/>
  <c r="M39" i="35"/>
  <c r="L39" i="35"/>
  <c r="K39" i="35"/>
  <c r="J39" i="35"/>
  <c r="I39" i="35"/>
  <c r="H39" i="35"/>
  <c r="G39" i="35"/>
  <c r="F39" i="35"/>
  <c r="N39" i="35" s="1"/>
  <c r="O39" i="35" s="1"/>
  <c r="E39" i="35"/>
  <c r="D39" i="35"/>
  <c r="N38" i="35"/>
  <c r="O38" i="35" s="1"/>
  <c r="N37" i="35"/>
  <c r="O37" i="35" s="1"/>
  <c r="N36" i="35"/>
  <c r="O36" i="35" s="1"/>
  <c r="N35" i="35"/>
  <c r="O35" i="35" s="1"/>
  <c r="N34" i="35"/>
  <c r="O34" i="35" s="1"/>
  <c r="M33" i="35"/>
  <c r="L33" i="35"/>
  <c r="K33" i="35"/>
  <c r="K49" i="35" s="1"/>
  <c r="J33" i="35"/>
  <c r="I33" i="35"/>
  <c r="H33" i="35"/>
  <c r="G33" i="35"/>
  <c r="F33" i="35"/>
  <c r="E33" i="35"/>
  <c r="N33" i="35" s="1"/>
  <c r="O33" i="35" s="1"/>
  <c r="D33" i="35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N23" i="35" s="1"/>
  <c r="O23" i="35" s="1"/>
  <c r="D23" i="35"/>
  <c r="N22" i="35"/>
  <c r="O22" i="35" s="1"/>
  <c r="N21" i="35"/>
  <c r="O21" i="35" s="1"/>
  <c r="N20" i="35"/>
  <c r="O20" i="35" s="1"/>
  <c r="N19" i="35"/>
  <c r="O19" i="35" s="1"/>
  <c r="N18" i="35"/>
  <c r="O18" i="35" s="1"/>
  <c r="N17" i="35"/>
  <c r="O17" i="35" s="1"/>
  <c r="N16" i="35"/>
  <c r="O16" i="35" s="1"/>
  <c r="M15" i="35"/>
  <c r="L15" i="35"/>
  <c r="K15" i="35"/>
  <c r="J15" i="35"/>
  <c r="I15" i="35"/>
  <c r="I49" i="35" s="1"/>
  <c r="H15" i="35"/>
  <c r="G15" i="35"/>
  <c r="F15" i="35"/>
  <c r="E15" i="35"/>
  <c r="D15" i="35"/>
  <c r="N14" i="35"/>
  <c r="O14" i="35" s="1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49" i="35" s="1"/>
  <c r="L5" i="35"/>
  <c r="L49" i="35" s="1"/>
  <c r="K5" i="35"/>
  <c r="J5" i="35"/>
  <c r="J49" i="35"/>
  <c r="I5" i="35"/>
  <c r="H5" i="35"/>
  <c r="H49" i="35" s="1"/>
  <c r="G5" i="35"/>
  <c r="F5" i="35"/>
  <c r="F49" i="35" s="1"/>
  <c r="E5" i="35"/>
  <c r="E49" i="35" s="1"/>
  <c r="D5" i="35"/>
  <c r="D49" i="35" s="1"/>
  <c r="N48" i="34"/>
  <c r="O48" i="34" s="1"/>
  <c r="N47" i="34"/>
  <c r="O47" i="34" s="1"/>
  <c r="M46" i="34"/>
  <c r="L46" i="34"/>
  <c r="K46" i="34"/>
  <c r="J46" i="34"/>
  <c r="I46" i="34"/>
  <c r="H46" i="34"/>
  <c r="G46" i="34"/>
  <c r="F46" i="34"/>
  <c r="E46" i="34"/>
  <c r="D46" i="34"/>
  <c r="N46" i="34" s="1"/>
  <c r="O46" i="34" s="1"/>
  <c r="N45" i="34"/>
  <c r="O45" i="34" s="1"/>
  <c r="N44" i="34"/>
  <c r="O44" i="34" s="1"/>
  <c r="N43" i="34"/>
  <c r="O43" i="34" s="1"/>
  <c r="M42" i="34"/>
  <c r="L42" i="34"/>
  <c r="K42" i="34"/>
  <c r="J42" i="34"/>
  <c r="I42" i="34"/>
  <c r="I49" i="34" s="1"/>
  <c r="H42" i="34"/>
  <c r="G42" i="34"/>
  <c r="F42" i="34"/>
  <c r="E42" i="34"/>
  <c r="D42" i="34"/>
  <c r="N42" i="34" s="1"/>
  <c r="O42" i="34" s="1"/>
  <c r="N41" i="34"/>
  <c r="O41" i="34" s="1"/>
  <c r="M40" i="34"/>
  <c r="L40" i="34"/>
  <c r="K40" i="34"/>
  <c r="K49" i="34" s="1"/>
  <c r="J40" i="34"/>
  <c r="I40" i="34"/>
  <c r="H40" i="34"/>
  <c r="G40" i="34"/>
  <c r="F40" i="34"/>
  <c r="E40" i="34"/>
  <c r="D40" i="34"/>
  <c r="N40" i="34" s="1"/>
  <c r="O40" i="34" s="1"/>
  <c r="N39" i="34"/>
  <c r="O39" i="34" s="1"/>
  <c r="N38" i="34"/>
  <c r="O38" i="34" s="1"/>
  <c r="N37" i="34"/>
  <c r="O37" i="34" s="1"/>
  <c r="N36" i="34"/>
  <c r="O36" i="34" s="1"/>
  <c r="M35" i="34"/>
  <c r="L35" i="34"/>
  <c r="K35" i="34"/>
  <c r="J35" i="34"/>
  <c r="I35" i="34"/>
  <c r="H35" i="34"/>
  <c r="G35" i="34"/>
  <c r="N35" i="34" s="1"/>
  <c r="O35" i="34" s="1"/>
  <c r="F35" i="34"/>
  <c r="E35" i="34"/>
  <c r="D35" i="34"/>
  <c r="N34" i="34"/>
  <c r="O34" i="34" s="1"/>
  <c r="N33" i="34"/>
  <c r="O33" i="34" s="1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 s="1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49" i="34" s="1"/>
  <c r="L5" i="34"/>
  <c r="L49" i="34"/>
  <c r="K5" i="34"/>
  <c r="J5" i="34"/>
  <c r="J49" i="34"/>
  <c r="I5" i="34"/>
  <c r="H5" i="34"/>
  <c r="H49" i="34" s="1"/>
  <c r="G5" i="34"/>
  <c r="F5" i="34"/>
  <c r="E5" i="34"/>
  <c r="D5" i="34"/>
  <c r="D49" i="34"/>
  <c r="N31" i="33"/>
  <c r="O31" i="33"/>
  <c r="N32" i="33"/>
  <c r="O32" i="33"/>
  <c r="N33" i="33"/>
  <c r="O33" i="33" s="1"/>
  <c r="N34" i="33"/>
  <c r="O34" i="33"/>
  <c r="N35" i="33"/>
  <c r="O35" i="33"/>
  <c r="N23" i="33"/>
  <c r="O23" i="33"/>
  <c r="N24" i="33"/>
  <c r="O24" i="33"/>
  <c r="N25" i="33"/>
  <c r="O25" i="33"/>
  <c r="N26" i="33"/>
  <c r="O26" i="33" s="1"/>
  <c r="N27" i="33"/>
  <c r="O27" i="33"/>
  <c r="N28" i="33"/>
  <c r="O28" i="33"/>
  <c r="N29" i="33"/>
  <c r="O29" i="33"/>
  <c r="E30" i="33"/>
  <c r="F30" i="33"/>
  <c r="G30" i="33"/>
  <c r="H30" i="33"/>
  <c r="I30" i="33"/>
  <c r="J30" i="33"/>
  <c r="K30" i="33"/>
  <c r="L30" i="33"/>
  <c r="M30" i="33"/>
  <c r="D30" i="33"/>
  <c r="E21" i="33"/>
  <c r="F21" i="33"/>
  <c r="G21" i="33"/>
  <c r="H21" i="33"/>
  <c r="I21" i="33"/>
  <c r="J21" i="33"/>
  <c r="K21" i="33"/>
  <c r="L21" i="33"/>
  <c r="M21" i="33"/>
  <c r="D21" i="33"/>
  <c r="E13" i="33"/>
  <c r="F13" i="33"/>
  <c r="G13" i="33"/>
  <c r="H13" i="33"/>
  <c r="I13" i="33"/>
  <c r="J13" i="33"/>
  <c r="K13" i="33"/>
  <c r="L13" i="33"/>
  <c r="M13" i="33"/>
  <c r="D13" i="33"/>
  <c r="E5" i="33"/>
  <c r="F5" i="33"/>
  <c r="G5" i="33"/>
  <c r="H5" i="33"/>
  <c r="I5" i="33"/>
  <c r="J5" i="33"/>
  <c r="K5" i="33"/>
  <c r="L5" i="33"/>
  <c r="M5" i="33"/>
  <c r="D5" i="33"/>
  <c r="E43" i="33"/>
  <c r="F43" i="33"/>
  <c r="G43" i="33"/>
  <c r="H43" i="33"/>
  <c r="I43" i="33"/>
  <c r="J43" i="33"/>
  <c r="K43" i="33"/>
  <c r="L43" i="33"/>
  <c r="M43" i="33"/>
  <c r="D43" i="33"/>
  <c r="N44" i="33"/>
  <c r="O44" i="33" s="1"/>
  <c r="N41" i="33"/>
  <c r="O41" i="33" s="1"/>
  <c r="N42" i="33"/>
  <c r="N40" i="33"/>
  <c r="O40" i="33"/>
  <c r="E39" i="33"/>
  <c r="F39" i="33"/>
  <c r="G39" i="33"/>
  <c r="H39" i="33"/>
  <c r="I39" i="33"/>
  <c r="J39" i="33"/>
  <c r="K39" i="33"/>
  <c r="L39" i="33"/>
  <c r="N39" i="33" s="1"/>
  <c r="O39" i="33" s="1"/>
  <c r="M39" i="33"/>
  <c r="D39" i="33"/>
  <c r="E37" i="33"/>
  <c r="F37" i="33"/>
  <c r="G37" i="33"/>
  <c r="H37" i="33"/>
  <c r="I37" i="33"/>
  <c r="J37" i="33"/>
  <c r="J45" i="33"/>
  <c r="K37" i="33"/>
  <c r="L37" i="33"/>
  <c r="M37" i="33"/>
  <c r="M45" i="33" s="1"/>
  <c r="D37" i="33"/>
  <c r="N38" i="33"/>
  <c r="O38" i="33" s="1"/>
  <c r="N17" i="33"/>
  <c r="O17" i="33" s="1"/>
  <c r="N18" i="33"/>
  <c r="O18" i="33" s="1"/>
  <c r="N36" i="33"/>
  <c r="O36" i="33"/>
  <c r="O42" i="33"/>
  <c r="N15" i="33"/>
  <c r="O15" i="33" s="1"/>
  <c r="N16" i="33"/>
  <c r="O16" i="33"/>
  <c r="N19" i="33"/>
  <c r="O19" i="33"/>
  <c r="N20" i="33"/>
  <c r="O20" i="33"/>
  <c r="N7" i="33"/>
  <c r="O7" i="33" s="1"/>
  <c r="N8" i="33"/>
  <c r="O8" i="33"/>
  <c r="N9" i="33"/>
  <c r="O9" i="33" s="1"/>
  <c r="N10" i="33"/>
  <c r="O10" i="33"/>
  <c r="N11" i="33"/>
  <c r="O11" i="33"/>
  <c r="N12" i="33"/>
  <c r="O12" i="33"/>
  <c r="N6" i="33"/>
  <c r="O6" i="33"/>
  <c r="N22" i="33"/>
  <c r="O22" i="33" s="1"/>
  <c r="N14" i="33"/>
  <c r="O14" i="33"/>
  <c r="I45" i="33"/>
  <c r="F54" i="36"/>
  <c r="K54" i="36"/>
  <c r="H54" i="36"/>
  <c r="N52" i="36"/>
  <c r="O52" i="36"/>
  <c r="G54" i="36"/>
  <c r="N42" i="36"/>
  <c r="O42" i="36"/>
  <c r="D54" i="36"/>
  <c r="N5" i="36"/>
  <c r="O5" i="36"/>
  <c r="M38" i="37"/>
  <c r="K38" i="37"/>
  <c r="E38" i="37"/>
  <c r="G38" i="37"/>
  <c r="N5" i="37"/>
  <c r="O5" i="37"/>
  <c r="N13" i="37"/>
  <c r="O13" i="37"/>
  <c r="I38" i="37"/>
  <c r="G51" i="38"/>
  <c r="L51" i="38"/>
  <c r="K51" i="38"/>
  <c r="M51" i="38"/>
  <c r="N49" i="38"/>
  <c r="O49" i="38" s="1"/>
  <c r="N44" i="38"/>
  <c r="O44" i="38" s="1"/>
  <c r="N40" i="39"/>
  <c r="O40" i="39"/>
  <c r="N5" i="39"/>
  <c r="O5" i="39"/>
  <c r="N15" i="40"/>
  <c r="O15" i="40" s="1"/>
  <c r="N5" i="40"/>
  <c r="O5" i="40"/>
  <c r="H45" i="33"/>
  <c r="E45" i="33"/>
  <c r="N13" i="33"/>
  <c r="O13" i="33"/>
  <c r="E49" i="34"/>
  <c r="D38" i="37"/>
  <c r="D50" i="39"/>
  <c r="I53" i="41"/>
  <c r="M53" i="41"/>
  <c r="G53" i="41"/>
  <c r="K53" i="41"/>
  <c r="E53" i="41"/>
  <c r="N15" i="41"/>
  <c r="O15" i="41" s="1"/>
  <c r="M52" i="42"/>
  <c r="K52" i="42"/>
  <c r="N36" i="42"/>
  <c r="O36" i="42"/>
  <c r="I52" i="42"/>
  <c r="E52" i="42"/>
  <c r="G52" i="42"/>
  <c r="M50" i="43"/>
  <c r="K50" i="43"/>
  <c r="I50" i="43"/>
  <c r="G50" i="43"/>
  <c r="N25" i="43"/>
  <c r="O25" i="43" s="1"/>
  <c r="E50" i="43"/>
  <c r="J54" i="44"/>
  <c r="L54" i="44"/>
  <c r="M54" i="44"/>
  <c r="K54" i="44"/>
  <c r="F54" i="44"/>
  <c r="O45" i="44"/>
  <c r="G54" i="44"/>
  <c r="I54" i="44"/>
  <c r="E54" i="44"/>
  <c r="M55" i="45"/>
  <c r="K55" i="45"/>
  <c r="I55" i="45"/>
  <c r="H55" i="45"/>
  <c r="O40" i="45"/>
  <c r="G55" i="45"/>
  <c r="E55" i="45"/>
  <c r="P51" i="46"/>
  <c r="O44" i="46"/>
  <c r="P44" i="46" s="1"/>
  <c r="O35" i="46"/>
  <c r="P35" i="46" s="1"/>
  <c r="P25" i="46"/>
  <c r="G54" i="46"/>
  <c r="K54" i="46"/>
  <c r="M54" i="46"/>
  <c r="E54" i="46"/>
  <c r="H54" i="46"/>
  <c r="P15" i="46"/>
  <c r="I54" i="46"/>
  <c r="L54" i="46"/>
  <c r="N54" i="46"/>
  <c r="F54" i="46"/>
  <c r="D54" i="46"/>
  <c r="O54" i="46" s="1"/>
  <c r="P54" i="46" s="1"/>
  <c r="O5" i="46"/>
  <c r="P5" i="46"/>
  <c r="J54" i="46"/>
  <c r="O56" i="47" l="1"/>
  <c r="P56" i="47" s="1"/>
  <c r="N37" i="33"/>
  <c r="O37" i="33" s="1"/>
  <c r="K45" i="33"/>
  <c r="L50" i="40"/>
  <c r="N24" i="40"/>
  <c r="O24" i="40" s="1"/>
  <c r="H54" i="44"/>
  <c r="N5" i="44"/>
  <c r="O5" i="44" s="1"/>
  <c r="J53" i="41"/>
  <c r="N36" i="41"/>
  <c r="O36" i="41" s="1"/>
  <c r="E51" i="38"/>
  <c r="N51" i="38" s="1"/>
  <c r="O51" i="38" s="1"/>
  <c r="N5" i="38"/>
  <c r="O5" i="38" s="1"/>
  <c r="D50" i="40"/>
  <c r="N38" i="40"/>
  <c r="O38" i="40" s="1"/>
  <c r="J55" i="45"/>
  <c r="N5" i="45"/>
  <c r="O5" i="45" s="1"/>
  <c r="L55" i="45"/>
  <c r="N52" i="45"/>
  <c r="O52" i="45" s="1"/>
  <c r="G49" i="34"/>
  <c r="N5" i="35"/>
  <c r="O5" i="35" s="1"/>
  <c r="G49" i="35"/>
  <c r="N49" i="35" s="1"/>
  <c r="O49" i="35" s="1"/>
  <c r="N37" i="36"/>
  <c r="O37" i="36" s="1"/>
  <c r="J54" i="36"/>
  <c r="N54" i="36" s="1"/>
  <c r="O54" i="36" s="1"/>
  <c r="D52" i="42"/>
  <c r="N5" i="42"/>
  <c r="O5" i="42" s="1"/>
  <c r="H52" i="42"/>
  <c r="N25" i="42"/>
  <c r="O25" i="42" s="1"/>
  <c r="D50" i="43"/>
  <c r="N42" i="43"/>
  <c r="O42" i="43" s="1"/>
  <c r="L45" i="33"/>
  <c r="N30" i="33"/>
  <c r="O30" i="33" s="1"/>
  <c r="N43" i="33"/>
  <c r="O43" i="33" s="1"/>
  <c r="G45" i="33"/>
  <c r="F38" i="37"/>
  <c r="N38" i="37" s="1"/>
  <c r="O38" i="37" s="1"/>
  <c r="H51" i="38"/>
  <c r="N39" i="38"/>
  <c r="O39" i="38" s="1"/>
  <c r="H50" i="40"/>
  <c r="N34" i="40"/>
  <c r="O34" i="40" s="1"/>
  <c r="D55" i="45"/>
  <c r="N24" i="45"/>
  <c r="O24" i="45" s="1"/>
  <c r="N5" i="33"/>
  <c r="O5" i="33" s="1"/>
  <c r="F45" i="33"/>
  <c r="N24" i="38"/>
  <c r="O24" i="38" s="1"/>
  <c r="F52" i="42"/>
  <c r="N44" i="42"/>
  <c r="O44" i="42" s="1"/>
  <c r="H50" i="43"/>
  <c r="N38" i="43"/>
  <c r="O38" i="43" s="1"/>
  <c r="N15" i="44"/>
  <c r="O15" i="44" s="1"/>
  <c r="D54" i="44"/>
  <c r="N40" i="41"/>
  <c r="O40" i="41" s="1"/>
  <c r="F53" i="41"/>
  <c r="N5" i="43"/>
  <c r="O5" i="43" s="1"/>
  <c r="J50" i="43"/>
  <c r="D45" i="33"/>
  <c r="N45" i="33" s="1"/>
  <c r="O45" i="33" s="1"/>
  <c r="N21" i="33"/>
  <c r="O21" i="33" s="1"/>
  <c r="I50" i="39"/>
  <c r="N45" i="39"/>
  <c r="O45" i="39" s="1"/>
  <c r="N15" i="43"/>
  <c r="O15" i="43" s="1"/>
  <c r="F50" i="43"/>
  <c r="J38" i="37"/>
  <c r="N23" i="37"/>
  <c r="O23" i="37" s="1"/>
  <c r="N5" i="34"/>
  <c r="O5" i="34" s="1"/>
  <c r="F49" i="34"/>
  <c r="N49" i="34" s="1"/>
  <c r="O49" i="34" s="1"/>
  <c r="N15" i="34"/>
  <c r="O15" i="34" s="1"/>
  <c r="N15" i="36"/>
  <c r="O15" i="36" s="1"/>
  <c r="L54" i="36"/>
  <c r="N28" i="37"/>
  <c r="O28" i="37" s="1"/>
  <c r="J52" i="42"/>
  <c r="N40" i="42"/>
  <c r="O40" i="42" s="1"/>
  <c r="L50" i="43"/>
  <c r="N34" i="43"/>
  <c r="O34" i="43" s="1"/>
  <c r="N15" i="35"/>
  <c r="O15" i="35" s="1"/>
  <c r="H38" i="37"/>
  <c r="F50" i="39"/>
  <c r="N16" i="39"/>
  <c r="O16" i="39" s="1"/>
  <c r="N5" i="41"/>
  <c r="O5" i="41" s="1"/>
  <c r="L53" i="41"/>
  <c r="D53" i="41"/>
  <c r="N53" i="41" s="1"/>
  <c r="O53" i="41" s="1"/>
  <c r="N25" i="41"/>
  <c r="O25" i="41" s="1"/>
  <c r="L52" i="42"/>
  <c r="N15" i="42"/>
  <c r="O15" i="42" s="1"/>
  <c r="F55" i="45"/>
  <c r="N15" i="45"/>
  <c r="O15" i="45" s="1"/>
  <c r="N50" i="43" l="1"/>
  <c r="O50" i="43" s="1"/>
  <c r="N55" i="45"/>
  <c r="O55" i="45" s="1"/>
  <c r="N50" i="39"/>
  <c r="O50" i="39" s="1"/>
  <c r="N54" i="44"/>
  <c r="O54" i="44" s="1"/>
  <c r="N50" i="40"/>
  <c r="O50" i="40" s="1"/>
  <c r="N52" i="42"/>
  <c r="O52" i="42" s="1"/>
</calcChain>
</file>

<file path=xl/sharedStrings.xml><?xml version="1.0" encoding="utf-8"?>
<sst xmlns="http://schemas.openxmlformats.org/spreadsheetml/2006/main" count="1002" uniqueCount="156">
  <si>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</si>
  <si>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</si>
  <si>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</si>
  <si>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</si>
  <si>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</si>
  <si>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</si>
  <si>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</si>
  <si>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</si>
  <si>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</si>
  <si>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</si>
  <si>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</si>
  <si>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</si>
  <si>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</si>
  <si>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</si>
  <si>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</si>
  <si>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</si>
  <si>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</si>
  <si>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</si>
  <si>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</si>
  <si>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</si>
  <si>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Impact Fees - Commercial - Public Safety</t>
  </si>
  <si>
    <t>Impact Fees - Commercial - Physical Environment</t>
  </si>
  <si>
    <t>Impact Fees - Commercial - Transportation</t>
  </si>
  <si>
    <t>Other Permits, Fees, and Special Assessments</t>
  </si>
  <si>
    <t>Federal Grant - General Government</t>
  </si>
  <si>
    <t>Intergovernmental Revenue</t>
  </si>
  <si>
    <t>State Grant - General Government</t>
  </si>
  <si>
    <t>State Grant - Public Safety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</si>
  <si>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</si>
  <si>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</si>
  <si>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</si>
  <si>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General Government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</si>
  <si>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</si>
  <si>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</si>
  <si>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</si>
  <si>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</si>
  <si>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</si>
  <si>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</si>
  <si>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</si>
  <si>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</si>
  <si>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</si>
  <si>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</si>
  <si>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Other Public Safety Charges and Fees</t>
  </si>
  <si>
    <t>Physical Environment - Conservation and Resource Management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</si>
  <si>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</si>
  <si>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</si>
  <si>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</si>
  <si>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</si>
  <si>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</si>
  <si>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Interest and Other Earnings - Net Increase (Decrease) in Fair Value of Investments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</si>
  <si>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</si>
  <si>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</si>
  <si>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</si>
  <si>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</si>
  <si>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</si>
  <si>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</si>
  <si>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</si>
  <si>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</si>
  <si>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</si>
  <si>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Doral Revenues Reported by Account Code and Fund Type</t>
  </si>
  <si>
    <t>Local Fiscal Year Ended September 30, 2010</t>
  </si>
  <si>
    <t>Second Local Option Fuel Tax (1 to 5 Cents)</t>
  </si>
  <si>
    <t>Utility Service Tax - Telecommunications</t>
  </si>
  <si>
    <t>Other General Taxes</t>
  </si>
  <si>
    <t>Impact Fees - Commercial - Culture / Recreation</t>
  </si>
  <si>
    <t>Federal Grant - Public Safety</t>
  </si>
  <si>
    <t>State Grant - Transportation - Other Transportation</t>
  </si>
  <si>
    <t>Grants from Other Local Units - Physical Environment</t>
  </si>
  <si>
    <t>Grants from Other Local Units - Culture / Recreation</t>
  </si>
  <si>
    <t>Culture / Recreation - Special Events</t>
  </si>
  <si>
    <t>Other Miscellaneous Revenues - Settlements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</si>
  <si>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</si>
  <si>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</si>
  <si>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</si>
  <si>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</si>
  <si>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Franchise Fee - Other</t>
  </si>
  <si>
    <t>Federal Grant - Transportation - Other Transportation</t>
  </si>
  <si>
    <t>Grants from Other Local Units - Transportation</t>
  </si>
  <si>
    <t>Public Safety - Protective Inspection Fees</t>
  </si>
  <si>
    <t>Physical Environment - Water Utility</t>
  </si>
  <si>
    <t>Court-Ordered Judgments and Fines - As Decided by Traffic Court</t>
  </si>
  <si>
    <t>Fines - Local Ordinance Violations</t>
  </si>
  <si>
    <t>2011 Municipal Population:</t>
  </si>
  <si>
    <t>Local Fiscal Year Ended September 30, 2012</t>
  </si>
  <si>
    <t>Impact Fees - Residential - Public Safety</t>
  </si>
  <si>
    <t>Impact Fees - Residential - Culture / Recreation</t>
  </si>
  <si>
    <t>Federal Grant - Physical Environment - Sewer / Wastewater</t>
  </si>
  <si>
    <t>State Grant - Physical Environment - Stormwater Management</t>
  </si>
  <si>
    <t>Grants from Other Local Units - Public Safety</t>
  </si>
  <si>
    <t>Federal Fines and Forfeits</t>
  </si>
  <si>
    <t>State Fines and Forfeits</t>
  </si>
  <si>
    <t>Contributions and Donations from Private Sources</t>
  </si>
  <si>
    <t>2012 Municipal Population:</t>
  </si>
  <si>
    <t>Local Fiscal Year Ended September 30, 2008</t>
  </si>
  <si>
    <t>Local Option Taxes</t>
  </si>
  <si>
    <t>Permits and Franchise Fees</t>
  </si>
  <si>
    <t>Other Permits and Fees</t>
  </si>
  <si>
    <t>Impact Fees - Public Safety</t>
  </si>
  <si>
    <t>Impact Fees - Transportation</t>
  </si>
  <si>
    <t>Impact Fees - Culture / Recreation</t>
  </si>
  <si>
    <t>Proprietary Non-Operating Sources - State Grants and Donations</t>
  </si>
  <si>
    <t>2008 Municipal Population:</t>
  </si>
  <si>
    <t>Local Fiscal Year Ended September 30, 2013</t>
  </si>
  <si>
    <t>Discretionary Sales Surtaxes</t>
  </si>
  <si>
    <t>Communications Services Taxes (Chapter 202, F.S.)</t>
  </si>
  <si>
    <t>Local Business Tax (Chapter 205, F.S.)</t>
  </si>
  <si>
    <t>Federal Grant - Other Federal Grants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</si>
  <si>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</si>
  <si>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</si>
  <si>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</si>
  <si>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</si>
  <si>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2013 Municipal Population:</t>
  </si>
  <si>
    <t>Local Fiscal Year Ended September 30, 2014</t>
  </si>
  <si>
    <t>Federal Grant - Transportation - Mass Transit</t>
  </si>
  <si>
    <t>2014 Municipal Population:</t>
  </si>
  <si>
    <t>Local Fiscal Year Ended September 30, 2015</t>
  </si>
  <si>
    <t>Other Judgments, Fines, and Forfeits</t>
  </si>
  <si>
    <t>2015 Municipal Population:</t>
  </si>
  <si>
    <t>Local Fiscal Year Ended September 30, 2016</t>
  </si>
  <si>
    <t>Licenses</t>
  </si>
  <si>
    <t>Federal Grant - Physical Environment - Other Physical Environment</t>
  </si>
  <si>
    <t>State Grant - Physical Environment - Other Physical Environment</t>
  </si>
  <si>
    <t>State Grant - Culture / Recreation</t>
  </si>
  <si>
    <t>2016 Municipal Population:</t>
  </si>
  <si>
    <t>Local Fiscal Year Ended September 30, 2017</t>
  </si>
  <si>
    <t>2017 Municipal Population:</t>
  </si>
  <si>
    <t>Local Fiscal Year Ended September 30, 2018</t>
  </si>
  <si>
    <t>Grants from Other Local Units - Economic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</si>
  <si>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</si>
  <si>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</si>
  <si>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</si>
  <si>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</si>
  <si>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General Government - Fees Remitted to County from Sheriff</t>
  </si>
  <si>
    <t>Court-Ordered Judgments and Fines - As Decided by Circuit Court Criminal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</si>
  <si>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</si>
  <si>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</si>
  <si>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</si>
  <si>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</si>
  <si>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</si>
  <si>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</si>
  <si>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</si>
  <si>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</si>
  <si>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Charter County Transportation System Surtax</t>
  </si>
  <si>
    <t>State Communications Services Taxes</t>
  </si>
  <si>
    <t>Building Permits (Buildling Permit Fees)</t>
  </si>
  <si>
    <t>Impact Fees - Commercial - Other</t>
  </si>
  <si>
    <t>Other Fees and Special Assessments</t>
  </si>
  <si>
    <t>Intergovernmental Revenues</t>
  </si>
  <si>
    <t>State Shared Revenues - General Government - Local Government Half-Cent Sales Tax Program</t>
  </si>
  <si>
    <t>State Shared Revenues - Other</t>
  </si>
  <si>
    <t>2021 Municipal Population:</t>
  </si>
  <si>
    <t>Local Fiscal Year Ended September 30, 2022</t>
  </si>
  <si>
    <t>State Shared Revenues - Transportation - Fuel Tax Refunds and Credits</t>
  </si>
  <si>
    <t>State Shared Revenues - Transportation - Other Transportation</t>
  </si>
  <si>
    <t>Rents and Royalties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</si>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</sst>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52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8"/>
      <c r="M3" s="69"/>
      <c r="N3" s="36"/>
      <c r="O3" s="37"/>
      <c r="P3" s="70" t="s">
        <v>136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137</v>
      </c>
      <c r="N4" s="35" t="s">
        <v>10</v>
      </c>
      <c r="O4" s="35" t="s">
        <v>138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139</v>
      </c>
      <c r="B5" s="26"/>
      <c r="C5" s="26"/>
      <c r="D5" s="27">
        <f>SUM(D6:D13)</f>
        <v>42736382</v>
      </c>
      <c r="E5" s="27">
        <f>SUM(E6:E13)</f>
        <v>1025564</v>
      </c>
      <c r="F5" s="27">
        <f>SUM(F6:F13)</f>
        <v>7356915</v>
      </c>
      <c r="G5" s="27">
        <f>SUM(G6:G13)</f>
        <v>0</v>
      </c>
      <c r="H5" s="27">
        <f>SUM(H6:H13)</f>
        <v>0</v>
      </c>
      <c r="I5" s="27">
        <f>SUM(I6:I13)</f>
        <v>4178201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55297062</v>
      </c>
      <c r="P5" s="33">
        <f>(O5/P$58)</f>
        <v>681.14929417851249</v>
      </c>
      <c r="Q5" s="6"/>
    </row>
    <row r="6" spans="1:134">
      <c r="A6" s="12"/>
      <c r="B6" s="25">
        <v>311</v>
      </c>
      <c r="C6" s="20" t="s">
        <v>3</v>
      </c>
      <c r="D6" s="46">
        <v>26951408</v>
      </c>
      <c r="E6" s="46">
        <v>0</v>
      </c>
      <c r="F6" s="46">
        <v>7356915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34308323</v>
      </c>
      <c r="P6" s="47">
        <f>(O6/P$58)</f>
        <v>422.60997511763691</v>
      </c>
      <c r="Q6" s="9"/>
    </row>
    <row r="7" spans="1:134">
      <c r="A7" s="12"/>
      <c r="B7" s="25">
        <v>312.41000000000003</v>
      </c>
      <c r="C7" s="20" t="s">
        <v>140</v>
      </c>
      <c r="D7" s="46">
        <v>0</v>
      </c>
      <c r="E7" s="46">
        <v>744086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744086</v>
      </c>
      <c r="P7" s="47">
        <f>(O7/P$58)</f>
        <v>9.1656524845409084</v>
      </c>
      <c r="Q7" s="9"/>
    </row>
    <row r="8" spans="1:134">
      <c r="A8" s="12"/>
      <c r="B8" s="25">
        <v>312.43</v>
      </c>
      <c r="C8" s="20" t="s">
        <v>141</v>
      </c>
      <c r="D8" s="46">
        <v>0</v>
      </c>
      <c r="E8" s="46">
        <v>281478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281478</v>
      </c>
      <c r="P8" s="47">
        <f>(O8/P$58)</f>
        <v>3.4672464339385578</v>
      </c>
      <c r="Q8" s="9"/>
    </row>
    <row r="9" spans="1:134">
      <c r="A9" s="12"/>
      <c r="B9" s="25">
        <v>314.10000000000002</v>
      </c>
      <c r="C9" s="20" t="s">
        <v>12</v>
      </c>
      <c r="D9" s="46">
        <v>9605103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9605103</v>
      </c>
      <c r="P9" s="47">
        <f>(O9/P$58)</f>
        <v>118.3156734251435</v>
      </c>
      <c r="Q9" s="9"/>
    </row>
    <row r="10" spans="1:134">
      <c r="A10" s="12"/>
      <c r="B10" s="25">
        <v>314.3</v>
      </c>
      <c r="C10" s="20" t="s">
        <v>13</v>
      </c>
      <c r="D10" s="46">
        <v>1402263</v>
      </c>
      <c r="E10" s="46">
        <v>0</v>
      </c>
      <c r="F10" s="46">
        <v>0</v>
      </c>
      <c r="G10" s="46">
        <v>0</v>
      </c>
      <c r="H10" s="46">
        <v>0</v>
      </c>
      <c r="I10" s="46">
        <v>4178201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5580464</v>
      </c>
      <c r="P10" s="47">
        <f>(O10/P$58)</f>
        <v>68.740164075780342</v>
      </c>
      <c r="Q10" s="9"/>
    </row>
    <row r="11" spans="1:134">
      <c r="A11" s="12"/>
      <c r="B11" s="25">
        <v>314.39999999999998</v>
      </c>
      <c r="C11" s="20" t="s">
        <v>14</v>
      </c>
      <c r="D11" s="46">
        <v>214798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214798</v>
      </c>
      <c r="P11" s="47">
        <f>(O11/P$58)</f>
        <v>2.6458820920893795</v>
      </c>
      <c r="Q11" s="9"/>
    </row>
    <row r="12" spans="1:134">
      <c r="A12" s="12"/>
      <c r="B12" s="25">
        <v>315.10000000000002</v>
      </c>
      <c r="C12" s="20" t="s">
        <v>143</v>
      </c>
      <c r="D12" s="46">
        <v>3768231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3768231</v>
      </c>
      <c r="P12" s="47">
        <f>(O12/P$58)</f>
        <v>46.417075213717325</v>
      </c>
      <c r="Q12" s="9"/>
    </row>
    <row r="13" spans="1:134">
      <c r="A13" s="12"/>
      <c r="B13" s="25">
        <v>316</v>
      </c>
      <c r="C13" s="20" t="s">
        <v>105</v>
      </c>
      <c r="D13" s="46">
        <v>794579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794579</v>
      </c>
      <c r="P13" s="47">
        <f>(O13/P$58)</f>
        <v>9.7876253356655418</v>
      </c>
      <c r="Q13" s="9"/>
    </row>
    <row r="14" spans="1:134" ht="15.75">
      <c r="A14" s="29" t="s">
        <v>17</v>
      </c>
      <c r="B14" s="30"/>
      <c r="C14" s="31"/>
      <c r="D14" s="32">
        <f>SUM(D15:D23)</f>
        <v>11349521</v>
      </c>
      <c r="E14" s="32">
        <f>SUM(E15:E23)</f>
        <v>6915858</v>
      </c>
      <c r="F14" s="32">
        <f>SUM(F15:F23)</f>
        <v>0</v>
      </c>
      <c r="G14" s="32">
        <f>SUM(G15:G23)</f>
        <v>511191</v>
      </c>
      <c r="H14" s="32">
        <f>SUM(H15:H23)</f>
        <v>0</v>
      </c>
      <c r="I14" s="32">
        <f>SUM(I15:I23)</f>
        <v>0</v>
      </c>
      <c r="J14" s="32">
        <f>SUM(J15:J23)</f>
        <v>0</v>
      </c>
      <c r="K14" s="32">
        <f>SUM(K15:K23)</f>
        <v>0</v>
      </c>
      <c r="L14" s="32">
        <f>SUM(L15:L23)</f>
        <v>0</v>
      </c>
      <c r="M14" s="32">
        <f>SUM(M15:M23)</f>
        <v>0</v>
      </c>
      <c r="N14" s="32">
        <f>SUM(N15:N23)</f>
        <v>0</v>
      </c>
      <c r="O14" s="44">
        <f>SUM(D14:N14)</f>
        <v>18776570</v>
      </c>
      <c r="P14" s="45">
        <f>(O14/P$58)</f>
        <v>231.28981793993742</v>
      </c>
      <c r="Q14" s="10"/>
    </row>
    <row r="15" spans="1:134">
      <c r="A15" s="12"/>
      <c r="B15" s="25">
        <v>322</v>
      </c>
      <c r="C15" s="20" t="s">
        <v>144</v>
      </c>
      <c r="D15" s="46">
        <v>0</v>
      </c>
      <c r="E15" s="46">
        <v>5526365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5526365</v>
      </c>
      <c r="P15" s="47">
        <f>(O15/P$58)</f>
        <v>68.073772511147794</v>
      </c>
      <c r="Q15" s="9"/>
    </row>
    <row r="16" spans="1:134">
      <c r="A16" s="12"/>
      <c r="B16" s="25">
        <v>323.10000000000002</v>
      </c>
      <c r="C16" s="20" t="s">
        <v>18</v>
      </c>
      <c r="D16" s="46">
        <v>8025506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3" si="1">SUM(D16:N16)</f>
        <v>8025506</v>
      </c>
      <c r="P16" s="47">
        <f>(O16/P$58)</f>
        <v>98.858195166416195</v>
      </c>
      <c r="Q16" s="9"/>
    </row>
    <row r="17" spans="1:17">
      <c r="A17" s="12"/>
      <c r="B17" s="25">
        <v>323.7</v>
      </c>
      <c r="C17" s="20" t="s">
        <v>19</v>
      </c>
      <c r="D17" s="46">
        <v>1812140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1812140</v>
      </c>
      <c r="P17" s="47">
        <f>(O17/P$58)</f>
        <v>22.321943287920966</v>
      </c>
      <c r="Q17" s="9"/>
    </row>
    <row r="18" spans="1:17">
      <c r="A18" s="12"/>
      <c r="B18" s="25">
        <v>323.89999999999998</v>
      </c>
      <c r="C18" s="20" t="s">
        <v>75</v>
      </c>
      <c r="D18" s="46">
        <v>70227</v>
      </c>
      <c r="E18" s="46">
        <v>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70277</v>
      </c>
      <c r="P18" s="47">
        <f>(O18/P$58)</f>
        <v>0.86567219334335199</v>
      </c>
      <c r="Q18" s="9"/>
    </row>
    <row r="19" spans="1:17">
      <c r="A19" s="12"/>
      <c r="B19" s="25">
        <v>324.11</v>
      </c>
      <c r="C19" s="20" t="s">
        <v>84</v>
      </c>
      <c r="D19" s="46">
        <v>0</v>
      </c>
      <c r="E19" s="46">
        <v>0</v>
      </c>
      <c r="F19" s="46">
        <v>0</v>
      </c>
      <c r="G19" s="46">
        <v>392729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392729</v>
      </c>
      <c r="P19" s="47">
        <f>(O19/P$58)</f>
        <v>4.8376364218669163</v>
      </c>
      <c r="Q19" s="9"/>
    </row>
    <row r="20" spans="1:17">
      <c r="A20" s="12"/>
      <c r="B20" s="25">
        <v>324.32</v>
      </c>
      <c r="C20" s="20" t="s">
        <v>22</v>
      </c>
      <c r="D20" s="46">
        <v>0</v>
      </c>
      <c r="E20" s="46">
        <v>812791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812791</v>
      </c>
      <c r="P20" s="47">
        <f>(O20/P$58)</f>
        <v>10.011960779483136</v>
      </c>
      <c r="Q20" s="9"/>
    </row>
    <row r="21" spans="1:17">
      <c r="A21" s="12"/>
      <c r="B21" s="25">
        <v>324.61</v>
      </c>
      <c r="C21" s="20" t="s">
        <v>85</v>
      </c>
      <c r="D21" s="46">
        <v>0</v>
      </c>
      <c r="E21" s="46">
        <v>0</v>
      </c>
      <c r="F21" s="46">
        <v>0</v>
      </c>
      <c r="G21" s="46">
        <v>118462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118462</v>
      </c>
      <c r="P21" s="47">
        <f>(O21/P$58)</f>
        <v>1.459215096942672</v>
      </c>
      <c r="Q21" s="9"/>
    </row>
    <row r="22" spans="1:17">
      <c r="A22" s="12"/>
      <c r="B22" s="25">
        <v>324.92</v>
      </c>
      <c r="C22" s="20" t="s">
        <v>145</v>
      </c>
      <c r="D22" s="46">
        <v>0</v>
      </c>
      <c r="E22" s="46">
        <v>576652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576652</v>
      </c>
      <c r="P22" s="47">
        <f>(O22/P$58)</f>
        <v>7.1032002167968269</v>
      </c>
      <c r="Q22" s="9"/>
    </row>
    <row r="23" spans="1:17">
      <c r="A23" s="12"/>
      <c r="B23" s="25">
        <v>329.5</v>
      </c>
      <c r="C23" s="20" t="s">
        <v>146</v>
      </c>
      <c r="D23" s="46">
        <v>1441648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1441648</v>
      </c>
      <c r="P23" s="47">
        <f>(O23/P$58)</f>
        <v>17.758222266019562</v>
      </c>
      <c r="Q23" s="9"/>
    </row>
    <row r="24" spans="1:17" ht="15.75">
      <c r="A24" s="29" t="s">
        <v>147</v>
      </c>
      <c r="B24" s="30"/>
      <c r="C24" s="31"/>
      <c r="D24" s="32">
        <f>SUM(D25:D35)</f>
        <v>9256315</v>
      </c>
      <c r="E24" s="32">
        <f>SUM(E25:E35)</f>
        <v>5115371</v>
      </c>
      <c r="F24" s="32">
        <f>SUM(F25:F35)</f>
        <v>0</v>
      </c>
      <c r="G24" s="32">
        <f>SUM(G25:G35)</f>
        <v>0</v>
      </c>
      <c r="H24" s="32">
        <f>SUM(H25:H35)</f>
        <v>0</v>
      </c>
      <c r="I24" s="32">
        <f>SUM(I25:I35)</f>
        <v>325315</v>
      </c>
      <c r="J24" s="32">
        <f>SUM(J25:J35)</f>
        <v>0</v>
      </c>
      <c r="K24" s="32">
        <f>SUM(K25:K35)</f>
        <v>0</v>
      </c>
      <c r="L24" s="32">
        <f>SUM(L25:L35)</f>
        <v>0</v>
      </c>
      <c r="M24" s="32">
        <f>SUM(M25:M35)</f>
        <v>0</v>
      </c>
      <c r="N24" s="32">
        <f>SUM(N25:N35)</f>
        <v>0</v>
      </c>
      <c r="O24" s="44">
        <f>SUM(D24:N24)</f>
        <v>14697001</v>
      </c>
      <c r="P24" s="45">
        <f>(O24/P$58)</f>
        <v>181.03768076667242</v>
      </c>
      <c r="Q24" s="10"/>
    </row>
    <row r="25" spans="1:17">
      <c r="A25" s="12"/>
      <c r="B25" s="25">
        <v>331.1</v>
      </c>
      <c r="C25" s="20" t="s">
        <v>24</v>
      </c>
      <c r="D25" s="46">
        <v>0</v>
      </c>
      <c r="E25" s="46">
        <v>629806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629806</v>
      </c>
      <c r="P25" s="47">
        <f>(O25/P$58)</f>
        <v>7.7579512699859574</v>
      </c>
      <c r="Q25" s="9"/>
    </row>
    <row r="26" spans="1:17">
      <c r="A26" s="12"/>
      <c r="B26" s="25">
        <v>331.2</v>
      </c>
      <c r="C26" s="20" t="s">
        <v>65</v>
      </c>
      <c r="D26" s="46">
        <v>75340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75340</v>
      </c>
      <c r="P26" s="47">
        <f>(O26/P$58)</f>
        <v>0.9280382350767411</v>
      </c>
      <c r="Q26" s="9"/>
    </row>
    <row r="27" spans="1:17">
      <c r="A27" s="12"/>
      <c r="B27" s="25">
        <v>331.49</v>
      </c>
      <c r="C27" s="20" t="s">
        <v>76</v>
      </c>
      <c r="D27" s="46">
        <v>0</v>
      </c>
      <c r="E27" s="46">
        <v>258030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1" si="2">SUM(D27:N27)</f>
        <v>258030</v>
      </c>
      <c r="P27" s="47">
        <f>(O27/P$58)</f>
        <v>3.178413934123328</v>
      </c>
      <c r="Q27" s="9"/>
    </row>
    <row r="28" spans="1:17">
      <c r="A28" s="12"/>
      <c r="B28" s="25">
        <v>334.1</v>
      </c>
      <c r="C28" s="20" t="s">
        <v>26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325315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325315</v>
      </c>
      <c r="P28" s="47">
        <f>(O28/P$58)</f>
        <v>4.0072306668966027</v>
      </c>
      <c r="Q28" s="9"/>
    </row>
    <row r="29" spans="1:17">
      <c r="A29" s="12"/>
      <c r="B29" s="25">
        <v>334.7</v>
      </c>
      <c r="C29" s="20" t="s">
        <v>122</v>
      </c>
      <c r="D29" s="46">
        <v>8640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8640</v>
      </c>
      <c r="P29" s="47">
        <f>(O29/P$58)</f>
        <v>0.10642753319701412</v>
      </c>
      <c r="Q29" s="9"/>
    </row>
    <row r="30" spans="1:17">
      <c r="A30" s="12"/>
      <c r="B30" s="25">
        <v>335.15</v>
      </c>
      <c r="C30" s="20" t="s">
        <v>108</v>
      </c>
      <c r="D30" s="46">
        <v>91396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91396</v>
      </c>
      <c r="P30" s="47">
        <f>(O30/P$58)</f>
        <v>1.1258160676011923</v>
      </c>
      <c r="Q30" s="9"/>
    </row>
    <row r="31" spans="1:17">
      <c r="A31" s="12"/>
      <c r="B31" s="25">
        <v>335.18</v>
      </c>
      <c r="C31" s="20" t="s">
        <v>148</v>
      </c>
      <c r="D31" s="46">
        <v>7212008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7212008</v>
      </c>
      <c r="P31" s="47">
        <f>(O31/P$58)</f>
        <v>88.837525559853162</v>
      </c>
      <c r="Q31" s="9"/>
    </row>
    <row r="32" spans="1:17">
      <c r="A32" s="12"/>
      <c r="B32" s="25">
        <v>335.45</v>
      </c>
      <c r="C32" s="20" t="s">
        <v>152</v>
      </c>
      <c r="D32" s="46">
        <v>0</v>
      </c>
      <c r="E32" s="46">
        <v>13500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5" si="3">SUM(D32:N32)</f>
        <v>13500</v>
      </c>
      <c r="P32" s="47">
        <f>(O32/P$58)</f>
        <v>0.16629302062033455</v>
      </c>
      <c r="Q32" s="9"/>
    </row>
    <row r="33" spans="1:17">
      <c r="A33" s="12"/>
      <c r="B33" s="25">
        <v>335.48</v>
      </c>
      <c r="C33" s="20" t="s">
        <v>153</v>
      </c>
      <c r="D33" s="46">
        <v>0</v>
      </c>
      <c r="E33" s="46">
        <v>4194891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4194891</v>
      </c>
      <c r="P33" s="47">
        <f>(O33/P$58)</f>
        <v>51.672673745411544</v>
      </c>
      <c r="Q33" s="9"/>
    </row>
    <row r="34" spans="1:17">
      <c r="A34" s="12"/>
      <c r="B34" s="25">
        <v>335.9</v>
      </c>
      <c r="C34" s="20" t="s">
        <v>149</v>
      </c>
      <c r="D34" s="46">
        <v>1850482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1850482</v>
      </c>
      <c r="P34" s="47">
        <f>(O34/P$58)</f>
        <v>22.794240102485773</v>
      </c>
      <c r="Q34" s="9"/>
    </row>
    <row r="35" spans="1:17">
      <c r="A35" s="12"/>
      <c r="B35" s="25">
        <v>337.1</v>
      </c>
      <c r="C35" s="20" t="s">
        <v>31</v>
      </c>
      <c r="D35" s="46">
        <v>18449</v>
      </c>
      <c r="E35" s="46">
        <v>19144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37593</v>
      </c>
      <c r="P35" s="47">
        <f>(O35/P$58)</f>
        <v>0.46307063142075827</v>
      </c>
      <c r="Q35" s="9"/>
    </row>
    <row r="36" spans="1:17" ht="15.75">
      <c r="A36" s="29" t="s">
        <v>37</v>
      </c>
      <c r="B36" s="30"/>
      <c r="C36" s="31"/>
      <c r="D36" s="32">
        <f>SUM(D37:D40)</f>
        <v>3552343</v>
      </c>
      <c r="E36" s="32">
        <f>SUM(E37:E40)</f>
        <v>309495</v>
      </c>
      <c r="F36" s="32">
        <f>SUM(F37:F40)</f>
        <v>0</v>
      </c>
      <c r="G36" s="32">
        <f>SUM(G37:G40)</f>
        <v>0</v>
      </c>
      <c r="H36" s="32">
        <f>SUM(H37:H40)</f>
        <v>0</v>
      </c>
      <c r="I36" s="32">
        <f>SUM(I37:I40)</f>
        <v>0</v>
      </c>
      <c r="J36" s="32">
        <f>SUM(J37:J40)</f>
        <v>0</v>
      </c>
      <c r="K36" s="32">
        <f>SUM(K37:K40)</f>
        <v>0</v>
      </c>
      <c r="L36" s="32">
        <f>SUM(L37:L40)</f>
        <v>0</v>
      </c>
      <c r="M36" s="32">
        <f>SUM(M37:M40)</f>
        <v>0</v>
      </c>
      <c r="N36" s="32">
        <f>SUM(N37:N40)</f>
        <v>0</v>
      </c>
      <c r="O36" s="32">
        <f>SUM(D36:N36)</f>
        <v>3861838</v>
      </c>
      <c r="P36" s="45">
        <f>(O36/P$58)</f>
        <v>47.570126382695669</v>
      </c>
      <c r="Q36" s="10"/>
    </row>
    <row r="37" spans="1:17">
      <c r="A37" s="12"/>
      <c r="B37" s="25">
        <v>341.52</v>
      </c>
      <c r="C37" s="20" t="s">
        <v>132</v>
      </c>
      <c r="D37" s="46">
        <v>1494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0" si="4">SUM(D37:N37)</f>
        <v>1494</v>
      </c>
      <c r="P37" s="47">
        <f>(O37/P$58)</f>
        <v>1.8403094281983692E-2</v>
      </c>
      <c r="Q37" s="9"/>
    </row>
    <row r="38" spans="1:17">
      <c r="A38" s="12"/>
      <c r="B38" s="25">
        <v>341.9</v>
      </c>
      <c r="C38" s="20" t="s">
        <v>110</v>
      </c>
      <c r="D38" s="46">
        <v>487863</v>
      </c>
      <c r="E38" s="46">
        <v>309495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797358</v>
      </c>
      <c r="P38" s="47">
        <f>(O38/P$58)</f>
        <v>9.8218570619102756</v>
      </c>
      <c r="Q38" s="9"/>
    </row>
    <row r="39" spans="1:17">
      <c r="A39" s="12"/>
      <c r="B39" s="25">
        <v>342.1</v>
      </c>
      <c r="C39" s="20" t="s">
        <v>41</v>
      </c>
      <c r="D39" s="46">
        <v>1847211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1847211</v>
      </c>
      <c r="P39" s="47">
        <f>(O39/P$58)</f>
        <v>22.753947919489541</v>
      </c>
      <c r="Q39" s="9"/>
    </row>
    <row r="40" spans="1:17">
      <c r="A40" s="12"/>
      <c r="B40" s="25">
        <v>347.2</v>
      </c>
      <c r="C40" s="20" t="s">
        <v>44</v>
      </c>
      <c r="D40" s="46">
        <v>1215775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1215775</v>
      </c>
      <c r="P40" s="47">
        <f>(O40/P$58)</f>
        <v>14.97591830701387</v>
      </c>
      <c r="Q40" s="9"/>
    </row>
    <row r="41" spans="1:17" ht="15.75">
      <c r="A41" s="29" t="s">
        <v>38</v>
      </c>
      <c r="B41" s="30"/>
      <c r="C41" s="31"/>
      <c r="D41" s="32">
        <f>SUM(D42:D45)</f>
        <v>2039389</v>
      </c>
      <c r="E41" s="32">
        <f>SUM(E42:E45)</f>
        <v>32656</v>
      </c>
      <c r="F41" s="32">
        <f>SUM(F42:F45)</f>
        <v>0</v>
      </c>
      <c r="G41" s="32">
        <f>SUM(G42:G45)</f>
        <v>0</v>
      </c>
      <c r="H41" s="32">
        <f>SUM(H42:H45)</f>
        <v>0</v>
      </c>
      <c r="I41" s="32">
        <f>SUM(I42:I45)</f>
        <v>0</v>
      </c>
      <c r="J41" s="32">
        <f>SUM(J42:J45)</f>
        <v>0</v>
      </c>
      <c r="K41" s="32">
        <f>SUM(K42:K45)</f>
        <v>0</v>
      </c>
      <c r="L41" s="32">
        <f>SUM(L42:L45)</f>
        <v>0</v>
      </c>
      <c r="M41" s="32">
        <f>SUM(M42:M45)</f>
        <v>0</v>
      </c>
      <c r="N41" s="32">
        <f>SUM(N42:N45)</f>
        <v>0</v>
      </c>
      <c r="O41" s="32">
        <f>SUM(D41:N41)</f>
        <v>2072045</v>
      </c>
      <c r="P41" s="45">
        <f>(O41/P$58)</f>
        <v>25.52345347490823</v>
      </c>
      <c r="Q41" s="10"/>
    </row>
    <row r="42" spans="1:17">
      <c r="A42" s="13"/>
      <c r="B42" s="39">
        <v>351.1</v>
      </c>
      <c r="C42" s="21" t="s">
        <v>47</v>
      </c>
      <c r="D42" s="46">
        <v>1593557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1593557</v>
      </c>
      <c r="P42" s="47">
        <f>(O42/P$58)</f>
        <v>19.629437560050256</v>
      </c>
      <c r="Q42" s="9"/>
    </row>
    <row r="43" spans="1:17">
      <c r="A43" s="13"/>
      <c r="B43" s="39">
        <v>351.2</v>
      </c>
      <c r="C43" s="21" t="s">
        <v>133</v>
      </c>
      <c r="D43" s="46">
        <v>125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5" si="5">SUM(D43:N43)</f>
        <v>125</v>
      </c>
      <c r="P43" s="47">
        <f>(O43/P$58)</f>
        <v>1.5397501909290238E-3</v>
      </c>
      <c r="Q43" s="9"/>
    </row>
    <row r="44" spans="1:17">
      <c r="A44" s="13"/>
      <c r="B44" s="39">
        <v>354</v>
      </c>
      <c r="C44" s="21" t="s">
        <v>81</v>
      </c>
      <c r="D44" s="46">
        <v>445707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5"/>
        <v>445707</v>
      </c>
      <c r="P44" s="47">
        <f>(O44/P$58)</f>
        <v>5.490219506787219</v>
      </c>
      <c r="Q44" s="9"/>
    </row>
    <row r="45" spans="1:17">
      <c r="A45" s="13"/>
      <c r="B45" s="39">
        <v>359</v>
      </c>
      <c r="C45" s="21" t="s">
        <v>116</v>
      </c>
      <c r="D45" s="46">
        <v>0</v>
      </c>
      <c r="E45" s="46">
        <v>32656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5"/>
        <v>32656</v>
      </c>
      <c r="P45" s="47">
        <f>(O45/P$58)</f>
        <v>0.40225665787982556</v>
      </c>
      <c r="Q45" s="9"/>
    </row>
    <row r="46" spans="1:17" ht="15.75">
      <c r="A46" s="29" t="s">
        <v>4</v>
      </c>
      <c r="B46" s="30"/>
      <c r="C46" s="31"/>
      <c r="D46" s="32">
        <f>SUM(D47:D53)</f>
        <v>-2283990</v>
      </c>
      <c r="E46" s="32">
        <f>SUM(E47:E53)</f>
        <v>-493994</v>
      </c>
      <c r="F46" s="32">
        <f>SUM(F47:F53)</f>
        <v>0</v>
      </c>
      <c r="G46" s="32">
        <f>SUM(G47:G53)</f>
        <v>289282</v>
      </c>
      <c r="H46" s="32">
        <f>SUM(H47:H53)</f>
        <v>0</v>
      </c>
      <c r="I46" s="32">
        <f>SUM(I47:I53)</f>
        <v>-414505</v>
      </c>
      <c r="J46" s="32">
        <f>SUM(J47:J53)</f>
        <v>0</v>
      </c>
      <c r="K46" s="32">
        <f>SUM(K47:K53)</f>
        <v>-50004</v>
      </c>
      <c r="L46" s="32">
        <f>SUM(L47:L53)</f>
        <v>0</v>
      </c>
      <c r="M46" s="32">
        <f>SUM(M47:M53)</f>
        <v>0</v>
      </c>
      <c r="N46" s="32">
        <f>SUM(N47:N53)</f>
        <v>0</v>
      </c>
      <c r="O46" s="32">
        <f>SUM(D46:N46)</f>
        <v>-2953211</v>
      </c>
      <c r="P46" s="45">
        <f>(O46/P$58)</f>
        <v>-36.377657608829544</v>
      </c>
      <c r="Q46" s="10"/>
    </row>
    <row r="47" spans="1:17">
      <c r="A47" s="12"/>
      <c r="B47" s="25">
        <v>361.1</v>
      </c>
      <c r="C47" s="20" t="s">
        <v>48</v>
      </c>
      <c r="D47" s="46">
        <v>871309</v>
      </c>
      <c r="E47" s="46">
        <v>129391</v>
      </c>
      <c r="F47" s="46">
        <v>0</v>
      </c>
      <c r="G47" s="46">
        <v>670365</v>
      </c>
      <c r="H47" s="46">
        <v>0</v>
      </c>
      <c r="I47" s="46">
        <v>110317</v>
      </c>
      <c r="J47" s="46">
        <v>0</v>
      </c>
      <c r="K47" s="46">
        <v>-540</v>
      </c>
      <c r="L47" s="46">
        <v>0</v>
      </c>
      <c r="M47" s="46">
        <v>0</v>
      </c>
      <c r="N47" s="46">
        <v>0</v>
      </c>
      <c r="O47" s="46">
        <f>SUM(D47:N47)</f>
        <v>1780842</v>
      </c>
      <c r="P47" s="47">
        <f>(O47/P$58)</f>
        <v>21.936414476115395</v>
      </c>
      <c r="Q47" s="9"/>
    </row>
    <row r="48" spans="1:17">
      <c r="A48" s="12"/>
      <c r="B48" s="25">
        <v>361.3</v>
      </c>
      <c r="C48" s="20" t="s">
        <v>49</v>
      </c>
      <c r="D48" s="46">
        <v>-3946306</v>
      </c>
      <c r="E48" s="46">
        <v>-623963</v>
      </c>
      <c r="F48" s="46">
        <v>0</v>
      </c>
      <c r="G48" s="46">
        <v>-396962</v>
      </c>
      <c r="H48" s="46">
        <v>0</v>
      </c>
      <c r="I48" s="46">
        <v>-524822</v>
      </c>
      <c r="J48" s="46">
        <v>0</v>
      </c>
      <c r="K48" s="46">
        <v>-49464</v>
      </c>
      <c r="L48" s="46">
        <v>0</v>
      </c>
      <c r="M48" s="46">
        <v>0</v>
      </c>
      <c r="N48" s="46">
        <v>0</v>
      </c>
      <c r="O48" s="46">
        <f t="shared" ref="O48:O55" si="6">SUM(D48:N48)</f>
        <v>-5541517</v>
      </c>
      <c r="P48" s="47">
        <f>(O48/P$58)</f>
        <v>-68.260414870291442</v>
      </c>
      <c r="Q48" s="9"/>
    </row>
    <row r="49" spans="1:120">
      <c r="A49" s="12"/>
      <c r="B49" s="25">
        <v>362</v>
      </c>
      <c r="C49" s="20" t="s">
        <v>154</v>
      </c>
      <c r="D49" s="46">
        <v>300000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300000</v>
      </c>
      <c r="P49" s="47">
        <f>(O49/P$58)</f>
        <v>3.6954004582296567</v>
      </c>
      <c r="Q49" s="9"/>
    </row>
    <row r="50" spans="1:120">
      <c r="A50" s="12"/>
      <c r="B50" s="25">
        <v>366</v>
      </c>
      <c r="C50" s="20" t="s">
        <v>91</v>
      </c>
      <c r="D50" s="46">
        <v>5781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5781</v>
      </c>
      <c r="P50" s="47">
        <f>(O50/P$58)</f>
        <v>7.1210366830085484E-2</v>
      </c>
      <c r="Q50" s="9"/>
    </row>
    <row r="51" spans="1:120">
      <c r="A51" s="12"/>
      <c r="B51" s="25">
        <v>367</v>
      </c>
      <c r="C51" s="20" t="s">
        <v>119</v>
      </c>
      <c r="D51" s="46">
        <v>86381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86381</v>
      </c>
      <c r="P51" s="47">
        <f>(O51/P$58)</f>
        <v>1.06404128994112</v>
      </c>
      <c r="Q51" s="9"/>
    </row>
    <row r="52" spans="1:120">
      <c r="A52" s="12"/>
      <c r="B52" s="25">
        <v>369.3</v>
      </c>
      <c r="C52" s="20" t="s">
        <v>70</v>
      </c>
      <c r="D52" s="46">
        <v>161893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161893</v>
      </c>
      <c r="P52" s="47">
        <f>(O52/P$58)</f>
        <v>1.9941982212805793</v>
      </c>
      <c r="Q52" s="9"/>
    </row>
    <row r="53" spans="1:120">
      <c r="A53" s="12"/>
      <c r="B53" s="25">
        <v>369.9</v>
      </c>
      <c r="C53" s="20" t="s">
        <v>50</v>
      </c>
      <c r="D53" s="46">
        <v>236952</v>
      </c>
      <c r="E53" s="46">
        <v>578</v>
      </c>
      <c r="F53" s="46">
        <v>0</v>
      </c>
      <c r="G53" s="46">
        <v>15879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6"/>
        <v>253409</v>
      </c>
      <c r="P53" s="47">
        <f>(O53/P$58)</f>
        <v>3.1214924490650637</v>
      </c>
      <c r="Q53" s="9"/>
    </row>
    <row r="54" spans="1:120" ht="15.75">
      <c r="A54" s="29" t="s">
        <v>39</v>
      </c>
      <c r="B54" s="30"/>
      <c r="C54" s="31"/>
      <c r="D54" s="32">
        <f>SUM(D55:D55)</f>
        <v>0</v>
      </c>
      <c r="E54" s="32">
        <f>SUM(E55:E55)</f>
        <v>2407673</v>
      </c>
      <c r="F54" s="32">
        <f>SUM(F55:F55)</f>
        <v>0</v>
      </c>
      <c r="G54" s="32">
        <f>SUM(G55:G55)</f>
        <v>700000</v>
      </c>
      <c r="H54" s="32">
        <f>SUM(H55:H55)</f>
        <v>0</v>
      </c>
      <c r="I54" s="32">
        <f>SUM(I55:I55)</f>
        <v>0</v>
      </c>
      <c r="J54" s="32">
        <f>SUM(J55:J55)</f>
        <v>0</v>
      </c>
      <c r="K54" s="32">
        <f>SUM(K55:K55)</f>
        <v>300000</v>
      </c>
      <c r="L54" s="32">
        <f>SUM(L55:L55)</f>
        <v>0</v>
      </c>
      <c r="M54" s="32">
        <f>SUM(M55:M55)</f>
        <v>0</v>
      </c>
      <c r="N54" s="32">
        <f>SUM(N55:N55)</f>
        <v>0</v>
      </c>
      <c r="O54" s="32">
        <f t="shared" si="6"/>
        <v>3407673</v>
      </c>
      <c r="P54" s="45">
        <f>(O54/P$58)</f>
        <v>41.975721218989435</v>
      </c>
      <c r="Q54" s="9"/>
    </row>
    <row r="55" spans="1:120" ht="15.75" thickBot="1">
      <c r="A55" s="12"/>
      <c r="B55" s="25">
        <v>381</v>
      </c>
      <c r="C55" s="20" t="s">
        <v>51</v>
      </c>
      <c r="D55" s="46">
        <v>0</v>
      </c>
      <c r="E55" s="46">
        <v>2407673</v>
      </c>
      <c r="F55" s="46">
        <v>0</v>
      </c>
      <c r="G55" s="46">
        <v>700000</v>
      </c>
      <c r="H55" s="46">
        <v>0</v>
      </c>
      <c r="I55" s="46">
        <v>0</v>
      </c>
      <c r="J55" s="46">
        <v>0</v>
      </c>
      <c r="K55" s="46">
        <v>300000</v>
      </c>
      <c r="L55" s="46">
        <v>0</v>
      </c>
      <c r="M55" s="46">
        <v>0</v>
      </c>
      <c r="N55" s="46">
        <v>0</v>
      </c>
      <c r="O55" s="46">
        <f t="shared" si="6"/>
        <v>3407673</v>
      </c>
      <c r="P55" s="47">
        <f>(O55/P$58)</f>
        <v>41.975721218989435</v>
      </c>
      <c r="Q55" s="9"/>
    </row>
    <row r="56" spans="1:120" ht="16.5" thickBot="1">
      <c r="A56" s="14" t="s">
        <v>45</v>
      </c>
      <c r="B56" s="23"/>
      <c r="C56" s="22"/>
      <c r="D56" s="15">
        <f>SUM(D5,D14,D24,D36,D41,D46,D54)</f>
        <v>66649960</v>
      </c>
      <c r="E56" s="15">
        <f>SUM(E5,E14,E24,E36,E41,E46,E54)</f>
        <v>15312623</v>
      </c>
      <c r="F56" s="15">
        <f>SUM(F5,F14,F24,F36,F41,F46,F54)</f>
        <v>7356915</v>
      </c>
      <c r="G56" s="15">
        <f>SUM(G5,G14,G24,G36,G41,G46,G54)</f>
        <v>1500473</v>
      </c>
      <c r="H56" s="15">
        <f>SUM(H5,H14,H24,H36,H41,H46,H54)</f>
        <v>0</v>
      </c>
      <c r="I56" s="15">
        <f>SUM(I5,I14,I24,I36,I41,I46,I54)</f>
        <v>4089011</v>
      </c>
      <c r="J56" s="15">
        <f>SUM(J5,J14,J24,J36,J41,J46,J54)</f>
        <v>0</v>
      </c>
      <c r="K56" s="15">
        <f>SUM(K5,K14,K24,K36,K41,K46,K54)</f>
        <v>249996</v>
      </c>
      <c r="L56" s="15">
        <f>SUM(L5,L14,L24,L36,L41,L46,L54)</f>
        <v>0</v>
      </c>
      <c r="M56" s="15">
        <f>SUM(M5,M14,M24,M36,M41,M46,M54)</f>
        <v>0</v>
      </c>
      <c r="N56" s="15">
        <f>SUM(N5,N14,N24,N36,N41,N46,N54)</f>
        <v>0</v>
      </c>
      <c r="O56" s="15">
        <f>SUM(D56:N56)</f>
        <v>95158978</v>
      </c>
      <c r="P56" s="38">
        <f>(O56/P$58)</f>
        <v>1172.1684363528861</v>
      </c>
      <c r="Q56" s="6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</row>
    <row r="57" spans="1:120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</row>
    <row r="58" spans="1:120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8" t="s">
        <v>155</v>
      </c>
      <c r="N58" s="48"/>
      <c r="O58" s="48"/>
      <c r="P58" s="43">
        <v>81182</v>
      </c>
    </row>
    <row r="59" spans="1:120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1"/>
    </row>
    <row r="60" spans="1:120" ht="15.75" customHeight="1" thickBot="1">
      <c r="A60" s="52" t="s">
        <v>73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</sheetData>
  <mergeCells count="10">
    <mergeCell ref="M58:O58"/>
    <mergeCell ref="A59:P59"/>
    <mergeCell ref="A60:P6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31463742</v>
      </c>
      <c r="E5" s="27">
        <f t="shared" si="0"/>
        <v>2394648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3848250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37706640</v>
      </c>
      <c r="O5" s="33">
        <f t="shared" ref="O5:O51" si="1">(N5/O$53)</f>
        <v>765.57042210626764</v>
      </c>
      <c r="P5" s="6"/>
    </row>
    <row r="6" spans="1:133">
      <c r="A6" s="12"/>
      <c r="B6" s="25">
        <v>311</v>
      </c>
      <c r="C6" s="20" t="s">
        <v>3</v>
      </c>
      <c r="D6" s="46">
        <v>17031372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17031372</v>
      </c>
      <c r="O6" s="47">
        <f t="shared" si="1"/>
        <v>345.79359632915759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524714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524714</v>
      </c>
      <c r="O7" s="47">
        <f t="shared" si="1"/>
        <v>10.653442429902746</v>
      </c>
      <c r="P7" s="9"/>
    </row>
    <row r="8" spans="1:133">
      <c r="A8" s="12"/>
      <c r="B8" s="25">
        <v>312.42</v>
      </c>
      <c r="C8" s="20" t="s">
        <v>61</v>
      </c>
      <c r="D8" s="46">
        <v>0</v>
      </c>
      <c r="E8" s="46">
        <v>202885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202885</v>
      </c>
      <c r="O8" s="47">
        <f t="shared" si="1"/>
        <v>4.1192414675248212</v>
      </c>
      <c r="P8" s="9"/>
    </row>
    <row r="9" spans="1:133">
      <c r="A9" s="12"/>
      <c r="B9" s="25">
        <v>312.60000000000002</v>
      </c>
      <c r="C9" s="20" t="s">
        <v>103</v>
      </c>
      <c r="D9" s="46">
        <v>0</v>
      </c>
      <c r="E9" s="46">
        <v>1667049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1667049</v>
      </c>
      <c r="O9" s="47">
        <f t="shared" si="1"/>
        <v>33.846648935090251</v>
      </c>
      <c r="P9" s="9"/>
    </row>
    <row r="10" spans="1:133">
      <c r="A10" s="12"/>
      <c r="B10" s="25">
        <v>314.10000000000002</v>
      </c>
      <c r="C10" s="20" t="s">
        <v>12</v>
      </c>
      <c r="D10" s="46">
        <v>6492296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6492296</v>
      </c>
      <c r="O10" s="47">
        <f t="shared" si="1"/>
        <v>131.81523968083164</v>
      </c>
      <c r="P10" s="9"/>
    </row>
    <row r="11" spans="1:133">
      <c r="A11" s="12"/>
      <c r="B11" s="25">
        <v>314.3</v>
      </c>
      <c r="C11" s="20" t="s">
        <v>13</v>
      </c>
      <c r="D11" s="46">
        <v>716385</v>
      </c>
      <c r="E11" s="46">
        <v>0</v>
      </c>
      <c r="F11" s="46">
        <v>0</v>
      </c>
      <c r="G11" s="46">
        <v>0</v>
      </c>
      <c r="H11" s="46">
        <v>0</v>
      </c>
      <c r="I11" s="46">
        <v>3848250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4564635</v>
      </c>
      <c r="O11" s="47">
        <f t="shared" si="1"/>
        <v>92.67729884474042</v>
      </c>
      <c r="P11" s="9"/>
    </row>
    <row r="12" spans="1:133">
      <c r="A12" s="12"/>
      <c r="B12" s="25">
        <v>314.39999999999998</v>
      </c>
      <c r="C12" s="20" t="s">
        <v>14</v>
      </c>
      <c r="D12" s="46">
        <v>62589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62589</v>
      </c>
      <c r="O12" s="47">
        <f t="shared" si="1"/>
        <v>1.2707652325746654</v>
      </c>
      <c r="P12" s="9"/>
    </row>
    <row r="13" spans="1:133">
      <c r="A13" s="12"/>
      <c r="B13" s="25">
        <v>315</v>
      </c>
      <c r="C13" s="20" t="s">
        <v>104</v>
      </c>
      <c r="D13" s="46">
        <v>4980273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4980273</v>
      </c>
      <c r="O13" s="47">
        <f t="shared" si="1"/>
        <v>101.11613505776297</v>
      </c>
      <c r="P13" s="9"/>
    </row>
    <row r="14" spans="1:133">
      <c r="A14" s="12"/>
      <c r="B14" s="25">
        <v>316</v>
      </c>
      <c r="C14" s="20" t="s">
        <v>105</v>
      </c>
      <c r="D14" s="46">
        <v>879594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879594</v>
      </c>
      <c r="O14" s="47">
        <f t="shared" si="1"/>
        <v>17.858688810833858</v>
      </c>
      <c r="P14" s="9"/>
    </row>
    <row r="15" spans="1:133">
      <c r="A15" s="12"/>
      <c r="B15" s="25">
        <v>319</v>
      </c>
      <c r="C15" s="20" t="s">
        <v>63</v>
      </c>
      <c r="D15" s="46">
        <v>1301233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1301233</v>
      </c>
      <c r="O15" s="47">
        <f t="shared" si="1"/>
        <v>26.419365317848658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10910660</v>
      </c>
      <c r="E16" s="32">
        <f t="shared" si="3"/>
        <v>3545951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14456611</v>
      </c>
      <c r="O16" s="45">
        <f t="shared" si="1"/>
        <v>293.51736950033501</v>
      </c>
      <c r="P16" s="10"/>
    </row>
    <row r="17" spans="1:16">
      <c r="A17" s="12"/>
      <c r="B17" s="25">
        <v>322</v>
      </c>
      <c r="C17" s="20" t="s">
        <v>0</v>
      </c>
      <c r="D17" s="46">
        <v>6312809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6312809</v>
      </c>
      <c r="O17" s="47">
        <f t="shared" si="1"/>
        <v>128.17105557021907</v>
      </c>
      <c r="P17" s="9"/>
    </row>
    <row r="18" spans="1:16">
      <c r="A18" s="12"/>
      <c r="B18" s="25">
        <v>323.10000000000002</v>
      </c>
      <c r="C18" s="20" t="s">
        <v>18</v>
      </c>
      <c r="D18" s="46">
        <v>3804585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3804585</v>
      </c>
      <c r="O18" s="47">
        <f t="shared" si="1"/>
        <v>77.245751527825718</v>
      </c>
      <c r="P18" s="9"/>
    </row>
    <row r="19" spans="1:16">
      <c r="A19" s="12"/>
      <c r="B19" s="25">
        <v>323.7</v>
      </c>
      <c r="C19" s="20" t="s">
        <v>19</v>
      </c>
      <c r="D19" s="46">
        <v>761534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761534</v>
      </c>
      <c r="O19" s="47">
        <f t="shared" si="1"/>
        <v>15.461677461271394</v>
      </c>
      <c r="P19" s="9"/>
    </row>
    <row r="20" spans="1:16">
      <c r="A20" s="12"/>
      <c r="B20" s="25">
        <v>323.89999999999998</v>
      </c>
      <c r="C20" s="20" t="s">
        <v>75</v>
      </c>
      <c r="D20" s="46">
        <v>31732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31732</v>
      </c>
      <c r="O20" s="47">
        <f t="shared" si="1"/>
        <v>0.64426532393965852</v>
      </c>
      <c r="P20" s="9"/>
    </row>
    <row r="21" spans="1:16">
      <c r="A21" s="12"/>
      <c r="B21" s="25">
        <v>324.11</v>
      </c>
      <c r="C21" s="20" t="s">
        <v>84</v>
      </c>
      <c r="D21" s="46">
        <v>0</v>
      </c>
      <c r="E21" s="46">
        <v>144703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144703</v>
      </c>
      <c r="O21" s="47">
        <f t="shared" si="1"/>
        <v>2.9379530180902687</v>
      </c>
      <c r="P21" s="9"/>
    </row>
    <row r="22" spans="1:16">
      <c r="A22" s="12"/>
      <c r="B22" s="25">
        <v>324.32</v>
      </c>
      <c r="C22" s="20" t="s">
        <v>22</v>
      </c>
      <c r="D22" s="46">
        <v>0</v>
      </c>
      <c r="E22" s="46">
        <v>1707975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1707975</v>
      </c>
      <c r="O22" s="47">
        <f t="shared" si="1"/>
        <v>34.677583091385294</v>
      </c>
      <c r="P22" s="9"/>
    </row>
    <row r="23" spans="1:16">
      <c r="A23" s="12"/>
      <c r="B23" s="25">
        <v>324.61</v>
      </c>
      <c r="C23" s="20" t="s">
        <v>85</v>
      </c>
      <c r="D23" s="46">
        <v>0</v>
      </c>
      <c r="E23" s="46">
        <v>1693273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1693273</v>
      </c>
      <c r="O23" s="47">
        <f t="shared" si="1"/>
        <v>34.379083507603596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SUM(D25:D33)</f>
        <v>4334183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257523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ref="N24:N51" si="6">SUM(D24:M24)</f>
        <v>4591706</v>
      </c>
      <c r="O24" s="45">
        <f t="shared" si="1"/>
        <v>93.226930339268677</v>
      </c>
      <c r="P24" s="10"/>
    </row>
    <row r="25" spans="1:16">
      <c r="A25" s="12"/>
      <c r="B25" s="25">
        <v>331.2</v>
      </c>
      <c r="C25" s="20" t="s">
        <v>65</v>
      </c>
      <c r="D25" s="46">
        <v>14704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14704</v>
      </c>
      <c r="O25" s="47">
        <f t="shared" si="1"/>
        <v>0.29854019044525204</v>
      </c>
      <c r="P25" s="9"/>
    </row>
    <row r="26" spans="1:16">
      <c r="A26" s="12"/>
      <c r="B26" s="25">
        <v>331.35</v>
      </c>
      <c r="C26" s="20" t="s">
        <v>86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196925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196925</v>
      </c>
      <c r="O26" s="47">
        <f t="shared" si="1"/>
        <v>3.9982336101354234</v>
      </c>
      <c r="P26" s="9"/>
    </row>
    <row r="27" spans="1:16">
      <c r="A27" s="12"/>
      <c r="B27" s="25">
        <v>331.9</v>
      </c>
      <c r="C27" s="20" t="s">
        <v>106</v>
      </c>
      <c r="D27" s="46">
        <v>8281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8281</v>
      </c>
      <c r="O27" s="47">
        <f t="shared" si="1"/>
        <v>0.16813189044322174</v>
      </c>
      <c r="P27" s="9"/>
    </row>
    <row r="28" spans="1:16">
      <c r="A28" s="12"/>
      <c r="B28" s="25">
        <v>334.36</v>
      </c>
      <c r="C28" s="20" t="s">
        <v>87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60598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60598</v>
      </c>
      <c r="O28" s="47">
        <f t="shared" si="1"/>
        <v>1.2303412990071672</v>
      </c>
      <c r="P28" s="9"/>
    </row>
    <row r="29" spans="1:16">
      <c r="A29" s="12"/>
      <c r="B29" s="25">
        <v>335.12</v>
      </c>
      <c r="C29" s="20" t="s">
        <v>107</v>
      </c>
      <c r="D29" s="46">
        <v>1039799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1039799</v>
      </c>
      <c r="O29" s="47">
        <f t="shared" si="1"/>
        <v>21.11138407812722</v>
      </c>
      <c r="P29" s="9"/>
    </row>
    <row r="30" spans="1:16">
      <c r="A30" s="12"/>
      <c r="B30" s="25">
        <v>335.15</v>
      </c>
      <c r="C30" s="20" t="s">
        <v>108</v>
      </c>
      <c r="D30" s="46">
        <v>51372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51372</v>
      </c>
      <c r="O30" s="47">
        <f t="shared" si="1"/>
        <v>1.0430227600349218</v>
      </c>
      <c r="P30" s="9"/>
    </row>
    <row r="31" spans="1:16">
      <c r="A31" s="12"/>
      <c r="B31" s="25">
        <v>335.18</v>
      </c>
      <c r="C31" s="20" t="s">
        <v>109</v>
      </c>
      <c r="D31" s="46">
        <v>3192945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3192945</v>
      </c>
      <c r="O31" s="47">
        <f t="shared" si="1"/>
        <v>64.827421679897668</v>
      </c>
      <c r="P31" s="9"/>
    </row>
    <row r="32" spans="1:16">
      <c r="A32" s="12"/>
      <c r="B32" s="25">
        <v>337.2</v>
      </c>
      <c r="C32" s="20" t="s">
        <v>88</v>
      </c>
      <c r="D32" s="46">
        <v>6282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6282</v>
      </c>
      <c r="O32" s="47">
        <f t="shared" si="1"/>
        <v>0.12754553022150936</v>
      </c>
      <c r="P32" s="9"/>
    </row>
    <row r="33" spans="1:16">
      <c r="A33" s="12"/>
      <c r="B33" s="25">
        <v>338</v>
      </c>
      <c r="C33" s="20" t="s">
        <v>32</v>
      </c>
      <c r="D33" s="46">
        <v>20800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20800</v>
      </c>
      <c r="O33" s="47">
        <f t="shared" si="1"/>
        <v>0.42230930095628694</v>
      </c>
      <c r="P33" s="9"/>
    </row>
    <row r="34" spans="1:16" ht="15.75">
      <c r="A34" s="29" t="s">
        <v>37</v>
      </c>
      <c r="B34" s="30"/>
      <c r="C34" s="31"/>
      <c r="D34" s="32">
        <f t="shared" ref="D34:M34" si="7">SUM(D35:D38)</f>
        <v>1583685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6"/>
        <v>1583685</v>
      </c>
      <c r="O34" s="45">
        <f t="shared" si="1"/>
        <v>32.154081984853711</v>
      </c>
      <c r="P34" s="10"/>
    </row>
    <row r="35" spans="1:16">
      <c r="A35" s="12"/>
      <c r="B35" s="25">
        <v>341.9</v>
      </c>
      <c r="C35" s="20" t="s">
        <v>110</v>
      </c>
      <c r="D35" s="46">
        <v>268464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268464</v>
      </c>
      <c r="O35" s="47">
        <f t="shared" si="1"/>
        <v>5.4507136621119523</v>
      </c>
      <c r="P35" s="9"/>
    </row>
    <row r="36" spans="1:16">
      <c r="A36" s="12"/>
      <c r="B36" s="25">
        <v>342.1</v>
      </c>
      <c r="C36" s="20" t="s">
        <v>41</v>
      </c>
      <c r="D36" s="46">
        <v>776582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776582</v>
      </c>
      <c r="O36" s="47">
        <f t="shared" si="1"/>
        <v>15.767201997847847</v>
      </c>
      <c r="P36" s="9"/>
    </row>
    <row r="37" spans="1:16">
      <c r="A37" s="12"/>
      <c r="B37" s="25">
        <v>342.5</v>
      </c>
      <c r="C37" s="20" t="s">
        <v>78</v>
      </c>
      <c r="D37" s="46">
        <v>512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512</v>
      </c>
      <c r="O37" s="47">
        <f t="shared" si="1"/>
        <v>1.0395305869693217E-2</v>
      </c>
      <c r="P37" s="9"/>
    </row>
    <row r="38" spans="1:16">
      <c r="A38" s="12"/>
      <c r="B38" s="25">
        <v>347.2</v>
      </c>
      <c r="C38" s="20" t="s">
        <v>44</v>
      </c>
      <c r="D38" s="46">
        <v>538127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538127</v>
      </c>
      <c r="O38" s="47">
        <f t="shared" si="1"/>
        <v>10.925771019024221</v>
      </c>
      <c r="P38" s="9"/>
    </row>
    <row r="39" spans="1:16" ht="15.75">
      <c r="A39" s="29" t="s">
        <v>38</v>
      </c>
      <c r="B39" s="30"/>
      <c r="C39" s="31"/>
      <c r="D39" s="32">
        <f t="shared" ref="D39:M39" si="8">SUM(D40:D43)</f>
        <v>817094</v>
      </c>
      <c r="E39" s="32">
        <f t="shared" si="8"/>
        <v>54296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6"/>
        <v>871390</v>
      </c>
      <c r="O39" s="45">
        <f t="shared" si="1"/>
        <v>17.692120276937445</v>
      </c>
      <c r="P39" s="10"/>
    </row>
    <row r="40" spans="1:16">
      <c r="A40" s="13"/>
      <c r="B40" s="39">
        <v>351.5</v>
      </c>
      <c r="C40" s="21" t="s">
        <v>80</v>
      </c>
      <c r="D40" s="46">
        <v>655725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655725</v>
      </c>
      <c r="O40" s="47">
        <f t="shared" si="1"/>
        <v>13.313402229305829</v>
      </c>
      <c r="P40" s="9"/>
    </row>
    <row r="41" spans="1:16">
      <c r="A41" s="13"/>
      <c r="B41" s="39">
        <v>354</v>
      </c>
      <c r="C41" s="21" t="s">
        <v>81</v>
      </c>
      <c r="D41" s="46">
        <v>161369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161369</v>
      </c>
      <c r="O41" s="47">
        <f t="shared" si="1"/>
        <v>3.2763283454814935</v>
      </c>
      <c r="P41" s="9"/>
    </row>
    <row r="42" spans="1:16">
      <c r="A42" s="13"/>
      <c r="B42" s="39">
        <v>355</v>
      </c>
      <c r="C42" s="21" t="s">
        <v>89</v>
      </c>
      <c r="D42" s="46">
        <v>0</v>
      </c>
      <c r="E42" s="46">
        <v>43056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43056</v>
      </c>
      <c r="O42" s="47">
        <f t="shared" si="1"/>
        <v>0.87418025297951396</v>
      </c>
      <c r="P42" s="9"/>
    </row>
    <row r="43" spans="1:16">
      <c r="A43" s="13"/>
      <c r="B43" s="39">
        <v>356</v>
      </c>
      <c r="C43" s="21" t="s">
        <v>90</v>
      </c>
      <c r="D43" s="46">
        <v>0</v>
      </c>
      <c r="E43" s="46">
        <v>11240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11240</v>
      </c>
      <c r="O43" s="47">
        <f t="shared" si="1"/>
        <v>0.2282094491706089</v>
      </c>
      <c r="P43" s="9"/>
    </row>
    <row r="44" spans="1:16" ht="15.75">
      <c r="A44" s="29" t="s">
        <v>4</v>
      </c>
      <c r="B44" s="30"/>
      <c r="C44" s="31"/>
      <c r="D44" s="32">
        <f t="shared" ref="D44:M44" si="9">SUM(D45:D48)</f>
        <v>898792</v>
      </c>
      <c r="E44" s="32">
        <f t="shared" si="9"/>
        <v>204866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18154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6"/>
        <v>1121812</v>
      </c>
      <c r="O44" s="45">
        <f t="shared" si="1"/>
        <v>22.776521227133372</v>
      </c>
      <c r="P44" s="10"/>
    </row>
    <row r="45" spans="1:16">
      <c r="A45" s="12"/>
      <c r="B45" s="25">
        <v>361.1</v>
      </c>
      <c r="C45" s="20" t="s">
        <v>48</v>
      </c>
      <c r="D45" s="46">
        <v>591123</v>
      </c>
      <c r="E45" s="46">
        <v>0</v>
      </c>
      <c r="F45" s="46">
        <v>0</v>
      </c>
      <c r="G45" s="46">
        <v>0</v>
      </c>
      <c r="H45" s="46">
        <v>0</v>
      </c>
      <c r="I45" s="46">
        <v>66081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657204</v>
      </c>
      <c r="O45" s="47">
        <f t="shared" si="1"/>
        <v>13.343430857003634</v>
      </c>
      <c r="P45" s="9"/>
    </row>
    <row r="46" spans="1:16">
      <c r="A46" s="12"/>
      <c r="B46" s="25">
        <v>361.3</v>
      </c>
      <c r="C46" s="20" t="s">
        <v>49</v>
      </c>
      <c r="D46" s="46">
        <v>-391397</v>
      </c>
      <c r="E46" s="46">
        <v>0</v>
      </c>
      <c r="F46" s="46">
        <v>0</v>
      </c>
      <c r="G46" s="46">
        <v>0</v>
      </c>
      <c r="H46" s="46">
        <v>0</v>
      </c>
      <c r="I46" s="46">
        <v>-47927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6"/>
        <v>-439324</v>
      </c>
      <c r="O46" s="47">
        <f t="shared" si="1"/>
        <v>-8.9197409294865295</v>
      </c>
      <c r="P46" s="9"/>
    </row>
    <row r="47" spans="1:16">
      <c r="A47" s="12"/>
      <c r="B47" s="25">
        <v>366</v>
      </c>
      <c r="C47" s="20" t="s">
        <v>91</v>
      </c>
      <c r="D47" s="46">
        <v>5590</v>
      </c>
      <c r="E47" s="46">
        <v>204866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6"/>
        <v>210456</v>
      </c>
      <c r="O47" s="47">
        <f t="shared" si="1"/>
        <v>4.2729579924065542</v>
      </c>
      <c r="P47" s="9"/>
    </row>
    <row r="48" spans="1:16">
      <c r="A48" s="12"/>
      <c r="B48" s="25">
        <v>369.9</v>
      </c>
      <c r="C48" s="20" t="s">
        <v>50</v>
      </c>
      <c r="D48" s="46">
        <v>693476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6"/>
        <v>693476</v>
      </c>
      <c r="O48" s="47">
        <f t="shared" si="1"/>
        <v>14.079873307209713</v>
      </c>
      <c r="P48" s="9"/>
    </row>
    <row r="49" spans="1:119" ht="15.75">
      <c r="A49" s="29" t="s">
        <v>39</v>
      </c>
      <c r="B49" s="30"/>
      <c r="C49" s="31"/>
      <c r="D49" s="32">
        <f t="shared" ref="D49:M49" si="10">SUM(D50:D50)</f>
        <v>224635</v>
      </c>
      <c r="E49" s="32">
        <f t="shared" si="10"/>
        <v>2000000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6"/>
        <v>2224635</v>
      </c>
      <c r="O49" s="45">
        <f t="shared" si="1"/>
        <v>45.167502487158146</v>
      </c>
      <c r="P49" s="9"/>
    </row>
    <row r="50" spans="1:119" ht="15.75" thickBot="1">
      <c r="A50" s="12"/>
      <c r="B50" s="25">
        <v>381</v>
      </c>
      <c r="C50" s="20" t="s">
        <v>51</v>
      </c>
      <c r="D50" s="46">
        <v>224635</v>
      </c>
      <c r="E50" s="46">
        <v>2000000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6"/>
        <v>2224635</v>
      </c>
      <c r="O50" s="47">
        <f t="shared" si="1"/>
        <v>45.167502487158146</v>
      </c>
      <c r="P50" s="9"/>
    </row>
    <row r="51" spans="1:119" ht="16.5" thickBot="1">
      <c r="A51" s="14" t="s">
        <v>45</v>
      </c>
      <c r="B51" s="23"/>
      <c r="C51" s="22"/>
      <c r="D51" s="15">
        <f t="shared" ref="D51:M51" si="11">SUM(D5,D16,D24,D34,D39,D44,D49)</f>
        <v>50232791</v>
      </c>
      <c r="E51" s="15">
        <f t="shared" si="11"/>
        <v>8199761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4123927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6"/>
        <v>62556479</v>
      </c>
      <c r="O51" s="38">
        <f t="shared" si="1"/>
        <v>1270.1049479219539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111</v>
      </c>
      <c r="M53" s="48"/>
      <c r="N53" s="48"/>
      <c r="O53" s="43">
        <v>49253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73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33557107</v>
      </c>
      <c r="E5" s="27">
        <f t="shared" si="0"/>
        <v>730495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3796658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38084260</v>
      </c>
      <c r="O5" s="33">
        <f t="shared" ref="O5:O36" si="1">(N5/O$56)</f>
        <v>801.20040392140368</v>
      </c>
      <c r="P5" s="6"/>
    </row>
    <row r="6" spans="1:133">
      <c r="A6" s="12"/>
      <c r="B6" s="25">
        <v>311</v>
      </c>
      <c r="C6" s="20" t="s">
        <v>3</v>
      </c>
      <c r="D6" s="46">
        <v>19766557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19766557</v>
      </c>
      <c r="O6" s="47">
        <f t="shared" si="1"/>
        <v>415.84038793284805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526302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526302</v>
      </c>
      <c r="O7" s="47">
        <f t="shared" si="1"/>
        <v>11.072116800605881</v>
      </c>
      <c r="P7" s="9"/>
    </row>
    <row r="8" spans="1:133">
      <c r="A8" s="12"/>
      <c r="B8" s="25">
        <v>312.42</v>
      </c>
      <c r="C8" s="20" t="s">
        <v>61</v>
      </c>
      <c r="D8" s="46">
        <v>0</v>
      </c>
      <c r="E8" s="46">
        <v>204193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204193</v>
      </c>
      <c r="O8" s="47">
        <f t="shared" si="1"/>
        <v>4.2957251651449493</v>
      </c>
      <c r="P8" s="9"/>
    </row>
    <row r="9" spans="1:133">
      <c r="A9" s="12"/>
      <c r="B9" s="25">
        <v>314.10000000000002</v>
      </c>
      <c r="C9" s="20" t="s">
        <v>12</v>
      </c>
      <c r="D9" s="46">
        <v>6033261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6033261</v>
      </c>
      <c r="O9" s="47">
        <f t="shared" si="1"/>
        <v>126.9251693524635</v>
      </c>
      <c r="P9" s="9"/>
    </row>
    <row r="10" spans="1:133">
      <c r="A10" s="12"/>
      <c r="B10" s="25">
        <v>314.3</v>
      </c>
      <c r="C10" s="20" t="s">
        <v>13</v>
      </c>
      <c r="D10" s="46">
        <v>714200</v>
      </c>
      <c r="E10" s="46">
        <v>0</v>
      </c>
      <c r="F10" s="46">
        <v>0</v>
      </c>
      <c r="G10" s="46">
        <v>0</v>
      </c>
      <c r="H10" s="46">
        <v>0</v>
      </c>
      <c r="I10" s="46">
        <v>3796658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4510858</v>
      </c>
      <c r="O10" s="47">
        <f t="shared" si="1"/>
        <v>94.897504943829674</v>
      </c>
      <c r="P10" s="9"/>
    </row>
    <row r="11" spans="1:133">
      <c r="A11" s="12"/>
      <c r="B11" s="25">
        <v>314.39999999999998</v>
      </c>
      <c r="C11" s="20" t="s">
        <v>14</v>
      </c>
      <c r="D11" s="46">
        <v>55911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55911</v>
      </c>
      <c r="O11" s="47">
        <f t="shared" si="1"/>
        <v>1.176231749905331</v>
      </c>
      <c r="P11" s="9"/>
    </row>
    <row r="12" spans="1:133">
      <c r="A12" s="12"/>
      <c r="B12" s="25">
        <v>315</v>
      </c>
      <c r="C12" s="20" t="s">
        <v>15</v>
      </c>
      <c r="D12" s="46">
        <v>5080171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5080171</v>
      </c>
      <c r="O12" s="47">
        <f t="shared" si="1"/>
        <v>106.87446880127908</v>
      </c>
      <c r="P12" s="9"/>
    </row>
    <row r="13" spans="1:133">
      <c r="A13" s="12"/>
      <c r="B13" s="25">
        <v>316</v>
      </c>
      <c r="C13" s="20" t="s">
        <v>16</v>
      </c>
      <c r="D13" s="46">
        <v>849781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849781</v>
      </c>
      <c r="O13" s="47">
        <f t="shared" si="1"/>
        <v>17.877329911221441</v>
      </c>
      <c r="P13" s="9"/>
    </row>
    <row r="14" spans="1:133">
      <c r="A14" s="12"/>
      <c r="B14" s="25">
        <v>319</v>
      </c>
      <c r="C14" s="20" t="s">
        <v>63</v>
      </c>
      <c r="D14" s="46">
        <v>1057226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1057226</v>
      </c>
      <c r="O14" s="47">
        <f t="shared" si="1"/>
        <v>22.241469264105692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9414631</v>
      </c>
      <c r="E15" s="32">
        <f t="shared" si="3"/>
        <v>3360454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12775085</v>
      </c>
      <c r="O15" s="45">
        <f t="shared" si="1"/>
        <v>268.75678461732656</v>
      </c>
      <c r="P15" s="10"/>
    </row>
    <row r="16" spans="1:133">
      <c r="A16" s="12"/>
      <c r="B16" s="25">
        <v>322</v>
      </c>
      <c r="C16" s="20" t="s">
        <v>0</v>
      </c>
      <c r="D16" s="46">
        <v>4467558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4467558</v>
      </c>
      <c r="O16" s="47">
        <f t="shared" si="1"/>
        <v>93.98657802835865</v>
      </c>
      <c r="P16" s="9"/>
    </row>
    <row r="17" spans="1:16">
      <c r="A17" s="12"/>
      <c r="B17" s="25">
        <v>323.10000000000002</v>
      </c>
      <c r="C17" s="20" t="s">
        <v>18</v>
      </c>
      <c r="D17" s="46">
        <v>4136741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4136741</v>
      </c>
      <c r="O17" s="47">
        <f t="shared" si="1"/>
        <v>87.02699120629444</v>
      </c>
      <c r="P17" s="9"/>
    </row>
    <row r="18" spans="1:16">
      <c r="A18" s="12"/>
      <c r="B18" s="25">
        <v>323.7</v>
      </c>
      <c r="C18" s="20" t="s">
        <v>19</v>
      </c>
      <c r="D18" s="46">
        <v>781334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781334</v>
      </c>
      <c r="O18" s="47">
        <f t="shared" si="1"/>
        <v>16.437371144864727</v>
      </c>
      <c r="P18" s="9"/>
    </row>
    <row r="19" spans="1:16">
      <c r="A19" s="12"/>
      <c r="B19" s="25">
        <v>323.89999999999998</v>
      </c>
      <c r="C19" s="20" t="s">
        <v>75</v>
      </c>
      <c r="D19" s="46">
        <v>28998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28998</v>
      </c>
      <c r="O19" s="47">
        <f t="shared" si="1"/>
        <v>0.61004754491521862</v>
      </c>
      <c r="P19" s="9"/>
    </row>
    <row r="20" spans="1:16">
      <c r="A20" s="12"/>
      <c r="B20" s="25">
        <v>324.11</v>
      </c>
      <c r="C20" s="20" t="s">
        <v>84</v>
      </c>
      <c r="D20" s="46">
        <v>0</v>
      </c>
      <c r="E20" s="46">
        <v>173670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173670</v>
      </c>
      <c r="O20" s="47">
        <f t="shared" si="1"/>
        <v>3.6535953212437415</v>
      </c>
      <c r="P20" s="9"/>
    </row>
    <row r="21" spans="1:16">
      <c r="A21" s="12"/>
      <c r="B21" s="25">
        <v>324.32</v>
      </c>
      <c r="C21" s="20" t="s">
        <v>22</v>
      </c>
      <c r="D21" s="46">
        <v>0</v>
      </c>
      <c r="E21" s="46">
        <v>1760553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1760553</v>
      </c>
      <c r="O21" s="47">
        <f t="shared" si="1"/>
        <v>37.037762443724489</v>
      </c>
      <c r="P21" s="9"/>
    </row>
    <row r="22" spans="1:16">
      <c r="A22" s="12"/>
      <c r="B22" s="25">
        <v>324.61</v>
      </c>
      <c r="C22" s="20" t="s">
        <v>85</v>
      </c>
      <c r="D22" s="46">
        <v>0</v>
      </c>
      <c r="E22" s="46">
        <v>1426231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1426231</v>
      </c>
      <c r="O22" s="47">
        <f t="shared" si="1"/>
        <v>30.004438927925275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SUM(D24:D36)</f>
        <v>9356521</v>
      </c>
      <c r="E23" s="32">
        <f t="shared" si="5"/>
        <v>330879</v>
      </c>
      <c r="F23" s="32">
        <f t="shared" si="5"/>
        <v>0</v>
      </c>
      <c r="G23" s="32">
        <f t="shared" si="5"/>
        <v>35372</v>
      </c>
      <c r="H23" s="32">
        <f t="shared" si="5"/>
        <v>0</v>
      </c>
      <c r="I23" s="32">
        <f t="shared" si="5"/>
        <v>1595521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ref="N23:N54" si="6">SUM(D23:M23)</f>
        <v>11318293</v>
      </c>
      <c r="O23" s="45">
        <f t="shared" si="1"/>
        <v>238.10941641772206</v>
      </c>
      <c r="P23" s="10"/>
    </row>
    <row r="24" spans="1:16">
      <c r="A24" s="12"/>
      <c r="B24" s="25">
        <v>331.2</v>
      </c>
      <c r="C24" s="20" t="s">
        <v>65</v>
      </c>
      <c r="D24" s="46">
        <v>1479098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1479098</v>
      </c>
      <c r="O24" s="47">
        <f t="shared" si="1"/>
        <v>31.116632305297262</v>
      </c>
      <c r="P24" s="9"/>
    </row>
    <row r="25" spans="1:16">
      <c r="A25" s="12"/>
      <c r="B25" s="25">
        <v>331.35</v>
      </c>
      <c r="C25" s="20" t="s">
        <v>86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1567630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1567630</v>
      </c>
      <c r="O25" s="47">
        <f t="shared" si="1"/>
        <v>32.97913072747928</v>
      </c>
      <c r="P25" s="9"/>
    </row>
    <row r="26" spans="1:16">
      <c r="A26" s="12"/>
      <c r="B26" s="25">
        <v>331.49</v>
      </c>
      <c r="C26" s="20" t="s">
        <v>76</v>
      </c>
      <c r="D26" s="46">
        <v>0</v>
      </c>
      <c r="E26" s="46">
        <v>145932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145932</v>
      </c>
      <c r="O26" s="47">
        <f t="shared" si="1"/>
        <v>3.0700551184415366</v>
      </c>
      <c r="P26" s="9"/>
    </row>
    <row r="27" spans="1:16">
      <c r="A27" s="12"/>
      <c r="B27" s="25">
        <v>334.2</v>
      </c>
      <c r="C27" s="20" t="s">
        <v>27</v>
      </c>
      <c r="D27" s="46">
        <v>198999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198999</v>
      </c>
      <c r="O27" s="47">
        <f t="shared" si="1"/>
        <v>4.186456010434636</v>
      </c>
      <c r="P27" s="9"/>
    </row>
    <row r="28" spans="1:16">
      <c r="A28" s="12"/>
      <c r="B28" s="25">
        <v>334.36</v>
      </c>
      <c r="C28" s="20" t="s">
        <v>87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27891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27891</v>
      </c>
      <c r="O28" s="47">
        <f t="shared" si="1"/>
        <v>0.58675895148735646</v>
      </c>
      <c r="P28" s="9"/>
    </row>
    <row r="29" spans="1:16">
      <c r="A29" s="12"/>
      <c r="B29" s="25">
        <v>334.49</v>
      </c>
      <c r="C29" s="20" t="s">
        <v>66</v>
      </c>
      <c r="D29" s="46">
        <v>0</v>
      </c>
      <c r="E29" s="46">
        <v>184947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184947</v>
      </c>
      <c r="O29" s="47">
        <f t="shared" si="1"/>
        <v>3.8908360331552152</v>
      </c>
      <c r="P29" s="9"/>
    </row>
    <row r="30" spans="1:16">
      <c r="A30" s="12"/>
      <c r="B30" s="25">
        <v>335.12</v>
      </c>
      <c r="C30" s="20" t="s">
        <v>28</v>
      </c>
      <c r="D30" s="46">
        <v>959929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959929</v>
      </c>
      <c r="O30" s="47">
        <f t="shared" si="1"/>
        <v>20.194576513653384</v>
      </c>
      <c r="P30" s="9"/>
    </row>
    <row r="31" spans="1:16">
      <c r="A31" s="12"/>
      <c r="B31" s="25">
        <v>335.15</v>
      </c>
      <c r="C31" s="20" t="s">
        <v>29</v>
      </c>
      <c r="D31" s="46">
        <v>56654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56654</v>
      </c>
      <c r="O31" s="47">
        <f t="shared" si="1"/>
        <v>1.191862666722767</v>
      </c>
      <c r="P31" s="9"/>
    </row>
    <row r="32" spans="1:16">
      <c r="A32" s="12"/>
      <c r="B32" s="25">
        <v>335.18</v>
      </c>
      <c r="C32" s="20" t="s">
        <v>30</v>
      </c>
      <c r="D32" s="46">
        <v>2970578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2970578</v>
      </c>
      <c r="O32" s="47">
        <f t="shared" si="1"/>
        <v>62.493751840787645</v>
      </c>
      <c r="P32" s="9"/>
    </row>
    <row r="33" spans="1:16">
      <c r="A33" s="12"/>
      <c r="B33" s="25">
        <v>337.1</v>
      </c>
      <c r="C33" s="20" t="s">
        <v>31</v>
      </c>
      <c r="D33" s="46">
        <v>0</v>
      </c>
      <c r="E33" s="46">
        <v>0</v>
      </c>
      <c r="F33" s="46">
        <v>0</v>
      </c>
      <c r="G33" s="46">
        <v>35372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35372</v>
      </c>
      <c r="O33" s="47">
        <f t="shared" si="1"/>
        <v>0.74414103589009972</v>
      </c>
      <c r="P33" s="9"/>
    </row>
    <row r="34" spans="1:16">
      <c r="A34" s="12"/>
      <c r="B34" s="25">
        <v>337.2</v>
      </c>
      <c r="C34" s="20" t="s">
        <v>88</v>
      </c>
      <c r="D34" s="46">
        <v>8648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8648</v>
      </c>
      <c r="O34" s="47">
        <f t="shared" si="1"/>
        <v>0.18193293221693946</v>
      </c>
      <c r="P34" s="9"/>
    </row>
    <row r="35" spans="1:16">
      <c r="A35" s="12"/>
      <c r="B35" s="25">
        <v>337.7</v>
      </c>
      <c r="C35" s="20" t="s">
        <v>68</v>
      </c>
      <c r="D35" s="46">
        <v>2500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2500</v>
      </c>
      <c r="O35" s="47">
        <f t="shared" si="1"/>
        <v>5.2593932763916357E-2</v>
      </c>
      <c r="P35" s="9"/>
    </row>
    <row r="36" spans="1:16">
      <c r="A36" s="12"/>
      <c r="B36" s="25">
        <v>338</v>
      </c>
      <c r="C36" s="20" t="s">
        <v>32</v>
      </c>
      <c r="D36" s="46">
        <v>3680115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3680115</v>
      </c>
      <c r="O36" s="47">
        <f t="shared" si="1"/>
        <v>77.420688349392009</v>
      </c>
      <c r="P36" s="9"/>
    </row>
    <row r="37" spans="1:16" ht="15.75">
      <c r="A37" s="29" t="s">
        <v>37</v>
      </c>
      <c r="B37" s="30"/>
      <c r="C37" s="31"/>
      <c r="D37" s="32">
        <f t="shared" ref="D37:M37" si="7">SUM(D38:D41)</f>
        <v>1307107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6"/>
        <v>1307107</v>
      </c>
      <c r="O37" s="45">
        <f t="shared" ref="O37:O54" si="8">(N37/O$56)</f>
        <v>27.498359069297766</v>
      </c>
      <c r="P37" s="10"/>
    </row>
    <row r="38" spans="1:16">
      <c r="A38" s="12"/>
      <c r="B38" s="25">
        <v>341.9</v>
      </c>
      <c r="C38" s="20" t="s">
        <v>40</v>
      </c>
      <c r="D38" s="46">
        <v>260908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260908</v>
      </c>
      <c r="O38" s="47">
        <f t="shared" si="8"/>
        <v>5.4888711238271553</v>
      </c>
      <c r="P38" s="9"/>
    </row>
    <row r="39" spans="1:16">
      <c r="A39" s="12"/>
      <c r="B39" s="25">
        <v>342.1</v>
      </c>
      <c r="C39" s="20" t="s">
        <v>41</v>
      </c>
      <c r="D39" s="46">
        <v>395658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395658</v>
      </c>
      <c r="O39" s="47">
        <f t="shared" si="8"/>
        <v>8.3236840998022465</v>
      </c>
      <c r="P39" s="9"/>
    </row>
    <row r="40" spans="1:16">
      <c r="A40" s="12"/>
      <c r="B40" s="25">
        <v>342.5</v>
      </c>
      <c r="C40" s="20" t="s">
        <v>78</v>
      </c>
      <c r="D40" s="46">
        <v>1240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1240</v>
      </c>
      <c r="O40" s="47">
        <f t="shared" si="8"/>
        <v>2.6086590650902512E-2</v>
      </c>
      <c r="P40" s="9"/>
    </row>
    <row r="41" spans="1:16">
      <c r="A41" s="12"/>
      <c r="B41" s="25">
        <v>347.2</v>
      </c>
      <c r="C41" s="20" t="s">
        <v>44</v>
      </c>
      <c r="D41" s="46">
        <v>649301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649301</v>
      </c>
      <c r="O41" s="47">
        <f t="shared" si="8"/>
        <v>13.659717255017462</v>
      </c>
      <c r="P41" s="9"/>
    </row>
    <row r="42" spans="1:16" ht="15.75">
      <c r="A42" s="29" t="s">
        <v>38</v>
      </c>
      <c r="B42" s="30"/>
      <c r="C42" s="31"/>
      <c r="D42" s="32">
        <f t="shared" ref="D42:M42" si="9">SUM(D43:D46)</f>
        <v>1191493</v>
      </c>
      <c r="E42" s="32">
        <f t="shared" si="9"/>
        <v>348551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6"/>
        <v>1540044</v>
      </c>
      <c r="O42" s="45">
        <f t="shared" si="8"/>
        <v>32.398788235789119</v>
      </c>
      <c r="P42" s="10"/>
    </row>
    <row r="43" spans="1:16">
      <c r="A43" s="13"/>
      <c r="B43" s="39">
        <v>351.5</v>
      </c>
      <c r="C43" s="21" t="s">
        <v>80</v>
      </c>
      <c r="D43" s="46">
        <v>1017335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1017335</v>
      </c>
      <c r="O43" s="47">
        <f t="shared" si="8"/>
        <v>21.402259435351539</v>
      </c>
      <c r="P43" s="9"/>
    </row>
    <row r="44" spans="1:16">
      <c r="A44" s="13"/>
      <c r="B44" s="39">
        <v>354</v>
      </c>
      <c r="C44" s="21" t="s">
        <v>81</v>
      </c>
      <c r="D44" s="46">
        <v>174158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174158</v>
      </c>
      <c r="O44" s="47">
        <f t="shared" si="8"/>
        <v>3.6638616569192579</v>
      </c>
      <c r="P44" s="9"/>
    </row>
    <row r="45" spans="1:16">
      <c r="A45" s="13"/>
      <c r="B45" s="39">
        <v>355</v>
      </c>
      <c r="C45" s="21" t="s">
        <v>89</v>
      </c>
      <c r="D45" s="46">
        <v>0</v>
      </c>
      <c r="E45" s="46">
        <v>298620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298620</v>
      </c>
      <c r="O45" s="47">
        <f t="shared" si="8"/>
        <v>6.2822400807842804</v>
      </c>
      <c r="P45" s="9"/>
    </row>
    <row r="46" spans="1:16">
      <c r="A46" s="13"/>
      <c r="B46" s="39">
        <v>356</v>
      </c>
      <c r="C46" s="21" t="s">
        <v>90</v>
      </c>
      <c r="D46" s="46">
        <v>0</v>
      </c>
      <c r="E46" s="46">
        <v>49931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6"/>
        <v>49931</v>
      </c>
      <c r="O46" s="47">
        <f t="shared" si="8"/>
        <v>1.0504270627340431</v>
      </c>
      <c r="P46" s="9"/>
    </row>
    <row r="47" spans="1:16" ht="15.75">
      <c r="A47" s="29" t="s">
        <v>4</v>
      </c>
      <c r="B47" s="30"/>
      <c r="C47" s="31"/>
      <c r="D47" s="32">
        <f t="shared" ref="D47:M47" si="10">SUM(D48:D51)</f>
        <v>1152824</v>
      </c>
      <c r="E47" s="32">
        <f t="shared" si="10"/>
        <v>-169531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73387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6"/>
        <v>1056680</v>
      </c>
      <c r="O47" s="45">
        <f t="shared" si="8"/>
        <v>22.229982749190054</v>
      </c>
      <c r="P47" s="10"/>
    </row>
    <row r="48" spans="1:16">
      <c r="A48" s="12"/>
      <c r="B48" s="25">
        <v>361.1</v>
      </c>
      <c r="C48" s="20" t="s">
        <v>48</v>
      </c>
      <c r="D48" s="46">
        <v>776469</v>
      </c>
      <c r="E48" s="46">
        <v>0</v>
      </c>
      <c r="F48" s="46">
        <v>0</v>
      </c>
      <c r="G48" s="46">
        <v>0</v>
      </c>
      <c r="H48" s="46">
        <v>0</v>
      </c>
      <c r="I48" s="46">
        <v>94269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6"/>
        <v>870738</v>
      </c>
      <c r="O48" s="47">
        <f t="shared" si="8"/>
        <v>18.318214330794799</v>
      </c>
      <c r="P48" s="9"/>
    </row>
    <row r="49" spans="1:119">
      <c r="A49" s="12"/>
      <c r="B49" s="25">
        <v>361.3</v>
      </c>
      <c r="C49" s="20" t="s">
        <v>49</v>
      </c>
      <c r="D49" s="46">
        <v>-214483</v>
      </c>
      <c r="E49" s="46">
        <v>0</v>
      </c>
      <c r="F49" s="46">
        <v>0</v>
      </c>
      <c r="G49" s="46">
        <v>0</v>
      </c>
      <c r="H49" s="46">
        <v>0</v>
      </c>
      <c r="I49" s="46">
        <v>-20882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6"/>
        <v>-235365</v>
      </c>
      <c r="O49" s="47">
        <f t="shared" si="8"/>
        <v>-4.9515083939916691</v>
      </c>
      <c r="P49" s="9"/>
    </row>
    <row r="50" spans="1:119">
      <c r="A50" s="12"/>
      <c r="B50" s="25">
        <v>366</v>
      </c>
      <c r="C50" s="20" t="s">
        <v>91</v>
      </c>
      <c r="D50" s="46">
        <v>1500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6"/>
        <v>1500</v>
      </c>
      <c r="O50" s="47">
        <f t="shared" si="8"/>
        <v>3.1556359658349811E-2</v>
      </c>
      <c r="P50" s="9"/>
    </row>
    <row r="51" spans="1:119">
      <c r="A51" s="12"/>
      <c r="B51" s="25">
        <v>369.9</v>
      </c>
      <c r="C51" s="20" t="s">
        <v>50</v>
      </c>
      <c r="D51" s="46">
        <v>589338</v>
      </c>
      <c r="E51" s="46">
        <v>-169531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6"/>
        <v>419807</v>
      </c>
      <c r="O51" s="47">
        <f t="shared" si="8"/>
        <v>8.8317204527285735</v>
      </c>
      <c r="P51" s="9"/>
    </row>
    <row r="52" spans="1:119" ht="15.75">
      <c r="A52" s="29" t="s">
        <v>39</v>
      </c>
      <c r="B52" s="30"/>
      <c r="C52" s="31"/>
      <c r="D52" s="32">
        <f t="shared" ref="D52:M52" si="11">SUM(D53:D53)</f>
        <v>0</v>
      </c>
      <c r="E52" s="32">
        <f t="shared" si="11"/>
        <v>2000000</v>
      </c>
      <c r="F52" s="32">
        <f t="shared" si="11"/>
        <v>0</v>
      </c>
      <c r="G52" s="32">
        <f t="shared" si="11"/>
        <v>2000000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si="6"/>
        <v>4000000</v>
      </c>
      <c r="O52" s="45">
        <f t="shared" si="8"/>
        <v>84.150292422266162</v>
      </c>
      <c r="P52" s="9"/>
    </row>
    <row r="53" spans="1:119" ht="15.75" thickBot="1">
      <c r="A53" s="12"/>
      <c r="B53" s="25">
        <v>381</v>
      </c>
      <c r="C53" s="20" t="s">
        <v>51</v>
      </c>
      <c r="D53" s="46">
        <v>0</v>
      </c>
      <c r="E53" s="46">
        <v>2000000</v>
      </c>
      <c r="F53" s="46">
        <v>0</v>
      </c>
      <c r="G53" s="46">
        <v>2000000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6"/>
        <v>4000000</v>
      </c>
      <c r="O53" s="47">
        <f t="shared" si="8"/>
        <v>84.150292422266162</v>
      </c>
      <c r="P53" s="9"/>
    </row>
    <row r="54" spans="1:119" ht="16.5" thickBot="1">
      <c r="A54" s="14" t="s">
        <v>45</v>
      </c>
      <c r="B54" s="23"/>
      <c r="C54" s="22"/>
      <c r="D54" s="15">
        <f t="shared" ref="D54:M54" si="12">SUM(D5,D15,D23,D37,D42,D47,D52)</f>
        <v>55979683</v>
      </c>
      <c r="E54" s="15">
        <f t="shared" si="12"/>
        <v>6600848</v>
      </c>
      <c r="F54" s="15">
        <f t="shared" si="12"/>
        <v>0</v>
      </c>
      <c r="G54" s="15">
        <f t="shared" si="12"/>
        <v>2035372</v>
      </c>
      <c r="H54" s="15">
        <f t="shared" si="12"/>
        <v>0</v>
      </c>
      <c r="I54" s="15">
        <f t="shared" si="12"/>
        <v>5465566</v>
      </c>
      <c r="J54" s="15">
        <f t="shared" si="12"/>
        <v>0</v>
      </c>
      <c r="K54" s="15">
        <f t="shared" si="12"/>
        <v>0</v>
      </c>
      <c r="L54" s="15">
        <f t="shared" si="12"/>
        <v>0</v>
      </c>
      <c r="M54" s="15">
        <f t="shared" si="12"/>
        <v>0</v>
      </c>
      <c r="N54" s="15">
        <f t="shared" si="6"/>
        <v>70081469</v>
      </c>
      <c r="O54" s="38">
        <f t="shared" si="8"/>
        <v>1474.3440274329953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92</v>
      </c>
      <c r="M56" s="48"/>
      <c r="N56" s="48"/>
      <c r="O56" s="43">
        <v>47534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SUM(D6:D14)</f>
        <v>32868241</v>
      </c>
      <c r="E5" s="27">
        <f t="shared" ref="E5:M5" si="0">SUM(E6:E14)</f>
        <v>590239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33458480</v>
      </c>
      <c r="O5" s="33">
        <f t="shared" ref="O5:O49" si="1">(N5/O$51)</f>
        <v>719.21239870166164</v>
      </c>
      <c r="P5" s="6"/>
    </row>
    <row r="6" spans="1:133">
      <c r="A6" s="12"/>
      <c r="B6" s="25">
        <v>311</v>
      </c>
      <c r="C6" s="20" t="s">
        <v>3</v>
      </c>
      <c r="D6" s="46">
        <v>19868536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19868536</v>
      </c>
      <c r="O6" s="47">
        <f t="shared" si="1"/>
        <v>427.08746587562604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424958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424958</v>
      </c>
      <c r="O7" s="47">
        <f t="shared" si="1"/>
        <v>9.134756346596161</v>
      </c>
      <c r="P7" s="9"/>
    </row>
    <row r="8" spans="1:133">
      <c r="A8" s="12"/>
      <c r="B8" s="25">
        <v>312.42</v>
      </c>
      <c r="C8" s="20" t="s">
        <v>61</v>
      </c>
      <c r="D8" s="46">
        <v>0</v>
      </c>
      <c r="E8" s="46">
        <v>165281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165281</v>
      </c>
      <c r="O8" s="47">
        <f t="shared" si="1"/>
        <v>3.5528256056404635</v>
      </c>
      <c r="P8" s="9"/>
    </row>
    <row r="9" spans="1:133">
      <c r="A9" s="12"/>
      <c r="B9" s="25">
        <v>314.10000000000002</v>
      </c>
      <c r="C9" s="20" t="s">
        <v>12</v>
      </c>
      <c r="D9" s="46">
        <v>5852712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5852712</v>
      </c>
      <c r="O9" s="47">
        <f t="shared" si="1"/>
        <v>125.80795769652416</v>
      </c>
      <c r="P9" s="9"/>
    </row>
    <row r="10" spans="1:133">
      <c r="A10" s="12"/>
      <c r="B10" s="25">
        <v>314.3</v>
      </c>
      <c r="C10" s="20" t="s">
        <v>13</v>
      </c>
      <c r="D10" s="46">
        <v>703818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703818</v>
      </c>
      <c r="O10" s="47">
        <f t="shared" si="1"/>
        <v>15.129038498742503</v>
      </c>
      <c r="P10" s="9"/>
    </row>
    <row r="11" spans="1:133">
      <c r="A11" s="12"/>
      <c r="B11" s="25">
        <v>314.39999999999998</v>
      </c>
      <c r="C11" s="20" t="s">
        <v>14</v>
      </c>
      <c r="D11" s="46">
        <v>44205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44205</v>
      </c>
      <c r="O11" s="47">
        <f t="shared" si="1"/>
        <v>0.95021603146965883</v>
      </c>
      <c r="P11" s="9"/>
    </row>
    <row r="12" spans="1:133">
      <c r="A12" s="12"/>
      <c r="B12" s="25">
        <v>315</v>
      </c>
      <c r="C12" s="20" t="s">
        <v>15</v>
      </c>
      <c r="D12" s="46">
        <v>4920479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4920479</v>
      </c>
      <c r="O12" s="47">
        <f t="shared" si="1"/>
        <v>105.76898604931107</v>
      </c>
      <c r="P12" s="9"/>
    </row>
    <row r="13" spans="1:133">
      <c r="A13" s="12"/>
      <c r="B13" s="25">
        <v>316</v>
      </c>
      <c r="C13" s="20" t="s">
        <v>16</v>
      </c>
      <c r="D13" s="46">
        <v>757014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757014</v>
      </c>
      <c r="O13" s="47">
        <f t="shared" si="1"/>
        <v>16.272522086799508</v>
      </c>
      <c r="P13" s="9"/>
    </row>
    <row r="14" spans="1:133">
      <c r="A14" s="12"/>
      <c r="B14" s="25">
        <v>319</v>
      </c>
      <c r="C14" s="20" t="s">
        <v>63</v>
      </c>
      <c r="D14" s="46">
        <v>721477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721477</v>
      </c>
      <c r="O14" s="47">
        <f t="shared" si="1"/>
        <v>15.508630510952043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8357382</v>
      </c>
      <c r="E15" s="32">
        <f t="shared" si="3"/>
        <v>1156884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9514266</v>
      </c>
      <c r="O15" s="45">
        <f t="shared" si="1"/>
        <v>204.51550912491132</v>
      </c>
      <c r="P15" s="10"/>
    </row>
    <row r="16" spans="1:133">
      <c r="A16" s="12"/>
      <c r="B16" s="25">
        <v>322</v>
      </c>
      <c r="C16" s="20" t="s">
        <v>0</v>
      </c>
      <c r="D16" s="46">
        <v>4013091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4013091</v>
      </c>
      <c r="O16" s="47">
        <f t="shared" si="1"/>
        <v>86.264074289030759</v>
      </c>
      <c r="P16" s="9"/>
    </row>
    <row r="17" spans="1:16">
      <c r="A17" s="12"/>
      <c r="B17" s="25">
        <v>323.10000000000002</v>
      </c>
      <c r="C17" s="20" t="s">
        <v>18</v>
      </c>
      <c r="D17" s="46">
        <v>3563838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3563838</v>
      </c>
      <c r="O17" s="47">
        <f t="shared" si="1"/>
        <v>76.60708067324434</v>
      </c>
      <c r="P17" s="9"/>
    </row>
    <row r="18" spans="1:16">
      <c r="A18" s="12"/>
      <c r="B18" s="25">
        <v>323.7</v>
      </c>
      <c r="C18" s="20" t="s">
        <v>19</v>
      </c>
      <c r="D18" s="46">
        <v>768453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768453</v>
      </c>
      <c r="O18" s="47">
        <f t="shared" si="1"/>
        <v>16.518411040175405</v>
      </c>
      <c r="P18" s="9"/>
    </row>
    <row r="19" spans="1:16">
      <c r="A19" s="12"/>
      <c r="B19" s="25">
        <v>323.89999999999998</v>
      </c>
      <c r="C19" s="20" t="s">
        <v>75</v>
      </c>
      <c r="D19" s="46">
        <v>12000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12000</v>
      </c>
      <c r="O19" s="47">
        <f t="shared" si="1"/>
        <v>0.25794802347327012</v>
      </c>
      <c r="P19" s="9"/>
    </row>
    <row r="20" spans="1:16">
      <c r="A20" s="12"/>
      <c r="B20" s="25">
        <v>324.12</v>
      </c>
      <c r="C20" s="20" t="s">
        <v>20</v>
      </c>
      <c r="D20" s="46">
        <v>0</v>
      </c>
      <c r="E20" s="46">
        <v>73056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73056</v>
      </c>
      <c r="O20" s="47">
        <f t="shared" si="1"/>
        <v>1.5703875669052685</v>
      </c>
      <c r="P20" s="9"/>
    </row>
    <row r="21" spans="1:16">
      <c r="A21" s="12"/>
      <c r="B21" s="25">
        <v>324.32</v>
      </c>
      <c r="C21" s="20" t="s">
        <v>22</v>
      </c>
      <c r="D21" s="46">
        <v>0</v>
      </c>
      <c r="E21" s="46">
        <v>862911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862911</v>
      </c>
      <c r="O21" s="47">
        <f t="shared" si="1"/>
        <v>18.548848906945249</v>
      </c>
      <c r="P21" s="9"/>
    </row>
    <row r="22" spans="1:16">
      <c r="A22" s="12"/>
      <c r="B22" s="25">
        <v>324.62</v>
      </c>
      <c r="C22" s="20" t="s">
        <v>64</v>
      </c>
      <c r="D22" s="46">
        <v>0</v>
      </c>
      <c r="E22" s="46">
        <v>220917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220917</v>
      </c>
      <c r="O22" s="47">
        <f t="shared" si="1"/>
        <v>4.7487586251370351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SUM(D24:D32)</f>
        <v>4022919</v>
      </c>
      <c r="E23" s="32">
        <f t="shared" si="5"/>
        <v>941321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360408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ref="N23:N49" si="6">SUM(D23:M23)</f>
        <v>5324648</v>
      </c>
      <c r="O23" s="45">
        <f t="shared" si="1"/>
        <v>114.45686894090841</v>
      </c>
      <c r="P23" s="10"/>
    </row>
    <row r="24" spans="1:16">
      <c r="A24" s="12"/>
      <c r="B24" s="25">
        <v>331.49</v>
      </c>
      <c r="C24" s="20" t="s">
        <v>76</v>
      </c>
      <c r="D24" s="46">
        <v>0</v>
      </c>
      <c r="E24" s="46">
        <v>714793</v>
      </c>
      <c r="F24" s="46">
        <v>0</v>
      </c>
      <c r="G24" s="46">
        <v>0</v>
      </c>
      <c r="H24" s="46">
        <v>0</v>
      </c>
      <c r="I24" s="46">
        <v>246663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961456</v>
      </c>
      <c r="O24" s="47">
        <f t="shared" si="1"/>
        <v>20.667139571376367</v>
      </c>
      <c r="P24" s="9"/>
    </row>
    <row r="25" spans="1:16">
      <c r="A25" s="12"/>
      <c r="B25" s="25">
        <v>334.49</v>
      </c>
      <c r="C25" s="20" t="s">
        <v>66</v>
      </c>
      <c r="D25" s="46">
        <v>0</v>
      </c>
      <c r="E25" s="46">
        <v>211299</v>
      </c>
      <c r="F25" s="46">
        <v>0</v>
      </c>
      <c r="G25" s="46">
        <v>0</v>
      </c>
      <c r="H25" s="46">
        <v>0</v>
      </c>
      <c r="I25" s="46">
        <v>13745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225044</v>
      </c>
      <c r="O25" s="47">
        <f t="shared" si="1"/>
        <v>4.8374712495432171</v>
      </c>
      <c r="P25" s="9"/>
    </row>
    <row r="26" spans="1:16">
      <c r="A26" s="12"/>
      <c r="B26" s="25">
        <v>335.12</v>
      </c>
      <c r="C26" s="20" t="s">
        <v>28</v>
      </c>
      <c r="D26" s="46">
        <v>739558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739558</v>
      </c>
      <c r="O26" s="47">
        <f t="shared" si="1"/>
        <v>15.897293695320393</v>
      </c>
      <c r="P26" s="9"/>
    </row>
    <row r="27" spans="1:16">
      <c r="A27" s="12"/>
      <c r="B27" s="25">
        <v>335.15</v>
      </c>
      <c r="C27" s="20" t="s">
        <v>29</v>
      </c>
      <c r="D27" s="46">
        <v>55123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55123</v>
      </c>
      <c r="O27" s="47">
        <f t="shared" si="1"/>
        <v>1.1849057414930892</v>
      </c>
      <c r="P27" s="9"/>
    </row>
    <row r="28" spans="1:16">
      <c r="A28" s="12"/>
      <c r="B28" s="25">
        <v>335.18</v>
      </c>
      <c r="C28" s="20" t="s">
        <v>30</v>
      </c>
      <c r="D28" s="46">
        <v>2175126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2175126</v>
      </c>
      <c r="O28" s="47">
        <f t="shared" si="1"/>
        <v>46.75578770877668</v>
      </c>
      <c r="P28" s="9"/>
    </row>
    <row r="29" spans="1:16">
      <c r="A29" s="12"/>
      <c r="B29" s="25">
        <v>337.1</v>
      </c>
      <c r="C29" s="20" t="s">
        <v>31</v>
      </c>
      <c r="D29" s="46">
        <v>965368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965368</v>
      </c>
      <c r="O29" s="47">
        <f t="shared" si="1"/>
        <v>20.751230627028654</v>
      </c>
      <c r="P29" s="9"/>
    </row>
    <row r="30" spans="1:16">
      <c r="A30" s="12"/>
      <c r="B30" s="25">
        <v>337.4</v>
      </c>
      <c r="C30" s="20" t="s">
        <v>77</v>
      </c>
      <c r="D30" s="46">
        <v>0</v>
      </c>
      <c r="E30" s="46">
        <v>15229</v>
      </c>
      <c r="F30" s="46">
        <v>0</v>
      </c>
      <c r="G30" s="46">
        <v>0</v>
      </c>
      <c r="H30" s="46">
        <v>0</v>
      </c>
      <c r="I30" s="46">
        <v>100000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115229</v>
      </c>
      <c r="O30" s="47">
        <f t="shared" si="1"/>
        <v>2.4769243997334538</v>
      </c>
      <c r="P30" s="9"/>
    </row>
    <row r="31" spans="1:16">
      <c r="A31" s="12"/>
      <c r="B31" s="25">
        <v>337.7</v>
      </c>
      <c r="C31" s="20" t="s">
        <v>68</v>
      </c>
      <c r="D31" s="46">
        <v>42172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42172</v>
      </c>
      <c r="O31" s="47">
        <f t="shared" si="1"/>
        <v>0.90651533715956234</v>
      </c>
      <c r="P31" s="9"/>
    </row>
    <row r="32" spans="1:16">
      <c r="A32" s="12"/>
      <c r="B32" s="25">
        <v>338</v>
      </c>
      <c r="C32" s="20" t="s">
        <v>32</v>
      </c>
      <c r="D32" s="46">
        <v>45572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45572</v>
      </c>
      <c r="O32" s="47">
        <f t="shared" si="1"/>
        <v>0.97960061047698888</v>
      </c>
      <c r="P32" s="9"/>
    </row>
    <row r="33" spans="1:16" ht="15.75">
      <c r="A33" s="29" t="s">
        <v>37</v>
      </c>
      <c r="B33" s="30"/>
      <c r="C33" s="31"/>
      <c r="D33" s="32">
        <f t="shared" ref="D33:M33" si="7">SUM(D34:D38)</f>
        <v>1073773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3803236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6"/>
        <v>4877009</v>
      </c>
      <c r="O33" s="45">
        <f t="shared" si="1"/>
        <v>104.83456933427914</v>
      </c>
      <c r="P33" s="10"/>
    </row>
    <row r="34" spans="1:16">
      <c r="A34" s="12"/>
      <c r="B34" s="25">
        <v>341.9</v>
      </c>
      <c r="C34" s="20" t="s">
        <v>40</v>
      </c>
      <c r="D34" s="46">
        <v>215232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215232</v>
      </c>
      <c r="O34" s="47">
        <f t="shared" si="1"/>
        <v>4.626555749016573</v>
      </c>
      <c r="P34" s="9"/>
    </row>
    <row r="35" spans="1:16">
      <c r="A35" s="12"/>
      <c r="B35" s="25">
        <v>342.1</v>
      </c>
      <c r="C35" s="20" t="s">
        <v>41</v>
      </c>
      <c r="D35" s="46">
        <v>283039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283039</v>
      </c>
      <c r="O35" s="47">
        <f t="shared" si="1"/>
        <v>6.0841125513209091</v>
      </c>
      <c r="P35" s="9"/>
    </row>
    <row r="36" spans="1:16">
      <c r="A36" s="12"/>
      <c r="B36" s="25">
        <v>342.5</v>
      </c>
      <c r="C36" s="20" t="s">
        <v>78</v>
      </c>
      <c r="D36" s="46">
        <v>35671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35671</v>
      </c>
      <c r="O36" s="47">
        <f t="shared" si="1"/>
        <v>0.7667719954429183</v>
      </c>
      <c r="P36" s="9"/>
    </row>
    <row r="37" spans="1:16">
      <c r="A37" s="12"/>
      <c r="B37" s="25">
        <v>343.3</v>
      </c>
      <c r="C37" s="20" t="s">
        <v>79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3803236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3803236</v>
      </c>
      <c r="O37" s="47">
        <f t="shared" si="1"/>
        <v>81.75310075019884</v>
      </c>
      <c r="P37" s="9"/>
    </row>
    <row r="38" spans="1:16">
      <c r="A38" s="12"/>
      <c r="B38" s="25">
        <v>347.2</v>
      </c>
      <c r="C38" s="20" t="s">
        <v>44</v>
      </c>
      <c r="D38" s="46">
        <v>539831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539831</v>
      </c>
      <c r="O38" s="47">
        <f t="shared" si="1"/>
        <v>11.604028288299908</v>
      </c>
      <c r="P38" s="9"/>
    </row>
    <row r="39" spans="1:16" ht="15.75">
      <c r="A39" s="29" t="s">
        <v>38</v>
      </c>
      <c r="B39" s="30"/>
      <c r="C39" s="31"/>
      <c r="D39" s="32">
        <f t="shared" ref="D39:M39" si="8">SUM(D40:D41)</f>
        <v>586319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6"/>
        <v>586319</v>
      </c>
      <c r="O39" s="45">
        <f t="shared" si="1"/>
        <v>12.603318931235355</v>
      </c>
      <c r="P39" s="10"/>
    </row>
    <row r="40" spans="1:16">
      <c r="A40" s="13"/>
      <c r="B40" s="39">
        <v>351.5</v>
      </c>
      <c r="C40" s="21" t="s">
        <v>80</v>
      </c>
      <c r="D40" s="46">
        <v>442509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442509</v>
      </c>
      <c r="O40" s="47">
        <f t="shared" si="1"/>
        <v>9.5120268265944414</v>
      </c>
      <c r="P40" s="9"/>
    </row>
    <row r="41" spans="1:16">
      <c r="A41" s="13"/>
      <c r="B41" s="39">
        <v>354</v>
      </c>
      <c r="C41" s="21" t="s">
        <v>81</v>
      </c>
      <c r="D41" s="46">
        <v>143810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143810</v>
      </c>
      <c r="O41" s="47">
        <f t="shared" si="1"/>
        <v>3.0912921046409148</v>
      </c>
      <c r="P41" s="9"/>
    </row>
    <row r="42" spans="1:16" ht="15.75">
      <c r="A42" s="29" t="s">
        <v>4</v>
      </c>
      <c r="B42" s="30"/>
      <c r="C42" s="31"/>
      <c r="D42" s="32">
        <f t="shared" ref="D42:M42" si="9">SUM(D43:D45)</f>
        <v>1449889</v>
      </c>
      <c r="E42" s="32">
        <f t="shared" si="9"/>
        <v>0</v>
      </c>
      <c r="F42" s="32">
        <f t="shared" si="9"/>
        <v>0</v>
      </c>
      <c r="G42" s="32">
        <f t="shared" si="9"/>
        <v>591</v>
      </c>
      <c r="H42" s="32">
        <f t="shared" si="9"/>
        <v>0</v>
      </c>
      <c r="I42" s="32">
        <f t="shared" si="9"/>
        <v>87049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6"/>
        <v>1537529</v>
      </c>
      <c r="O42" s="45">
        <f t="shared" si="1"/>
        <v>33.050213881902799</v>
      </c>
      <c r="P42" s="10"/>
    </row>
    <row r="43" spans="1:16">
      <c r="A43" s="12"/>
      <c r="B43" s="25">
        <v>361.1</v>
      </c>
      <c r="C43" s="20" t="s">
        <v>48</v>
      </c>
      <c r="D43" s="46">
        <v>748399</v>
      </c>
      <c r="E43" s="46">
        <v>0</v>
      </c>
      <c r="F43" s="46">
        <v>0</v>
      </c>
      <c r="G43" s="46">
        <v>591</v>
      </c>
      <c r="H43" s="46">
        <v>0</v>
      </c>
      <c r="I43" s="46">
        <v>91722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840712</v>
      </c>
      <c r="O43" s="47">
        <f t="shared" si="1"/>
        <v>18.071666559188323</v>
      </c>
      <c r="P43" s="9"/>
    </row>
    <row r="44" spans="1:16">
      <c r="A44" s="12"/>
      <c r="B44" s="25">
        <v>361.3</v>
      </c>
      <c r="C44" s="20" t="s">
        <v>49</v>
      </c>
      <c r="D44" s="46">
        <v>16511</v>
      </c>
      <c r="E44" s="46">
        <v>0</v>
      </c>
      <c r="F44" s="46">
        <v>0</v>
      </c>
      <c r="G44" s="46">
        <v>0</v>
      </c>
      <c r="H44" s="46">
        <v>0</v>
      </c>
      <c r="I44" s="46">
        <v>-4673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11838</v>
      </c>
      <c r="O44" s="47">
        <f t="shared" si="1"/>
        <v>0.254465725156381</v>
      </c>
      <c r="P44" s="9"/>
    </row>
    <row r="45" spans="1:16">
      <c r="A45" s="12"/>
      <c r="B45" s="25">
        <v>369.9</v>
      </c>
      <c r="C45" s="20" t="s">
        <v>50</v>
      </c>
      <c r="D45" s="46">
        <v>684979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684979</v>
      </c>
      <c r="O45" s="47">
        <f t="shared" si="1"/>
        <v>14.724081597558092</v>
      </c>
      <c r="P45" s="9"/>
    </row>
    <row r="46" spans="1:16" ht="15.75">
      <c r="A46" s="29" t="s">
        <v>39</v>
      </c>
      <c r="B46" s="30"/>
      <c r="C46" s="31"/>
      <c r="D46" s="32">
        <f t="shared" ref="D46:M46" si="10">SUM(D47:D48)</f>
        <v>0</v>
      </c>
      <c r="E46" s="32">
        <f t="shared" si="10"/>
        <v>2068470</v>
      </c>
      <c r="F46" s="32">
        <f t="shared" si="10"/>
        <v>0</v>
      </c>
      <c r="G46" s="32">
        <f t="shared" si="10"/>
        <v>17000000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6"/>
        <v>19068470</v>
      </c>
      <c r="O46" s="45">
        <f t="shared" si="1"/>
        <v>409.88951226327896</v>
      </c>
      <c r="P46" s="9"/>
    </row>
    <row r="47" spans="1:16">
      <c r="A47" s="12"/>
      <c r="B47" s="25">
        <v>381</v>
      </c>
      <c r="C47" s="20" t="s">
        <v>51</v>
      </c>
      <c r="D47" s="46">
        <v>0</v>
      </c>
      <c r="E47" s="46">
        <v>1906970</v>
      </c>
      <c r="F47" s="46">
        <v>0</v>
      </c>
      <c r="G47" s="46">
        <v>17000000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6"/>
        <v>18906970</v>
      </c>
      <c r="O47" s="47">
        <f t="shared" si="1"/>
        <v>406.41796178070121</v>
      </c>
      <c r="P47" s="9"/>
    </row>
    <row r="48" spans="1:16" ht="15.75" thickBot="1">
      <c r="A48" s="12"/>
      <c r="B48" s="25">
        <v>384</v>
      </c>
      <c r="C48" s="20" t="s">
        <v>71</v>
      </c>
      <c r="D48" s="46">
        <v>0</v>
      </c>
      <c r="E48" s="46">
        <v>161500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6"/>
        <v>161500</v>
      </c>
      <c r="O48" s="47">
        <f t="shared" si="1"/>
        <v>3.4715504825777606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1">SUM(D5,D15,D23,D33,D39,D42,D46)</f>
        <v>48358523</v>
      </c>
      <c r="E49" s="15">
        <f t="shared" si="11"/>
        <v>4756914</v>
      </c>
      <c r="F49" s="15">
        <f t="shared" si="11"/>
        <v>0</v>
      </c>
      <c r="G49" s="15">
        <f t="shared" si="11"/>
        <v>17000591</v>
      </c>
      <c r="H49" s="15">
        <f t="shared" si="11"/>
        <v>0</v>
      </c>
      <c r="I49" s="15">
        <f t="shared" si="11"/>
        <v>4250693</v>
      </c>
      <c r="J49" s="15">
        <f t="shared" si="11"/>
        <v>0</v>
      </c>
      <c r="K49" s="15">
        <f t="shared" si="11"/>
        <v>0</v>
      </c>
      <c r="L49" s="15">
        <f t="shared" si="11"/>
        <v>0</v>
      </c>
      <c r="M49" s="15">
        <f t="shared" si="11"/>
        <v>0</v>
      </c>
      <c r="N49" s="15">
        <f t="shared" si="6"/>
        <v>74366721</v>
      </c>
      <c r="O49" s="38">
        <f t="shared" si="1"/>
        <v>1598.5623911781777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82</v>
      </c>
      <c r="M51" s="48"/>
      <c r="N51" s="48"/>
      <c r="O51" s="43">
        <v>46521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SUM(D6:D14)</f>
        <v>35409134</v>
      </c>
      <c r="E5" s="27">
        <f t="shared" ref="E5:M5" si="0">SUM(E6:E14)</f>
        <v>550690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3752026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39711850</v>
      </c>
      <c r="O5" s="33">
        <f t="shared" ref="O5:O49" si="1">(N5/O$51)</f>
        <v>868.79717342317701</v>
      </c>
      <c r="P5" s="6"/>
    </row>
    <row r="6" spans="1:133">
      <c r="A6" s="12"/>
      <c r="B6" s="25">
        <v>311</v>
      </c>
      <c r="C6" s="20" t="s">
        <v>3</v>
      </c>
      <c r="D6" s="46">
        <v>22448001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22448001</v>
      </c>
      <c r="O6" s="47">
        <f t="shared" si="1"/>
        <v>491.10680609945524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398428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398428</v>
      </c>
      <c r="O7" s="47">
        <f t="shared" si="1"/>
        <v>8.7166203592290366</v>
      </c>
      <c r="P7" s="9"/>
    </row>
    <row r="8" spans="1:133">
      <c r="A8" s="12"/>
      <c r="B8" s="25">
        <v>312.42</v>
      </c>
      <c r="C8" s="20" t="s">
        <v>61</v>
      </c>
      <c r="D8" s="46">
        <v>0</v>
      </c>
      <c r="E8" s="46">
        <v>152262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152262</v>
      </c>
      <c r="O8" s="47">
        <f t="shared" si="1"/>
        <v>3.3311164103349449</v>
      </c>
      <c r="P8" s="9"/>
    </row>
    <row r="9" spans="1:133">
      <c r="A9" s="12"/>
      <c r="B9" s="25">
        <v>314.10000000000002</v>
      </c>
      <c r="C9" s="20" t="s">
        <v>12</v>
      </c>
      <c r="D9" s="46">
        <v>5771287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5771287</v>
      </c>
      <c r="O9" s="47">
        <f t="shared" si="1"/>
        <v>126.2615021111816</v>
      </c>
      <c r="P9" s="9"/>
    </row>
    <row r="10" spans="1:133">
      <c r="A10" s="12"/>
      <c r="B10" s="25">
        <v>314.2</v>
      </c>
      <c r="C10" s="20" t="s">
        <v>62</v>
      </c>
      <c r="D10" s="46">
        <v>5205814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5205814</v>
      </c>
      <c r="O10" s="47">
        <f t="shared" si="1"/>
        <v>113.89034982169814</v>
      </c>
      <c r="P10" s="9"/>
    </row>
    <row r="11" spans="1:133">
      <c r="A11" s="12"/>
      <c r="B11" s="25">
        <v>314.3</v>
      </c>
      <c r="C11" s="20" t="s">
        <v>13</v>
      </c>
      <c r="D11" s="46">
        <v>658497</v>
      </c>
      <c r="E11" s="46">
        <v>0</v>
      </c>
      <c r="F11" s="46">
        <v>0</v>
      </c>
      <c r="G11" s="46">
        <v>0</v>
      </c>
      <c r="H11" s="46">
        <v>0</v>
      </c>
      <c r="I11" s="46">
        <v>3752026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4410523</v>
      </c>
      <c r="O11" s="47">
        <f t="shared" si="1"/>
        <v>96.491347437047409</v>
      </c>
      <c r="P11" s="9"/>
    </row>
    <row r="12" spans="1:133">
      <c r="A12" s="12"/>
      <c r="B12" s="25">
        <v>314.39999999999998</v>
      </c>
      <c r="C12" s="20" t="s">
        <v>14</v>
      </c>
      <c r="D12" s="46">
        <v>22665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22665</v>
      </c>
      <c r="O12" s="47">
        <f t="shared" si="1"/>
        <v>0.4958542081428165</v>
      </c>
      <c r="P12" s="9"/>
    </row>
    <row r="13" spans="1:133">
      <c r="A13" s="12"/>
      <c r="B13" s="25">
        <v>316</v>
      </c>
      <c r="C13" s="20" t="s">
        <v>16</v>
      </c>
      <c r="D13" s="46">
        <v>786808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786808</v>
      </c>
      <c r="O13" s="47">
        <f t="shared" si="1"/>
        <v>17.213415301144195</v>
      </c>
      <c r="P13" s="9"/>
    </row>
    <row r="14" spans="1:133">
      <c r="A14" s="12"/>
      <c r="B14" s="25">
        <v>319</v>
      </c>
      <c r="C14" s="20" t="s">
        <v>63</v>
      </c>
      <c r="D14" s="46">
        <v>516062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516062</v>
      </c>
      <c r="O14" s="47">
        <f t="shared" si="1"/>
        <v>11.290161674943665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SUM(D16:D21)</f>
        <v>8881286</v>
      </c>
      <c r="E15" s="32">
        <f t="shared" si="3"/>
        <v>239009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9" si="4">SUM(D15:M15)</f>
        <v>9120295</v>
      </c>
      <c r="O15" s="45">
        <f t="shared" si="1"/>
        <v>199.52952372618083</v>
      </c>
      <c r="P15" s="10"/>
    </row>
    <row r="16" spans="1:133">
      <c r="A16" s="12"/>
      <c r="B16" s="25">
        <v>322</v>
      </c>
      <c r="C16" s="20" t="s">
        <v>0</v>
      </c>
      <c r="D16" s="46">
        <v>2680832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2680832</v>
      </c>
      <c r="O16" s="47">
        <f t="shared" si="1"/>
        <v>58.649981404099847</v>
      </c>
      <c r="P16" s="9"/>
    </row>
    <row r="17" spans="1:16">
      <c r="A17" s="12"/>
      <c r="B17" s="25">
        <v>323.10000000000002</v>
      </c>
      <c r="C17" s="20" t="s">
        <v>18</v>
      </c>
      <c r="D17" s="46">
        <v>4991887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4991887</v>
      </c>
      <c r="O17" s="47">
        <f t="shared" si="1"/>
        <v>109.21015554923538</v>
      </c>
      <c r="P17" s="9"/>
    </row>
    <row r="18" spans="1:16">
      <c r="A18" s="12"/>
      <c r="B18" s="25">
        <v>323.7</v>
      </c>
      <c r="C18" s="20" t="s">
        <v>19</v>
      </c>
      <c r="D18" s="46">
        <v>895596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895596</v>
      </c>
      <c r="O18" s="47">
        <f t="shared" si="1"/>
        <v>19.593427990111358</v>
      </c>
      <c r="P18" s="9"/>
    </row>
    <row r="19" spans="1:16">
      <c r="A19" s="12"/>
      <c r="B19" s="25">
        <v>324.12</v>
      </c>
      <c r="C19" s="20" t="s">
        <v>20</v>
      </c>
      <c r="D19" s="46">
        <v>22291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22291</v>
      </c>
      <c r="O19" s="47">
        <f t="shared" si="1"/>
        <v>0.48767201207639632</v>
      </c>
      <c r="P19" s="9"/>
    </row>
    <row r="20" spans="1:16">
      <c r="A20" s="12"/>
      <c r="B20" s="25">
        <v>324.32</v>
      </c>
      <c r="C20" s="20" t="s">
        <v>22</v>
      </c>
      <c r="D20" s="46">
        <v>0</v>
      </c>
      <c r="E20" s="46">
        <v>239009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239009</v>
      </c>
      <c r="O20" s="47">
        <f t="shared" si="1"/>
        <v>5.2289264696230502</v>
      </c>
      <c r="P20" s="9"/>
    </row>
    <row r="21" spans="1:16">
      <c r="A21" s="12"/>
      <c r="B21" s="25">
        <v>324.62</v>
      </c>
      <c r="C21" s="20" t="s">
        <v>64</v>
      </c>
      <c r="D21" s="46">
        <v>290680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290680</v>
      </c>
      <c r="O21" s="47">
        <f t="shared" si="1"/>
        <v>6.3593603010348074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SUM(D23:D34)</f>
        <v>2821610</v>
      </c>
      <c r="E22" s="32">
        <f t="shared" si="5"/>
        <v>553886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369815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3745311</v>
      </c>
      <c r="O22" s="45">
        <f t="shared" si="1"/>
        <v>81.938152223850878</v>
      </c>
      <c r="P22" s="10"/>
    </row>
    <row r="23" spans="1:16">
      <c r="A23" s="12"/>
      <c r="B23" s="25">
        <v>331.1</v>
      </c>
      <c r="C23" s="20" t="s">
        <v>24</v>
      </c>
      <c r="D23" s="46">
        <v>28347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28347</v>
      </c>
      <c r="O23" s="47">
        <f t="shared" si="1"/>
        <v>0.620162331269553</v>
      </c>
      <c r="P23" s="9"/>
    </row>
    <row r="24" spans="1:16">
      <c r="A24" s="12"/>
      <c r="B24" s="25">
        <v>331.2</v>
      </c>
      <c r="C24" s="20" t="s">
        <v>65</v>
      </c>
      <c r="D24" s="46">
        <v>12959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12959</v>
      </c>
      <c r="O24" s="47">
        <f t="shared" si="1"/>
        <v>0.28351090594850031</v>
      </c>
      <c r="P24" s="9"/>
    </row>
    <row r="25" spans="1:16">
      <c r="A25" s="12"/>
      <c r="B25" s="25">
        <v>334.1</v>
      </c>
      <c r="C25" s="20" t="s">
        <v>26</v>
      </c>
      <c r="D25" s="46">
        <v>-3290</v>
      </c>
      <c r="E25" s="46">
        <v>0</v>
      </c>
      <c r="F25" s="46">
        <v>0</v>
      </c>
      <c r="G25" s="46">
        <v>0</v>
      </c>
      <c r="H25" s="46">
        <v>0</v>
      </c>
      <c r="I25" s="46">
        <v>357097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353807</v>
      </c>
      <c r="O25" s="47">
        <f t="shared" si="1"/>
        <v>7.7404231114222579</v>
      </c>
      <c r="P25" s="9"/>
    </row>
    <row r="26" spans="1:16">
      <c r="A26" s="12"/>
      <c r="B26" s="25">
        <v>334.2</v>
      </c>
      <c r="C26" s="20" t="s">
        <v>27</v>
      </c>
      <c r="D26" s="46">
        <v>-1027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-1027</v>
      </c>
      <c r="O26" s="47">
        <f t="shared" si="1"/>
        <v>-2.2468222888271456E-2</v>
      </c>
      <c r="P26" s="9"/>
    </row>
    <row r="27" spans="1:16">
      <c r="A27" s="12"/>
      <c r="B27" s="25">
        <v>334.49</v>
      </c>
      <c r="C27" s="20" t="s">
        <v>66</v>
      </c>
      <c r="D27" s="46">
        <v>0</v>
      </c>
      <c r="E27" s="46">
        <v>553886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553886</v>
      </c>
      <c r="O27" s="47">
        <f t="shared" si="1"/>
        <v>12.117657354131572</v>
      </c>
      <c r="P27" s="9"/>
    </row>
    <row r="28" spans="1:16">
      <c r="A28" s="12"/>
      <c r="B28" s="25">
        <v>335.12</v>
      </c>
      <c r="C28" s="20" t="s">
        <v>28</v>
      </c>
      <c r="D28" s="46">
        <v>656277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656277</v>
      </c>
      <c r="O28" s="47">
        <f t="shared" si="1"/>
        <v>14.357719486315606</v>
      </c>
      <c r="P28" s="9"/>
    </row>
    <row r="29" spans="1:16">
      <c r="A29" s="12"/>
      <c r="B29" s="25">
        <v>335.15</v>
      </c>
      <c r="C29" s="20" t="s">
        <v>29</v>
      </c>
      <c r="D29" s="46">
        <v>48082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48082</v>
      </c>
      <c r="O29" s="47">
        <f t="shared" si="1"/>
        <v>1.0519153777155483</v>
      </c>
      <c r="P29" s="9"/>
    </row>
    <row r="30" spans="1:16">
      <c r="A30" s="12"/>
      <c r="B30" s="25">
        <v>335.18</v>
      </c>
      <c r="C30" s="20" t="s">
        <v>30</v>
      </c>
      <c r="D30" s="46">
        <v>1881444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1881444</v>
      </c>
      <c r="O30" s="47">
        <f t="shared" si="1"/>
        <v>41.161346780721523</v>
      </c>
      <c r="P30" s="9"/>
    </row>
    <row r="31" spans="1:16">
      <c r="A31" s="12"/>
      <c r="B31" s="25">
        <v>337.1</v>
      </c>
      <c r="C31" s="20" t="s">
        <v>31</v>
      </c>
      <c r="D31" s="46">
        <v>32650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32650</v>
      </c>
      <c r="O31" s="47">
        <f t="shared" si="1"/>
        <v>0.71430134109256382</v>
      </c>
      <c r="P31" s="9"/>
    </row>
    <row r="32" spans="1:16">
      <c r="A32" s="12"/>
      <c r="B32" s="25">
        <v>337.3</v>
      </c>
      <c r="C32" s="20" t="s">
        <v>67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12718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12718</v>
      </c>
      <c r="O32" s="47">
        <f t="shared" si="1"/>
        <v>0.27823842131746485</v>
      </c>
      <c r="P32" s="9"/>
    </row>
    <row r="33" spans="1:16">
      <c r="A33" s="12"/>
      <c r="B33" s="25">
        <v>337.7</v>
      </c>
      <c r="C33" s="20" t="s">
        <v>68</v>
      </c>
      <c r="D33" s="46">
        <v>108935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108935</v>
      </c>
      <c r="O33" s="47">
        <f t="shared" si="1"/>
        <v>2.3832286858167975</v>
      </c>
      <c r="P33" s="9"/>
    </row>
    <row r="34" spans="1:16">
      <c r="A34" s="12"/>
      <c r="B34" s="25">
        <v>338</v>
      </c>
      <c r="C34" s="20" t="s">
        <v>32</v>
      </c>
      <c r="D34" s="46">
        <v>57233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57233</v>
      </c>
      <c r="O34" s="47">
        <f t="shared" si="1"/>
        <v>1.2521166509877704</v>
      </c>
      <c r="P34" s="9"/>
    </row>
    <row r="35" spans="1:16" ht="15.75">
      <c r="A35" s="29" t="s">
        <v>37</v>
      </c>
      <c r="B35" s="30"/>
      <c r="C35" s="31"/>
      <c r="D35" s="32">
        <f t="shared" ref="D35:M35" si="6">SUM(D36:D39)</f>
        <v>806420</v>
      </c>
      <c r="E35" s="32">
        <f t="shared" si="6"/>
        <v>0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0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 t="shared" si="4"/>
        <v>806420</v>
      </c>
      <c r="O35" s="45">
        <f t="shared" si="1"/>
        <v>17.642477411450699</v>
      </c>
      <c r="P35" s="10"/>
    </row>
    <row r="36" spans="1:16">
      <c r="A36" s="12"/>
      <c r="B36" s="25">
        <v>341.9</v>
      </c>
      <c r="C36" s="20" t="s">
        <v>40</v>
      </c>
      <c r="D36" s="46">
        <v>128822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128822</v>
      </c>
      <c r="O36" s="47">
        <f t="shared" si="1"/>
        <v>2.8183071167603755</v>
      </c>
      <c r="P36" s="9"/>
    </row>
    <row r="37" spans="1:16">
      <c r="A37" s="12"/>
      <c r="B37" s="25">
        <v>342.1</v>
      </c>
      <c r="C37" s="20" t="s">
        <v>41</v>
      </c>
      <c r="D37" s="46">
        <v>240118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240118</v>
      </c>
      <c r="O37" s="47">
        <f t="shared" si="1"/>
        <v>5.2531886499376492</v>
      </c>
      <c r="P37" s="9"/>
    </row>
    <row r="38" spans="1:16">
      <c r="A38" s="12"/>
      <c r="B38" s="25">
        <v>347.2</v>
      </c>
      <c r="C38" s="20" t="s">
        <v>44</v>
      </c>
      <c r="D38" s="46">
        <v>230262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230262</v>
      </c>
      <c r="O38" s="47">
        <f t="shared" si="1"/>
        <v>5.0375637183049289</v>
      </c>
      <c r="P38" s="9"/>
    </row>
    <row r="39" spans="1:16">
      <c r="A39" s="12"/>
      <c r="B39" s="25">
        <v>347.4</v>
      </c>
      <c r="C39" s="20" t="s">
        <v>69</v>
      </c>
      <c r="D39" s="46">
        <v>207218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207218</v>
      </c>
      <c r="O39" s="47">
        <f t="shared" si="1"/>
        <v>4.5334179264477452</v>
      </c>
      <c r="P39" s="9"/>
    </row>
    <row r="40" spans="1:16" ht="15.75">
      <c r="A40" s="29" t="s">
        <v>38</v>
      </c>
      <c r="B40" s="30"/>
      <c r="C40" s="31"/>
      <c r="D40" s="32">
        <f t="shared" ref="D40:M40" si="7">SUM(D41:D41)</f>
        <v>610673</v>
      </c>
      <c r="E40" s="32">
        <f t="shared" si="7"/>
        <v>0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0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 t="shared" si="4"/>
        <v>610673</v>
      </c>
      <c r="O40" s="45">
        <f t="shared" si="1"/>
        <v>13.360016626922487</v>
      </c>
      <c r="P40" s="10"/>
    </row>
    <row r="41" spans="1:16">
      <c r="A41" s="13"/>
      <c r="B41" s="39">
        <v>351.1</v>
      </c>
      <c r="C41" s="21" t="s">
        <v>47</v>
      </c>
      <c r="D41" s="46">
        <v>610673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610673</v>
      </c>
      <c r="O41" s="47">
        <f t="shared" si="1"/>
        <v>13.360016626922487</v>
      </c>
      <c r="P41" s="9"/>
    </row>
    <row r="42" spans="1:16" ht="15.75">
      <c r="A42" s="29" t="s">
        <v>4</v>
      </c>
      <c r="B42" s="30"/>
      <c r="C42" s="31"/>
      <c r="D42" s="32">
        <f t="shared" ref="D42:M42" si="8">SUM(D43:D45)</f>
        <v>1249499</v>
      </c>
      <c r="E42" s="32">
        <f t="shared" si="8"/>
        <v>15171</v>
      </c>
      <c r="F42" s="32">
        <f t="shared" si="8"/>
        <v>0</v>
      </c>
      <c r="G42" s="32">
        <f t="shared" si="8"/>
        <v>1</v>
      </c>
      <c r="H42" s="32">
        <f t="shared" si="8"/>
        <v>0</v>
      </c>
      <c r="I42" s="32">
        <f t="shared" si="8"/>
        <v>264004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4"/>
        <v>1528675</v>
      </c>
      <c r="O42" s="45">
        <f t="shared" si="1"/>
        <v>33.443632545013017</v>
      </c>
      <c r="P42" s="10"/>
    </row>
    <row r="43" spans="1:16">
      <c r="A43" s="12"/>
      <c r="B43" s="25">
        <v>361.1</v>
      </c>
      <c r="C43" s="20" t="s">
        <v>48</v>
      </c>
      <c r="D43" s="46">
        <v>890891</v>
      </c>
      <c r="E43" s="46">
        <v>0</v>
      </c>
      <c r="F43" s="46">
        <v>0</v>
      </c>
      <c r="G43" s="46">
        <v>1</v>
      </c>
      <c r="H43" s="46">
        <v>0</v>
      </c>
      <c r="I43" s="46">
        <v>264004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1154896</v>
      </c>
      <c r="O43" s="47">
        <f t="shared" si="1"/>
        <v>25.266271412632086</v>
      </c>
      <c r="P43" s="9"/>
    </row>
    <row r="44" spans="1:16">
      <c r="A44" s="12"/>
      <c r="B44" s="25">
        <v>369.3</v>
      </c>
      <c r="C44" s="20" t="s">
        <v>70</v>
      </c>
      <c r="D44" s="46">
        <v>112500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112500</v>
      </c>
      <c r="O44" s="47">
        <f t="shared" si="1"/>
        <v>2.4612220788028614</v>
      </c>
      <c r="P44" s="9"/>
    </row>
    <row r="45" spans="1:16">
      <c r="A45" s="12"/>
      <c r="B45" s="25">
        <v>369.9</v>
      </c>
      <c r="C45" s="20" t="s">
        <v>50</v>
      </c>
      <c r="D45" s="46">
        <v>246108</v>
      </c>
      <c r="E45" s="46">
        <v>15171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261279</v>
      </c>
      <c r="O45" s="47">
        <f t="shared" si="1"/>
        <v>5.7161390535780701</v>
      </c>
      <c r="P45" s="9"/>
    </row>
    <row r="46" spans="1:16" ht="15.75">
      <c r="A46" s="29" t="s">
        <v>39</v>
      </c>
      <c r="B46" s="30"/>
      <c r="C46" s="31"/>
      <c r="D46" s="32">
        <f t="shared" ref="D46:M46" si="9">SUM(D47:D48)</f>
        <v>0</v>
      </c>
      <c r="E46" s="32">
        <f t="shared" si="9"/>
        <v>1657339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4"/>
        <v>1657339</v>
      </c>
      <c r="O46" s="45">
        <f t="shared" si="1"/>
        <v>36.258483012098274</v>
      </c>
      <c r="P46" s="9"/>
    </row>
    <row r="47" spans="1:16">
      <c r="A47" s="12"/>
      <c r="B47" s="25">
        <v>381</v>
      </c>
      <c r="C47" s="20" t="s">
        <v>51</v>
      </c>
      <c r="D47" s="46">
        <v>0</v>
      </c>
      <c r="E47" s="46">
        <v>1505339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4"/>
        <v>1505339</v>
      </c>
      <c r="O47" s="47">
        <f t="shared" si="1"/>
        <v>32.933098514515741</v>
      </c>
      <c r="P47" s="9"/>
    </row>
    <row r="48" spans="1:16" ht="15.75" thickBot="1">
      <c r="A48" s="12"/>
      <c r="B48" s="25">
        <v>384</v>
      </c>
      <c r="C48" s="20" t="s">
        <v>71</v>
      </c>
      <c r="D48" s="46">
        <v>0</v>
      </c>
      <c r="E48" s="46">
        <v>152000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4"/>
        <v>152000</v>
      </c>
      <c r="O48" s="47">
        <f t="shared" si="1"/>
        <v>3.3253844975825331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0">SUM(D5,D15,D22,D35,D40,D42,D46)</f>
        <v>49778622</v>
      </c>
      <c r="E49" s="15">
        <f t="shared" si="10"/>
        <v>3016095</v>
      </c>
      <c r="F49" s="15">
        <f t="shared" si="10"/>
        <v>0</v>
      </c>
      <c r="G49" s="15">
        <f t="shared" si="10"/>
        <v>1</v>
      </c>
      <c r="H49" s="15">
        <f t="shared" si="10"/>
        <v>0</v>
      </c>
      <c r="I49" s="15">
        <f t="shared" si="10"/>
        <v>4385845</v>
      </c>
      <c r="J49" s="15">
        <f t="shared" si="10"/>
        <v>0</v>
      </c>
      <c r="K49" s="15">
        <f t="shared" si="10"/>
        <v>0</v>
      </c>
      <c r="L49" s="15">
        <f t="shared" si="10"/>
        <v>0</v>
      </c>
      <c r="M49" s="15">
        <f t="shared" si="10"/>
        <v>0</v>
      </c>
      <c r="N49" s="15">
        <f t="shared" si="4"/>
        <v>57180563</v>
      </c>
      <c r="O49" s="38">
        <f t="shared" si="1"/>
        <v>1250.9694589686933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72</v>
      </c>
      <c r="M51" s="48"/>
      <c r="N51" s="48"/>
      <c r="O51" s="43">
        <v>45709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thickBot="1">
      <c r="A53" s="52" t="s">
        <v>73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37027237</v>
      </c>
      <c r="E5" s="27">
        <f t="shared" si="0"/>
        <v>572808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37600045</v>
      </c>
      <c r="O5" s="33">
        <f t="shared" ref="O5:O45" si="1">(N5/O$47)</f>
        <v>1091.248113536104</v>
      </c>
      <c r="P5" s="6"/>
    </row>
    <row r="6" spans="1:133">
      <c r="A6" s="12"/>
      <c r="B6" s="25">
        <v>311</v>
      </c>
      <c r="C6" s="20" t="s">
        <v>3</v>
      </c>
      <c r="D6" s="46">
        <v>25389666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25389666</v>
      </c>
      <c r="O6" s="47">
        <f t="shared" si="1"/>
        <v>736.87212677037382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572808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572808</v>
      </c>
      <c r="O7" s="47">
        <f t="shared" si="1"/>
        <v>16.624332482006036</v>
      </c>
      <c r="P7" s="9"/>
    </row>
    <row r="8" spans="1:133">
      <c r="A8" s="12"/>
      <c r="B8" s="25">
        <v>314.10000000000002</v>
      </c>
      <c r="C8" s="20" t="s">
        <v>12</v>
      </c>
      <c r="D8" s="46">
        <v>5514694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5514694</v>
      </c>
      <c r="O8" s="47">
        <f t="shared" si="1"/>
        <v>160.05032505224054</v>
      </c>
      <c r="P8" s="9"/>
    </row>
    <row r="9" spans="1:133">
      <c r="A9" s="12"/>
      <c r="B9" s="25">
        <v>314.3</v>
      </c>
      <c r="C9" s="20" t="s">
        <v>13</v>
      </c>
      <c r="D9" s="46">
        <v>630025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630025</v>
      </c>
      <c r="O9" s="47">
        <f t="shared" si="1"/>
        <v>18.284914093336429</v>
      </c>
      <c r="P9" s="9"/>
    </row>
    <row r="10" spans="1:133">
      <c r="A10" s="12"/>
      <c r="B10" s="25">
        <v>314.39999999999998</v>
      </c>
      <c r="C10" s="20" t="s">
        <v>14</v>
      </c>
      <c r="D10" s="46">
        <v>6351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6351</v>
      </c>
      <c r="O10" s="47">
        <f t="shared" si="1"/>
        <v>0.18432203389830509</v>
      </c>
      <c r="P10" s="9"/>
    </row>
    <row r="11" spans="1:133">
      <c r="A11" s="12"/>
      <c r="B11" s="25">
        <v>315</v>
      </c>
      <c r="C11" s="20" t="s">
        <v>15</v>
      </c>
      <c r="D11" s="46">
        <v>4743877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4743877</v>
      </c>
      <c r="O11" s="47">
        <f t="shared" si="1"/>
        <v>137.67927211516135</v>
      </c>
      <c r="P11" s="9"/>
    </row>
    <row r="12" spans="1:133">
      <c r="A12" s="12"/>
      <c r="B12" s="25">
        <v>316</v>
      </c>
      <c r="C12" s="20" t="s">
        <v>16</v>
      </c>
      <c r="D12" s="46">
        <v>742624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742624</v>
      </c>
      <c r="O12" s="47">
        <f t="shared" si="1"/>
        <v>21.552820989087532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9485688</v>
      </c>
      <c r="E13" s="32">
        <f t="shared" si="3"/>
        <v>195027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9680715</v>
      </c>
      <c r="O13" s="45">
        <f t="shared" si="1"/>
        <v>280.95875899698166</v>
      </c>
      <c r="P13" s="10"/>
    </row>
    <row r="14" spans="1:133">
      <c r="A14" s="12"/>
      <c r="B14" s="25">
        <v>322</v>
      </c>
      <c r="C14" s="20" t="s">
        <v>0</v>
      </c>
      <c r="D14" s="46">
        <v>2997236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2997236</v>
      </c>
      <c r="O14" s="47">
        <f t="shared" si="1"/>
        <v>86.98734618063618</v>
      </c>
      <c r="P14" s="9"/>
    </row>
    <row r="15" spans="1:133">
      <c r="A15" s="12"/>
      <c r="B15" s="25">
        <v>323.10000000000002</v>
      </c>
      <c r="C15" s="20" t="s">
        <v>18</v>
      </c>
      <c r="D15" s="46">
        <v>4945893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4945893</v>
      </c>
      <c r="O15" s="47">
        <f t="shared" si="1"/>
        <v>143.54228581379149</v>
      </c>
      <c r="P15" s="9"/>
    </row>
    <row r="16" spans="1:133">
      <c r="A16" s="12"/>
      <c r="B16" s="25">
        <v>323.7</v>
      </c>
      <c r="C16" s="20" t="s">
        <v>19</v>
      </c>
      <c r="D16" s="46">
        <v>757840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757840</v>
      </c>
      <c r="O16" s="47">
        <f t="shared" si="1"/>
        <v>21.99442767587648</v>
      </c>
      <c r="P16" s="9"/>
    </row>
    <row r="17" spans="1:16">
      <c r="A17" s="12"/>
      <c r="B17" s="25">
        <v>324.02100000000002</v>
      </c>
      <c r="C17" s="20" t="s">
        <v>20</v>
      </c>
      <c r="D17" s="46">
        <v>54568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54568</v>
      </c>
      <c r="O17" s="47">
        <f t="shared" si="1"/>
        <v>1.5837009519387044</v>
      </c>
      <c r="P17" s="9"/>
    </row>
    <row r="18" spans="1:16">
      <c r="A18" s="12"/>
      <c r="B18" s="25">
        <v>324.03100000000001</v>
      </c>
      <c r="C18" s="20" t="s">
        <v>21</v>
      </c>
      <c r="D18" s="46">
        <v>129024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129024</v>
      </c>
      <c r="O18" s="47">
        <f t="shared" si="1"/>
        <v>3.7446018110053401</v>
      </c>
      <c r="P18" s="9"/>
    </row>
    <row r="19" spans="1:16">
      <c r="A19" s="12"/>
      <c r="B19" s="25">
        <v>324.32</v>
      </c>
      <c r="C19" s="20" t="s">
        <v>22</v>
      </c>
      <c r="D19" s="46">
        <v>0</v>
      </c>
      <c r="E19" s="46">
        <v>195027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195027</v>
      </c>
      <c r="O19" s="47">
        <f t="shared" si="1"/>
        <v>5.6601752960297187</v>
      </c>
      <c r="P19" s="9"/>
    </row>
    <row r="20" spans="1:16">
      <c r="A20" s="12"/>
      <c r="B20" s="25">
        <v>329</v>
      </c>
      <c r="C20" s="20" t="s">
        <v>23</v>
      </c>
      <c r="D20" s="46">
        <v>601127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601127</v>
      </c>
      <c r="O20" s="47">
        <f t="shared" si="1"/>
        <v>17.446221267703738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SUM(D22:D29)</f>
        <v>6519005</v>
      </c>
      <c r="E21" s="32">
        <f t="shared" si="5"/>
        <v>759428</v>
      </c>
      <c r="F21" s="32">
        <f t="shared" si="5"/>
        <v>0</v>
      </c>
      <c r="G21" s="32">
        <f t="shared" si="5"/>
        <v>2202335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ref="N21:N45" si="6">SUM(D21:M21)</f>
        <v>9480768</v>
      </c>
      <c r="O21" s="45">
        <f t="shared" si="1"/>
        <v>275.15579289528677</v>
      </c>
      <c r="P21" s="10"/>
    </row>
    <row r="22" spans="1:16">
      <c r="A22" s="12"/>
      <c r="B22" s="25">
        <v>331.1</v>
      </c>
      <c r="C22" s="20" t="s">
        <v>24</v>
      </c>
      <c r="D22" s="46">
        <v>3760420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3760420</v>
      </c>
      <c r="O22" s="47">
        <f t="shared" si="1"/>
        <v>109.13687021128396</v>
      </c>
      <c r="P22" s="9"/>
    </row>
    <row r="23" spans="1:16">
      <c r="A23" s="12"/>
      <c r="B23" s="25">
        <v>334.1</v>
      </c>
      <c r="C23" s="20" t="s">
        <v>26</v>
      </c>
      <c r="D23" s="46">
        <v>53586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53586</v>
      </c>
      <c r="O23" s="47">
        <f t="shared" si="1"/>
        <v>1.5552008358486185</v>
      </c>
      <c r="P23" s="9"/>
    </row>
    <row r="24" spans="1:16">
      <c r="A24" s="12"/>
      <c r="B24" s="25">
        <v>334.2</v>
      </c>
      <c r="C24" s="20" t="s">
        <v>27</v>
      </c>
      <c r="D24" s="46">
        <v>8863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8863</v>
      </c>
      <c r="O24" s="47">
        <f t="shared" si="1"/>
        <v>0.2572266078476898</v>
      </c>
      <c r="P24" s="9"/>
    </row>
    <row r="25" spans="1:16">
      <c r="A25" s="12"/>
      <c r="B25" s="25">
        <v>335.12</v>
      </c>
      <c r="C25" s="20" t="s">
        <v>28</v>
      </c>
      <c r="D25" s="46">
        <v>661097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661097</v>
      </c>
      <c r="O25" s="47">
        <f t="shared" si="1"/>
        <v>19.186701880659392</v>
      </c>
      <c r="P25" s="9"/>
    </row>
    <row r="26" spans="1:16">
      <c r="A26" s="12"/>
      <c r="B26" s="25">
        <v>335.15</v>
      </c>
      <c r="C26" s="20" t="s">
        <v>29</v>
      </c>
      <c r="D26" s="46">
        <v>43604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43604</v>
      </c>
      <c r="O26" s="47">
        <f t="shared" si="1"/>
        <v>1.2654980264685396</v>
      </c>
      <c r="P26" s="9"/>
    </row>
    <row r="27" spans="1:16">
      <c r="A27" s="12"/>
      <c r="B27" s="25">
        <v>335.18</v>
      </c>
      <c r="C27" s="20" t="s">
        <v>30</v>
      </c>
      <c r="D27" s="46">
        <v>1960808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1960808</v>
      </c>
      <c r="O27" s="47">
        <f t="shared" si="1"/>
        <v>56.907592291618293</v>
      </c>
      <c r="P27" s="9"/>
    </row>
    <row r="28" spans="1:16">
      <c r="A28" s="12"/>
      <c r="B28" s="25">
        <v>337.1</v>
      </c>
      <c r="C28" s="20" t="s">
        <v>31</v>
      </c>
      <c r="D28" s="46">
        <v>5523</v>
      </c>
      <c r="E28" s="46">
        <v>759428</v>
      </c>
      <c r="F28" s="46">
        <v>0</v>
      </c>
      <c r="G28" s="46">
        <v>2202335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2967286</v>
      </c>
      <c r="O28" s="47">
        <f t="shared" si="1"/>
        <v>86.118121662410033</v>
      </c>
      <c r="P28" s="9"/>
    </row>
    <row r="29" spans="1:16">
      <c r="A29" s="12"/>
      <c r="B29" s="25">
        <v>338</v>
      </c>
      <c r="C29" s="20" t="s">
        <v>32</v>
      </c>
      <c r="D29" s="46">
        <v>25104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25104</v>
      </c>
      <c r="O29" s="47">
        <f t="shared" si="1"/>
        <v>0.72858137915022059</v>
      </c>
      <c r="P29" s="9"/>
    </row>
    <row r="30" spans="1:16" ht="15.75">
      <c r="A30" s="29" t="s">
        <v>37</v>
      </c>
      <c r="B30" s="30"/>
      <c r="C30" s="31"/>
      <c r="D30" s="32">
        <f t="shared" ref="D30:M30" si="7">SUM(D31:D36)</f>
        <v>763905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2899271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6"/>
        <v>3663176</v>
      </c>
      <c r="O30" s="45">
        <f t="shared" si="1"/>
        <v>106.31460413280706</v>
      </c>
      <c r="P30" s="10"/>
    </row>
    <row r="31" spans="1:16">
      <c r="A31" s="12"/>
      <c r="B31" s="25">
        <v>341.9</v>
      </c>
      <c r="C31" s="20" t="s">
        <v>40</v>
      </c>
      <c r="D31" s="46">
        <v>84180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84180</v>
      </c>
      <c r="O31" s="47">
        <f t="shared" si="1"/>
        <v>2.443115857905735</v>
      </c>
      <c r="P31" s="9"/>
    </row>
    <row r="32" spans="1:16">
      <c r="A32" s="12"/>
      <c r="B32" s="25">
        <v>342.1</v>
      </c>
      <c r="C32" s="20" t="s">
        <v>41</v>
      </c>
      <c r="D32" s="46">
        <v>210540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210540</v>
      </c>
      <c r="O32" s="47">
        <f t="shared" si="1"/>
        <v>6.1104016716972369</v>
      </c>
      <c r="P32" s="9"/>
    </row>
    <row r="33" spans="1:119">
      <c r="A33" s="12"/>
      <c r="B33" s="25">
        <v>342.9</v>
      </c>
      <c r="C33" s="20" t="s">
        <v>42</v>
      </c>
      <c r="D33" s="46">
        <v>70485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70485</v>
      </c>
      <c r="O33" s="47">
        <f t="shared" si="1"/>
        <v>2.0456524262827953</v>
      </c>
      <c r="P33" s="9"/>
    </row>
    <row r="34" spans="1:119">
      <c r="A34" s="12"/>
      <c r="B34" s="25">
        <v>343.7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2899271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2899271</v>
      </c>
      <c r="O34" s="47">
        <f t="shared" si="1"/>
        <v>84.144154864174595</v>
      </c>
      <c r="P34" s="9"/>
    </row>
    <row r="35" spans="1:119">
      <c r="A35" s="12"/>
      <c r="B35" s="25">
        <v>347.2</v>
      </c>
      <c r="C35" s="20" t="s">
        <v>44</v>
      </c>
      <c r="D35" s="46">
        <v>300047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300047</v>
      </c>
      <c r="O35" s="47">
        <f t="shared" si="1"/>
        <v>8.7081205015091712</v>
      </c>
      <c r="P35" s="9"/>
    </row>
    <row r="36" spans="1:119">
      <c r="A36" s="12"/>
      <c r="B36" s="25">
        <v>349</v>
      </c>
      <c r="C36" s="20" t="s">
        <v>1</v>
      </c>
      <c r="D36" s="46">
        <v>98653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98653</v>
      </c>
      <c r="O36" s="47">
        <f t="shared" si="1"/>
        <v>2.8631588112375201</v>
      </c>
      <c r="P36" s="9"/>
    </row>
    <row r="37" spans="1:119" ht="15.75">
      <c r="A37" s="29" t="s">
        <v>38</v>
      </c>
      <c r="B37" s="30"/>
      <c r="C37" s="31"/>
      <c r="D37" s="32">
        <f t="shared" ref="D37:M37" si="8">SUM(D38:D38)</f>
        <v>739500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6"/>
        <v>739500</v>
      </c>
      <c r="O37" s="45">
        <f t="shared" si="1"/>
        <v>21.462154631994427</v>
      </c>
      <c r="P37" s="10"/>
    </row>
    <row r="38" spans="1:119">
      <c r="A38" s="13"/>
      <c r="B38" s="39">
        <v>351.1</v>
      </c>
      <c r="C38" s="21" t="s">
        <v>47</v>
      </c>
      <c r="D38" s="46">
        <v>739500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739500</v>
      </c>
      <c r="O38" s="47">
        <f t="shared" si="1"/>
        <v>21.462154631994427</v>
      </c>
      <c r="P38" s="9"/>
    </row>
    <row r="39" spans="1:119" ht="15.75">
      <c r="A39" s="29" t="s">
        <v>4</v>
      </c>
      <c r="B39" s="30"/>
      <c r="C39" s="31"/>
      <c r="D39" s="32">
        <f t="shared" ref="D39:M39" si="9">SUM(D40:D42)</f>
        <v>2767453</v>
      </c>
      <c r="E39" s="32">
        <f t="shared" si="9"/>
        <v>570</v>
      </c>
      <c r="F39" s="32">
        <f t="shared" si="9"/>
        <v>0</v>
      </c>
      <c r="G39" s="32">
        <f t="shared" si="9"/>
        <v>6034</v>
      </c>
      <c r="H39" s="32">
        <f t="shared" si="9"/>
        <v>0</v>
      </c>
      <c r="I39" s="32">
        <f t="shared" si="9"/>
        <v>240320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6"/>
        <v>3014377</v>
      </c>
      <c r="O39" s="45">
        <f t="shared" si="1"/>
        <v>87.484821221267708</v>
      </c>
      <c r="P39" s="10"/>
    </row>
    <row r="40" spans="1:119">
      <c r="A40" s="12"/>
      <c r="B40" s="25">
        <v>361.1</v>
      </c>
      <c r="C40" s="20" t="s">
        <v>48</v>
      </c>
      <c r="D40" s="46">
        <v>1714998</v>
      </c>
      <c r="E40" s="46">
        <v>570</v>
      </c>
      <c r="F40" s="46">
        <v>0</v>
      </c>
      <c r="G40" s="46">
        <v>6034</v>
      </c>
      <c r="H40" s="46">
        <v>0</v>
      </c>
      <c r="I40" s="46">
        <v>187449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1909051</v>
      </c>
      <c r="O40" s="47">
        <f t="shared" si="1"/>
        <v>55.405473647550501</v>
      </c>
      <c r="P40" s="9"/>
    </row>
    <row r="41" spans="1:119">
      <c r="A41" s="12"/>
      <c r="B41" s="25">
        <v>361.3</v>
      </c>
      <c r="C41" s="20" t="s">
        <v>49</v>
      </c>
      <c r="D41" s="46">
        <v>775010</v>
      </c>
      <c r="E41" s="46">
        <v>0</v>
      </c>
      <c r="F41" s="46">
        <v>0</v>
      </c>
      <c r="G41" s="46">
        <v>0</v>
      </c>
      <c r="H41" s="46">
        <v>0</v>
      </c>
      <c r="I41" s="46">
        <v>52871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827881</v>
      </c>
      <c r="O41" s="47">
        <f t="shared" si="1"/>
        <v>24.027194102623636</v>
      </c>
      <c r="P41" s="9"/>
    </row>
    <row r="42" spans="1:119">
      <c r="A42" s="12"/>
      <c r="B42" s="25">
        <v>369.9</v>
      </c>
      <c r="C42" s="20" t="s">
        <v>50</v>
      </c>
      <c r="D42" s="46">
        <v>277445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277445</v>
      </c>
      <c r="O42" s="47">
        <f t="shared" si="1"/>
        <v>8.0521534710935683</v>
      </c>
      <c r="P42" s="9"/>
    </row>
    <row r="43" spans="1:119" ht="15.75">
      <c r="A43" s="29" t="s">
        <v>39</v>
      </c>
      <c r="B43" s="30"/>
      <c r="C43" s="31"/>
      <c r="D43" s="32">
        <f t="shared" ref="D43:M43" si="10">SUM(D44:D44)</f>
        <v>0</v>
      </c>
      <c r="E43" s="32">
        <f t="shared" si="10"/>
        <v>6198327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6"/>
        <v>6198327</v>
      </c>
      <c r="O43" s="45">
        <f t="shared" si="1"/>
        <v>179.89107847689806</v>
      </c>
      <c r="P43" s="9"/>
    </row>
    <row r="44" spans="1:119" ht="15.75" thickBot="1">
      <c r="A44" s="12"/>
      <c r="B44" s="25">
        <v>381</v>
      </c>
      <c r="C44" s="20" t="s">
        <v>51</v>
      </c>
      <c r="D44" s="46">
        <v>0</v>
      </c>
      <c r="E44" s="46">
        <v>6198327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6198327</v>
      </c>
      <c r="O44" s="47">
        <f t="shared" si="1"/>
        <v>179.89107847689806</v>
      </c>
      <c r="P44" s="9"/>
    </row>
    <row r="45" spans="1:119" ht="16.5" thickBot="1">
      <c r="A45" s="14" t="s">
        <v>45</v>
      </c>
      <c r="B45" s="23"/>
      <c r="C45" s="22"/>
      <c r="D45" s="15">
        <f t="shared" ref="D45:M45" si="11">SUM(D5,D13,D21,D30,D37,D39,D43)</f>
        <v>57302788</v>
      </c>
      <c r="E45" s="15">
        <f t="shared" si="11"/>
        <v>7726160</v>
      </c>
      <c r="F45" s="15">
        <f t="shared" si="11"/>
        <v>0</v>
      </c>
      <c r="G45" s="15">
        <f t="shared" si="11"/>
        <v>2208369</v>
      </c>
      <c r="H45" s="15">
        <f t="shared" si="11"/>
        <v>0</v>
      </c>
      <c r="I45" s="15">
        <f t="shared" si="11"/>
        <v>3139591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 t="shared" si="6"/>
        <v>70376908</v>
      </c>
      <c r="O45" s="38">
        <f t="shared" si="1"/>
        <v>2042.5153238913397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58</v>
      </c>
      <c r="M47" s="48"/>
      <c r="N47" s="48"/>
      <c r="O47" s="43">
        <v>34456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thickBot="1">
      <c r="A49" s="52" t="s">
        <v>73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A49:O49"/>
    <mergeCell ref="A48:O48"/>
    <mergeCell ref="L47:N4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35038949</v>
      </c>
      <c r="E5" s="27">
        <f t="shared" si="0"/>
        <v>567028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35605977</v>
      </c>
      <c r="O5" s="33">
        <f t="shared" ref="O5:O38" si="1">(N5/O$40)</f>
        <v>1037.4097371948021</v>
      </c>
      <c r="P5" s="6"/>
    </row>
    <row r="6" spans="1:133">
      <c r="A6" s="12"/>
      <c r="B6" s="25">
        <v>311</v>
      </c>
      <c r="C6" s="20" t="s">
        <v>3</v>
      </c>
      <c r="D6" s="46">
        <v>24179740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24179740</v>
      </c>
      <c r="O6" s="47">
        <f t="shared" si="1"/>
        <v>704.49682419439432</v>
      </c>
      <c r="P6" s="9"/>
    </row>
    <row r="7" spans="1:133">
      <c r="A7" s="12"/>
      <c r="B7" s="25">
        <v>312.10000000000002</v>
      </c>
      <c r="C7" s="20" t="s">
        <v>94</v>
      </c>
      <c r="D7" s="46">
        <v>0</v>
      </c>
      <c r="E7" s="46">
        <v>567028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567028</v>
      </c>
      <c r="O7" s="47">
        <f t="shared" si="1"/>
        <v>16.520832119340366</v>
      </c>
      <c r="P7" s="9"/>
    </row>
    <row r="8" spans="1:133">
      <c r="A8" s="12"/>
      <c r="B8" s="25">
        <v>314.10000000000002</v>
      </c>
      <c r="C8" s="20" t="s">
        <v>12</v>
      </c>
      <c r="D8" s="46">
        <v>5400763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5400763</v>
      </c>
      <c r="O8" s="47">
        <f t="shared" si="1"/>
        <v>157.35571936367344</v>
      </c>
      <c r="P8" s="9"/>
    </row>
    <row r="9" spans="1:133">
      <c r="A9" s="12"/>
      <c r="B9" s="25">
        <v>314.3</v>
      </c>
      <c r="C9" s="20" t="s">
        <v>13</v>
      </c>
      <c r="D9" s="46">
        <v>611162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611162</v>
      </c>
      <c r="O9" s="47">
        <f t="shared" si="1"/>
        <v>17.80671289551891</v>
      </c>
      <c r="P9" s="9"/>
    </row>
    <row r="10" spans="1:133">
      <c r="A10" s="12"/>
      <c r="B10" s="25">
        <v>314.39999999999998</v>
      </c>
      <c r="C10" s="20" t="s">
        <v>14</v>
      </c>
      <c r="D10" s="46">
        <v>8635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8635</v>
      </c>
      <c r="O10" s="47">
        <f t="shared" si="1"/>
        <v>0.25158790280286697</v>
      </c>
      <c r="P10" s="9"/>
    </row>
    <row r="11" spans="1:133">
      <c r="A11" s="12"/>
      <c r="B11" s="25">
        <v>315</v>
      </c>
      <c r="C11" s="20" t="s">
        <v>15</v>
      </c>
      <c r="D11" s="46">
        <v>4085310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4085310</v>
      </c>
      <c r="O11" s="47">
        <f t="shared" si="1"/>
        <v>119.0289027445953</v>
      </c>
      <c r="P11" s="9"/>
    </row>
    <row r="12" spans="1:133">
      <c r="A12" s="12"/>
      <c r="B12" s="25">
        <v>316</v>
      </c>
      <c r="C12" s="20" t="s">
        <v>16</v>
      </c>
      <c r="D12" s="46">
        <v>753339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753339</v>
      </c>
      <c r="O12" s="47">
        <f t="shared" si="1"/>
        <v>21.949157974477011</v>
      </c>
      <c r="P12" s="9"/>
    </row>
    <row r="13" spans="1:133" ht="15.75">
      <c r="A13" s="29" t="s">
        <v>95</v>
      </c>
      <c r="B13" s="30"/>
      <c r="C13" s="31"/>
      <c r="D13" s="32">
        <f t="shared" ref="D13:M13" si="3">SUM(D14:D17)</f>
        <v>11309844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11309844</v>
      </c>
      <c r="O13" s="45">
        <f t="shared" si="1"/>
        <v>329.52170619427773</v>
      </c>
      <c r="P13" s="10"/>
    </row>
    <row r="14" spans="1:133">
      <c r="A14" s="12"/>
      <c r="B14" s="25">
        <v>322</v>
      </c>
      <c r="C14" s="20" t="s">
        <v>0</v>
      </c>
      <c r="D14" s="46">
        <v>3889202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3889202</v>
      </c>
      <c r="O14" s="47">
        <f t="shared" si="1"/>
        <v>113.31513315074879</v>
      </c>
      <c r="P14" s="9"/>
    </row>
    <row r="15" spans="1:133">
      <c r="A15" s="12"/>
      <c r="B15" s="25">
        <v>323.10000000000002</v>
      </c>
      <c r="C15" s="20" t="s">
        <v>18</v>
      </c>
      <c r="D15" s="46">
        <v>4704277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4704277</v>
      </c>
      <c r="O15" s="47">
        <f t="shared" si="1"/>
        <v>137.06302080298352</v>
      </c>
      <c r="P15" s="9"/>
    </row>
    <row r="16" spans="1:133">
      <c r="A16" s="12"/>
      <c r="B16" s="25">
        <v>323.7</v>
      </c>
      <c r="C16" s="20" t="s">
        <v>19</v>
      </c>
      <c r="D16" s="46">
        <v>882515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882515</v>
      </c>
      <c r="O16" s="47">
        <f t="shared" si="1"/>
        <v>25.71280811141542</v>
      </c>
      <c r="P16" s="9"/>
    </row>
    <row r="17" spans="1:16">
      <c r="A17" s="12"/>
      <c r="B17" s="25">
        <v>329</v>
      </c>
      <c r="C17" s="20" t="s">
        <v>96</v>
      </c>
      <c r="D17" s="46">
        <v>1833850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1833850</v>
      </c>
      <c r="O17" s="47">
        <f t="shared" si="1"/>
        <v>53.430744129130005</v>
      </c>
      <c r="P17" s="9"/>
    </row>
    <row r="18" spans="1:16" ht="15.75">
      <c r="A18" s="29" t="s">
        <v>25</v>
      </c>
      <c r="B18" s="30"/>
      <c r="C18" s="31"/>
      <c r="D18" s="32">
        <f t="shared" ref="D18:M18" si="5">SUM(D19:D22)</f>
        <v>2831727</v>
      </c>
      <c r="E18" s="32">
        <f t="shared" si="5"/>
        <v>33600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110845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2976172</v>
      </c>
      <c r="O18" s="45">
        <f t="shared" si="1"/>
        <v>86.713245148884099</v>
      </c>
      <c r="P18" s="10"/>
    </row>
    <row r="19" spans="1:16">
      <c r="A19" s="12"/>
      <c r="B19" s="25">
        <v>334.2</v>
      </c>
      <c r="C19" s="20" t="s">
        <v>27</v>
      </c>
      <c r="D19" s="46">
        <v>0</v>
      </c>
      <c r="E19" s="46">
        <v>33600</v>
      </c>
      <c r="F19" s="46">
        <v>0</v>
      </c>
      <c r="G19" s="46">
        <v>0</v>
      </c>
      <c r="H19" s="46">
        <v>0</v>
      </c>
      <c r="I19" s="46">
        <v>110845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144445</v>
      </c>
      <c r="O19" s="47">
        <f t="shared" si="1"/>
        <v>4.2085251442223646</v>
      </c>
      <c r="P19" s="9"/>
    </row>
    <row r="20" spans="1:16">
      <c r="A20" s="12"/>
      <c r="B20" s="25">
        <v>335.12</v>
      </c>
      <c r="C20" s="20" t="s">
        <v>28</v>
      </c>
      <c r="D20" s="46">
        <v>706454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706454</v>
      </c>
      <c r="O20" s="47">
        <f t="shared" si="1"/>
        <v>20.583124526542743</v>
      </c>
      <c r="P20" s="9"/>
    </row>
    <row r="21" spans="1:16">
      <c r="A21" s="12"/>
      <c r="B21" s="25">
        <v>335.15</v>
      </c>
      <c r="C21" s="20" t="s">
        <v>29</v>
      </c>
      <c r="D21" s="46">
        <v>48752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48752</v>
      </c>
      <c r="O21" s="47">
        <f t="shared" si="1"/>
        <v>1.42043004486918</v>
      </c>
      <c r="P21" s="9"/>
    </row>
    <row r="22" spans="1:16">
      <c r="A22" s="12"/>
      <c r="B22" s="25">
        <v>335.18</v>
      </c>
      <c r="C22" s="20" t="s">
        <v>30</v>
      </c>
      <c r="D22" s="46">
        <v>2076521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2076521</v>
      </c>
      <c r="O22" s="47">
        <f t="shared" si="1"/>
        <v>60.50116543324981</v>
      </c>
      <c r="P22" s="9"/>
    </row>
    <row r="23" spans="1:16" ht="15.75">
      <c r="A23" s="29" t="s">
        <v>37</v>
      </c>
      <c r="B23" s="30"/>
      <c r="C23" s="31"/>
      <c r="D23" s="32">
        <f t="shared" ref="D23:M23" si="6">SUM(D24:D25)</f>
        <v>10000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2978725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2988725</v>
      </c>
      <c r="O23" s="45">
        <f t="shared" si="1"/>
        <v>87.078987238505917</v>
      </c>
      <c r="P23" s="10"/>
    </row>
    <row r="24" spans="1:16">
      <c r="A24" s="12"/>
      <c r="B24" s="25">
        <v>342.1</v>
      </c>
      <c r="C24" s="20" t="s">
        <v>41</v>
      </c>
      <c r="D24" s="46">
        <v>10000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10000</v>
      </c>
      <c r="O24" s="47">
        <f t="shared" si="1"/>
        <v>0.29135831245265426</v>
      </c>
      <c r="P24" s="9"/>
    </row>
    <row r="25" spans="1:16">
      <c r="A25" s="12"/>
      <c r="B25" s="25">
        <v>343.7</v>
      </c>
      <c r="C25" s="20" t="s">
        <v>43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2978725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2978725</v>
      </c>
      <c r="O25" s="47">
        <f t="shared" si="1"/>
        <v>86.787628926053259</v>
      </c>
      <c r="P25" s="9"/>
    </row>
    <row r="26" spans="1:16" ht="15.75">
      <c r="A26" s="29" t="s">
        <v>38</v>
      </c>
      <c r="B26" s="30"/>
      <c r="C26" s="31"/>
      <c r="D26" s="32">
        <f t="shared" ref="D26:M26" si="7">SUM(D27:D27)</f>
        <v>881551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881551</v>
      </c>
      <c r="O26" s="45">
        <f t="shared" si="1"/>
        <v>25.684721170094981</v>
      </c>
      <c r="P26" s="10"/>
    </row>
    <row r="27" spans="1:16">
      <c r="A27" s="13"/>
      <c r="B27" s="39">
        <v>351.5</v>
      </c>
      <c r="C27" s="21" t="s">
        <v>80</v>
      </c>
      <c r="D27" s="46">
        <v>881551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881551</v>
      </c>
      <c r="O27" s="47">
        <f t="shared" si="1"/>
        <v>25.684721170094981</v>
      </c>
      <c r="P27" s="9"/>
    </row>
    <row r="28" spans="1:16" ht="15.75">
      <c r="A28" s="29" t="s">
        <v>4</v>
      </c>
      <c r="B28" s="30"/>
      <c r="C28" s="31"/>
      <c r="D28" s="32">
        <f t="shared" ref="D28:M28" si="8">SUM(D29:D34)</f>
        <v>1543038</v>
      </c>
      <c r="E28" s="32">
        <f t="shared" si="8"/>
        <v>194033</v>
      </c>
      <c r="F28" s="32">
        <f t="shared" si="8"/>
        <v>0</v>
      </c>
      <c r="G28" s="32">
        <f t="shared" si="8"/>
        <v>3487</v>
      </c>
      <c r="H28" s="32">
        <f t="shared" si="8"/>
        <v>0</v>
      </c>
      <c r="I28" s="32">
        <f t="shared" si="8"/>
        <v>-5572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1734986</v>
      </c>
      <c r="O28" s="45">
        <f t="shared" si="1"/>
        <v>50.550259308898084</v>
      </c>
      <c r="P28" s="10"/>
    </row>
    <row r="29" spans="1:16">
      <c r="A29" s="12"/>
      <c r="B29" s="25">
        <v>361.1</v>
      </c>
      <c r="C29" s="20" t="s">
        <v>48</v>
      </c>
      <c r="D29" s="46">
        <v>975844</v>
      </c>
      <c r="E29" s="46">
        <v>11910</v>
      </c>
      <c r="F29" s="46">
        <v>0</v>
      </c>
      <c r="G29" s="46">
        <v>3487</v>
      </c>
      <c r="H29" s="46">
        <v>0</v>
      </c>
      <c r="I29" s="46">
        <v>28254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1019495</v>
      </c>
      <c r="O29" s="47">
        <f t="shared" si="1"/>
        <v>29.703834275391877</v>
      </c>
      <c r="P29" s="9"/>
    </row>
    <row r="30" spans="1:16">
      <c r="A30" s="12"/>
      <c r="B30" s="25">
        <v>361.3</v>
      </c>
      <c r="C30" s="20" t="s">
        <v>49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-33826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-33826</v>
      </c>
      <c r="O30" s="47">
        <f t="shared" si="1"/>
        <v>-0.9855486277023483</v>
      </c>
      <c r="P30" s="9"/>
    </row>
    <row r="31" spans="1:16">
      <c r="A31" s="12"/>
      <c r="B31" s="25">
        <v>363.22</v>
      </c>
      <c r="C31" s="20" t="s">
        <v>97</v>
      </c>
      <c r="D31" s="46">
        <v>177706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177706</v>
      </c>
      <c r="O31" s="47">
        <f t="shared" si="1"/>
        <v>5.1776120272711381</v>
      </c>
      <c r="P31" s="9"/>
    </row>
    <row r="32" spans="1:16">
      <c r="A32" s="12"/>
      <c r="B32" s="25">
        <v>363.24</v>
      </c>
      <c r="C32" s="20" t="s">
        <v>98</v>
      </c>
      <c r="D32" s="46">
        <v>0</v>
      </c>
      <c r="E32" s="46">
        <v>181925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181925</v>
      </c>
      <c r="O32" s="47">
        <f t="shared" si="1"/>
        <v>5.3005360992949129</v>
      </c>
      <c r="P32" s="9"/>
    </row>
    <row r="33" spans="1:119">
      <c r="A33" s="12"/>
      <c r="B33" s="25">
        <v>363.27</v>
      </c>
      <c r="C33" s="20" t="s">
        <v>99</v>
      </c>
      <c r="D33" s="46">
        <v>152607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152607</v>
      </c>
      <c r="O33" s="47">
        <f t="shared" si="1"/>
        <v>4.446331798846221</v>
      </c>
      <c r="P33" s="9"/>
    </row>
    <row r="34" spans="1:119">
      <c r="A34" s="12"/>
      <c r="B34" s="25">
        <v>369.9</v>
      </c>
      <c r="C34" s="20" t="s">
        <v>50</v>
      </c>
      <c r="D34" s="46">
        <v>236881</v>
      </c>
      <c r="E34" s="46">
        <v>198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237079</v>
      </c>
      <c r="O34" s="47">
        <f t="shared" si="1"/>
        <v>6.9074937357962822</v>
      </c>
      <c r="P34" s="9"/>
    </row>
    <row r="35" spans="1:119" ht="15.75">
      <c r="A35" s="29" t="s">
        <v>39</v>
      </c>
      <c r="B35" s="30"/>
      <c r="C35" s="31"/>
      <c r="D35" s="32">
        <f t="shared" ref="D35:M35" si="9">SUM(D36:D37)</f>
        <v>0</v>
      </c>
      <c r="E35" s="32">
        <f t="shared" si="9"/>
        <v>0</v>
      </c>
      <c r="F35" s="32">
        <f t="shared" si="9"/>
        <v>0</v>
      </c>
      <c r="G35" s="32">
        <f t="shared" si="9"/>
        <v>11473072</v>
      </c>
      <c r="H35" s="32">
        <f t="shared" si="9"/>
        <v>0</v>
      </c>
      <c r="I35" s="32">
        <f t="shared" si="9"/>
        <v>228732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11701804</v>
      </c>
      <c r="O35" s="45">
        <f t="shared" si="1"/>
        <v>340.94178660917197</v>
      </c>
      <c r="P35" s="9"/>
    </row>
    <row r="36" spans="1:119">
      <c r="A36" s="12"/>
      <c r="B36" s="25">
        <v>381</v>
      </c>
      <c r="C36" s="20" t="s">
        <v>51</v>
      </c>
      <c r="D36" s="46">
        <v>0</v>
      </c>
      <c r="E36" s="46">
        <v>0</v>
      </c>
      <c r="F36" s="46">
        <v>0</v>
      </c>
      <c r="G36" s="46">
        <v>11473072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11473072</v>
      </c>
      <c r="O36" s="47">
        <f t="shared" si="1"/>
        <v>334.27748965677989</v>
      </c>
      <c r="P36" s="9"/>
    </row>
    <row r="37" spans="1:119" ht="15.75" thickBot="1">
      <c r="A37" s="12"/>
      <c r="B37" s="25">
        <v>389.3</v>
      </c>
      <c r="C37" s="20" t="s">
        <v>100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228732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228732</v>
      </c>
      <c r="O37" s="47">
        <f t="shared" si="1"/>
        <v>6.6642969523920517</v>
      </c>
      <c r="P37" s="9"/>
    </row>
    <row r="38" spans="1:119" ht="16.5" thickBot="1">
      <c r="A38" s="14" t="s">
        <v>45</v>
      </c>
      <c r="B38" s="23"/>
      <c r="C38" s="22"/>
      <c r="D38" s="15">
        <f t="shared" ref="D38:M38" si="10">SUM(D5,D13,D18,D23,D26,D28,D35)</f>
        <v>51615109</v>
      </c>
      <c r="E38" s="15">
        <f t="shared" si="10"/>
        <v>794661</v>
      </c>
      <c r="F38" s="15">
        <f t="shared" si="10"/>
        <v>0</v>
      </c>
      <c r="G38" s="15">
        <f t="shared" si="10"/>
        <v>11476559</v>
      </c>
      <c r="H38" s="15">
        <f t="shared" si="10"/>
        <v>0</v>
      </c>
      <c r="I38" s="15">
        <f t="shared" si="10"/>
        <v>3312730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67199059</v>
      </c>
      <c r="O38" s="38">
        <f t="shared" si="1"/>
        <v>1957.9004428646349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101</v>
      </c>
      <c r="M40" s="48"/>
      <c r="N40" s="48"/>
      <c r="O40" s="43">
        <v>34322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73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52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8"/>
      <c r="M3" s="69"/>
      <c r="N3" s="36"/>
      <c r="O3" s="37"/>
      <c r="P3" s="70" t="s">
        <v>136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137</v>
      </c>
      <c r="N4" s="35" t="s">
        <v>10</v>
      </c>
      <c r="O4" s="35" t="s">
        <v>138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139</v>
      </c>
      <c r="B5" s="26"/>
      <c r="C5" s="26"/>
      <c r="D5" s="27">
        <f t="shared" ref="D5:N5" si="0">SUM(D6:D14)</f>
        <v>39919186</v>
      </c>
      <c r="E5" s="27">
        <f t="shared" si="0"/>
        <v>3566565</v>
      </c>
      <c r="F5" s="27">
        <f t="shared" si="0"/>
        <v>2424417</v>
      </c>
      <c r="G5" s="27">
        <f t="shared" si="0"/>
        <v>0</v>
      </c>
      <c r="H5" s="27">
        <f t="shared" si="0"/>
        <v>0</v>
      </c>
      <c r="I5" s="27">
        <f t="shared" si="0"/>
        <v>3913928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49824096</v>
      </c>
      <c r="P5" s="33">
        <f t="shared" ref="P5:P36" si="1">(O5/P$56)</f>
        <v>617.37600832682801</v>
      </c>
      <c r="Q5" s="6"/>
    </row>
    <row r="6" spans="1:134">
      <c r="A6" s="12"/>
      <c r="B6" s="25">
        <v>311</v>
      </c>
      <c r="C6" s="20" t="s">
        <v>3</v>
      </c>
      <c r="D6" s="46">
        <v>25713761</v>
      </c>
      <c r="E6" s="46">
        <v>0</v>
      </c>
      <c r="F6" s="46">
        <v>2424417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28138178</v>
      </c>
      <c r="P6" s="47">
        <f t="shared" si="1"/>
        <v>348.66334584835755</v>
      </c>
      <c r="Q6" s="9"/>
    </row>
    <row r="7" spans="1:134">
      <c r="A7" s="12"/>
      <c r="B7" s="25">
        <v>312.41000000000003</v>
      </c>
      <c r="C7" s="20" t="s">
        <v>140</v>
      </c>
      <c r="D7" s="46">
        <v>0</v>
      </c>
      <c r="E7" s="46">
        <v>695629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695629</v>
      </c>
      <c r="P7" s="47">
        <f t="shared" si="1"/>
        <v>8.6196176102499287</v>
      </c>
      <c r="Q7" s="9"/>
    </row>
    <row r="8" spans="1:134">
      <c r="A8" s="12"/>
      <c r="B8" s="25">
        <v>312.43</v>
      </c>
      <c r="C8" s="20" t="s">
        <v>141</v>
      </c>
      <c r="D8" s="46">
        <v>0</v>
      </c>
      <c r="E8" s="46">
        <v>262889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262889</v>
      </c>
      <c r="P8" s="47">
        <f t="shared" si="1"/>
        <v>3.2574873300868616</v>
      </c>
      <c r="Q8" s="9"/>
    </row>
    <row r="9" spans="1:134">
      <c r="A9" s="12"/>
      <c r="B9" s="25">
        <v>312.62</v>
      </c>
      <c r="C9" s="20" t="s">
        <v>142</v>
      </c>
      <c r="D9" s="46">
        <v>0</v>
      </c>
      <c r="E9" s="46">
        <v>2608047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2608047</v>
      </c>
      <c r="P9" s="47">
        <f t="shared" si="1"/>
        <v>32.316605330656856</v>
      </c>
      <c r="Q9" s="9"/>
    </row>
    <row r="10" spans="1:134">
      <c r="A10" s="12"/>
      <c r="B10" s="25">
        <v>314.10000000000002</v>
      </c>
      <c r="C10" s="20" t="s">
        <v>12</v>
      </c>
      <c r="D10" s="46">
        <v>8140057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8140057</v>
      </c>
      <c r="P10" s="47">
        <f t="shared" si="1"/>
        <v>100.86436687607647</v>
      </c>
      <c r="Q10" s="9"/>
    </row>
    <row r="11" spans="1:134">
      <c r="A11" s="12"/>
      <c r="B11" s="25">
        <v>314.3</v>
      </c>
      <c r="C11" s="20" t="s">
        <v>13</v>
      </c>
      <c r="D11" s="46">
        <v>1411566</v>
      </c>
      <c r="E11" s="46">
        <v>0</v>
      </c>
      <c r="F11" s="46">
        <v>0</v>
      </c>
      <c r="G11" s="46">
        <v>0</v>
      </c>
      <c r="H11" s="46">
        <v>0</v>
      </c>
      <c r="I11" s="46">
        <v>3913928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5325494</v>
      </c>
      <c r="P11" s="47">
        <f t="shared" si="1"/>
        <v>65.988798433763307</v>
      </c>
      <c r="Q11" s="9"/>
    </row>
    <row r="12" spans="1:134">
      <c r="A12" s="12"/>
      <c r="B12" s="25">
        <v>314.39999999999998</v>
      </c>
      <c r="C12" s="20" t="s">
        <v>14</v>
      </c>
      <c r="D12" s="46">
        <v>185835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185835</v>
      </c>
      <c r="P12" s="47">
        <f t="shared" si="1"/>
        <v>2.3027025017657334</v>
      </c>
      <c r="Q12" s="9"/>
    </row>
    <row r="13" spans="1:134">
      <c r="A13" s="12"/>
      <c r="B13" s="25">
        <v>315.10000000000002</v>
      </c>
      <c r="C13" s="20" t="s">
        <v>143</v>
      </c>
      <c r="D13" s="46">
        <v>3478659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3478659</v>
      </c>
      <c r="P13" s="47">
        <f t="shared" si="1"/>
        <v>43.104457083379799</v>
      </c>
      <c r="Q13" s="9"/>
    </row>
    <row r="14" spans="1:134">
      <c r="A14" s="12"/>
      <c r="B14" s="25">
        <v>316</v>
      </c>
      <c r="C14" s="20" t="s">
        <v>105</v>
      </c>
      <c r="D14" s="46">
        <v>989308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989308</v>
      </c>
      <c r="P14" s="47">
        <f t="shared" si="1"/>
        <v>12.25862731249148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SUM(D16:D24)</f>
        <v>12628959</v>
      </c>
      <c r="E15" s="32">
        <f t="shared" si="3"/>
        <v>2371560</v>
      </c>
      <c r="F15" s="32">
        <f t="shared" si="3"/>
        <v>0</v>
      </c>
      <c r="G15" s="32">
        <f t="shared" si="3"/>
        <v>491167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15491686</v>
      </c>
      <c r="P15" s="45">
        <f t="shared" si="1"/>
        <v>191.95923323792175</v>
      </c>
      <c r="Q15" s="10"/>
    </row>
    <row r="16" spans="1:134">
      <c r="A16" s="12"/>
      <c r="B16" s="25">
        <v>322</v>
      </c>
      <c r="C16" s="20" t="s">
        <v>144</v>
      </c>
      <c r="D16" s="46">
        <v>3351875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3351875</v>
      </c>
      <c r="P16" s="47">
        <f t="shared" si="1"/>
        <v>41.533462200909504</v>
      </c>
      <c r="Q16" s="9"/>
    </row>
    <row r="17" spans="1:17">
      <c r="A17" s="12"/>
      <c r="B17" s="25">
        <v>323.10000000000002</v>
      </c>
      <c r="C17" s="20" t="s">
        <v>18</v>
      </c>
      <c r="D17" s="46">
        <v>6633825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4" si="4">SUM(D17:N17)</f>
        <v>6633825</v>
      </c>
      <c r="P17" s="47">
        <f t="shared" si="1"/>
        <v>82.200475818742802</v>
      </c>
      <c r="Q17" s="9"/>
    </row>
    <row r="18" spans="1:17">
      <c r="A18" s="12"/>
      <c r="B18" s="25">
        <v>323.7</v>
      </c>
      <c r="C18" s="20" t="s">
        <v>19</v>
      </c>
      <c r="D18" s="46">
        <v>1572749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1572749</v>
      </c>
      <c r="P18" s="47">
        <f t="shared" si="1"/>
        <v>19.488110726986605</v>
      </c>
      <c r="Q18" s="9"/>
    </row>
    <row r="19" spans="1:17">
      <c r="A19" s="12"/>
      <c r="B19" s="25">
        <v>323.89999999999998</v>
      </c>
      <c r="C19" s="20" t="s">
        <v>75</v>
      </c>
      <c r="D19" s="46">
        <v>16146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16146</v>
      </c>
      <c r="P19" s="47">
        <f t="shared" si="1"/>
        <v>0.20006691201070592</v>
      </c>
      <c r="Q19" s="9"/>
    </row>
    <row r="20" spans="1:17">
      <c r="A20" s="12"/>
      <c r="B20" s="25">
        <v>324.11</v>
      </c>
      <c r="C20" s="20" t="s">
        <v>84</v>
      </c>
      <c r="D20" s="46">
        <v>0</v>
      </c>
      <c r="E20" s="46">
        <v>0</v>
      </c>
      <c r="F20" s="46">
        <v>0</v>
      </c>
      <c r="G20" s="46">
        <v>165972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165972</v>
      </c>
      <c r="P20" s="47">
        <f t="shared" si="1"/>
        <v>2.0565778223857851</v>
      </c>
      <c r="Q20" s="9"/>
    </row>
    <row r="21" spans="1:17">
      <c r="A21" s="12"/>
      <c r="B21" s="25">
        <v>324.32</v>
      </c>
      <c r="C21" s="20" t="s">
        <v>22</v>
      </c>
      <c r="D21" s="46">
        <v>0</v>
      </c>
      <c r="E21" s="46">
        <v>560502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560502</v>
      </c>
      <c r="P21" s="47">
        <f t="shared" si="1"/>
        <v>6.9452436712389876</v>
      </c>
      <c r="Q21" s="9"/>
    </row>
    <row r="22" spans="1:17">
      <c r="A22" s="12"/>
      <c r="B22" s="25">
        <v>324.61</v>
      </c>
      <c r="C22" s="20" t="s">
        <v>85</v>
      </c>
      <c r="D22" s="46">
        <v>0</v>
      </c>
      <c r="E22" s="46">
        <v>0</v>
      </c>
      <c r="F22" s="46">
        <v>0</v>
      </c>
      <c r="G22" s="46">
        <v>325195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325195</v>
      </c>
      <c r="P22" s="47">
        <f t="shared" si="1"/>
        <v>4.0295280225022614</v>
      </c>
      <c r="Q22" s="9"/>
    </row>
    <row r="23" spans="1:17">
      <c r="A23" s="12"/>
      <c r="B23" s="25">
        <v>324.92</v>
      </c>
      <c r="C23" s="20" t="s">
        <v>145</v>
      </c>
      <c r="D23" s="46">
        <v>0</v>
      </c>
      <c r="E23" s="46">
        <v>1811058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1811058</v>
      </c>
      <c r="P23" s="47">
        <f t="shared" si="1"/>
        <v>22.441024497230586</v>
      </c>
      <c r="Q23" s="9"/>
    </row>
    <row r="24" spans="1:17">
      <c r="A24" s="12"/>
      <c r="B24" s="25">
        <v>329.5</v>
      </c>
      <c r="C24" s="20" t="s">
        <v>146</v>
      </c>
      <c r="D24" s="46">
        <v>1054364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1054364</v>
      </c>
      <c r="P24" s="47">
        <f t="shared" si="1"/>
        <v>13.064743565914526</v>
      </c>
      <c r="Q24" s="9"/>
    </row>
    <row r="25" spans="1:17" ht="15.75">
      <c r="A25" s="29" t="s">
        <v>147</v>
      </c>
      <c r="B25" s="30"/>
      <c r="C25" s="31"/>
      <c r="D25" s="32">
        <f t="shared" ref="D25:N25" si="5">SUM(D26:D34)</f>
        <v>7990068</v>
      </c>
      <c r="E25" s="32">
        <f t="shared" si="5"/>
        <v>8247354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783893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 t="shared" ref="O25:O54" si="6">SUM(D25:N25)</f>
        <v>17021315</v>
      </c>
      <c r="P25" s="45">
        <f t="shared" si="1"/>
        <v>210.9130391683085</v>
      </c>
      <c r="Q25" s="10"/>
    </row>
    <row r="26" spans="1:17">
      <c r="A26" s="12"/>
      <c r="B26" s="25">
        <v>331.1</v>
      </c>
      <c r="C26" s="20" t="s">
        <v>24</v>
      </c>
      <c r="D26" s="46">
        <v>219503</v>
      </c>
      <c r="E26" s="46">
        <v>7942369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8161872</v>
      </c>
      <c r="P26" s="47">
        <f t="shared" si="1"/>
        <v>101.13467900821531</v>
      </c>
      <c r="Q26" s="9"/>
    </row>
    <row r="27" spans="1:17">
      <c r="A27" s="12"/>
      <c r="B27" s="25">
        <v>331.2</v>
      </c>
      <c r="C27" s="20" t="s">
        <v>65</v>
      </c>
      <c r="D27" s="46">
        <v>15186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15186</v>
      </c>
      <c r="P27" s="47">
        <f t="shared" si="1"/>
        <v>0.18817144344076428</v>
      </c>
      <c r="Q27" s="9"/>
    </row>
    <row r="28" spans="1:17">
      <c r="A28" s="12"/>
      <c r="B28" s="25">
        <v>331.49</v>
      </c>
      <c r="C28" s="20" t="s">
        <v>76</v>
      </c>
      <c r="D28" s="46">
        <v>0</v>
      </c>
      <c r="E28" s="46">
        <v>268129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268129</v>
      </c>
      <c r="P28" s="47">
        <f t="shared" si="1"/>
        <v>3.322416762697793</v>
      </c>
      <c r="Q28" s="9"/>
    </row>
    <row r="29" spans="1:17">
      <c r="A29" s="12"/>
      <c r="B29" s="25">
        <v>334.1</v>
      </c>
      <c r="C29" s="20" t="s">
        <v>26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783893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783893</v>
      </c>
      <c r="P29" s="47">
        <f t="shared" si="1"/>
        <v>9.713306816351313</v>
      </c>
      <c r="Q29" s="9"/>
    </row>
    <row r="30" spans="1:17">
      <c r="A30" s="12"/>
      <c r="B30" s="25">
        <v>334.2</v>
      </c>
      <c r="C30" s="20" t="s">
        <v>27</v>
      </c>
      <c r="D30" s="46">
        <v>7040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7040</v>
      </c>
      <c r="P30" s="47">
        <f t="shared" si="1"/>
        <v>8.7233436179572008E-2</v>
      </c>
      <c r="Q30" s="9"/>
    </row>
    <row r="31" spans="1:17">
      <c r="A31" s="12"/>
      <c r="B31" s="25">
        <v>335.15</v>
      </c>
      <c r="C31" s="20" t="s">
        <v>108</v>
      </c>
      <c r="D31" s="46">
        <v>71083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71083</v>
      </c>
      <c r="P31" s="47">
        <f t="shared" si="1"/>
        <v>0.88079749203870983</v>
      </c>
      <c r="Q31" s="9"/>
    </row>
    <row r="32" spans="1:17">
      <c r="A32" s="12"/>
      <c r="B32" s="25">
        <v>335.18</v>
      </c>
      <c r="C32" s="20" t="s">
        <v>148</v>
      </c>
      <c r="D32" s="46">
        <v>5774688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5774688</v>
      </c>
      <c r="P32" s="47">
        <f t="shared" si="1"/>
        <v>71.554812088769935</v>
      </c>
      <c r="Q32" s="9"/>
    </row>
    <row r="33" spans="1:17">
      <c r="A33" s="12"/>
      <c r="B33" s="25">
        <v>335.9</v>
      </c>
      <c r="C33" s="20" t="s">
        <v>149</v>
      </c>
      <c r="D33" s="46">
        <v>1654058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1654058</v>
      </c>
      <c r="P33" s="47">
        <f t="shared" si="1"/>
        <v>20.495619741521381</v>
      </c>
      <c r="Q33" s="9"/>
    </row>
    <row r="34" spans="1:17">
      <c r="A34" s="12"/>
      <c r="B34" s="25">
        <v>337.1</v>
      </c>
      <c r="C34" s="20" t="s">
        <v>31</v>
      </c>
      <c r="D34" s="46">
        <v>248510</v>
      </c>
      <c r="E34" s="46">
        <v>36856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285366</v>
      </c>
      <c r="P34" s="47">
        <f t="shared" si="1"/>
        <v>3.5360023790937141</v>
      </c>
      <c r="Q34" s="9"/>
    </row>
    <row r="35" spans="1:17" ht="15.75">
      <c r="A35" s="29" t="s">
        <v>37</v>
      </c>
      <c r="B35" s="30"/>
      <c r="C35" s="31"/>
      <c r="D35" s="32">
        <f t="shared" ref="D35:N35" si="7">SUM(D36:D39)</f>
        <v>2968922</v>
      </c>
      <c r="E35" s="32">
        <f t="shared" si="7"/>
        <v>136745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2">
        <f t="shared" si="6"/>
        <v>3105667</v>
      </c>
      <c r="P35" s="45">
        <f t="shared" si="1"/>
        <v>38.482671028338473</v>
      </c>
      <c r="Q35" s="10"/>
    </row>
    <row r="36" spans="1:17">
      <c r="A36" s="12"/>
      <c r="B36" s="25">
        <v>341.52</v>
      </c>
      <c r="C36" s="20" t="s">
        <v>132</v>
      </c>
      <c r="D36" s="46">
        <v>288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288</v>
      </c>
      <c r="P36" s="47">
        <f t="shared" si="1"/>
        <v>3.5686405709824914E-3</v>
      </c>
      <c r="Q36" s="9"/>
    </row>
    <row r="37" spans="1:17">
      <c r="A37" s="12"/>
      <c r="B37" s="25">
        <v>341.9</v>
      </c>
      <c r="C37" s="20" t="s">
        <v>110</v>
      </c>
      <c r="D37" s="46">
        <v>496824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496824</v>
      </c>
      <c r="P37" s="47">
        <f t="shared" ref="P37:P54" si="8">(O37/P$56)</f>
        <v>6.1562023716590462</v>
      </c>
      <c r="Q37" s="9"/>
    </row>
    <row r="38" spans="1:17">
      <c r="A38" s="12"/>
      <c r="B38" s="25">
        <v>342.1</v>
      </c>
      <c r="C38" s="20" t="s">
        <v>41</v>
      </c>
      <c r="D38" s="46">
        <v>1880519</v>
      </c>
      <c r="E38" s="46">
        <v>136745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2017264</v>
      </c>
      <c r="P38" s="47">
        <f t="shared" si="8"/>
        <v>24.996146363827862</v>
      </c>
      <c r="Q38" s="9"/>
    </row>
    <row r="39" spans="1:17">
      <c r="A39" s="12"/>
      <c r="B39" s="25">
        <v>347.2</v>
      </c>
      <c r="C39" s="20" t="s">
        <v>44</v>
      </c>
      <c r="D39" s="46">
        <v>591291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591291</v>
      </c>
      <c r="P39" s="47">
        <f t="shared" si="8"/>
        <v>7.3267536522805843</v>
      </c>
      <c r="Q39" s="9"/>
    </row>
    <row r="40" spans="1:17" ht="15.75">
      <c r="A40" s="29" t="s">
        <v>38</v>
      </c>
      <c r="B40" s="30"/>
      <c r="C40" s="31"/>
      <c r="D40" s="32">
        <f t="shared" ref="D40:N40" si="9">SUM(D41:D43)</f>
        <v>1311331</v>
      </c>
      <c r="E40" s="32">
        <f t="shared" si="9"/>
        <v>86698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si="6"/>
        <v>1398029</v>
      </c>
      <c r="P40" s="45">
        <f t="shared" si="8"/>
        <v>17.323135447257226</v>
      </c>
      <c r="Q40" s="10"/>
    </row>
    <row r="41" spans="1:17">
      <c r="A41" s="13"/>
      <c r="B41" s="39">
        <v>351.1</v>
      </c>
      <c r="C41" s="21" t="s">
        <v>47</v>
      </c>
      <c r="D41" s="46">
        <v>1053036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1053036</v>
      </c>
      <c r="P41" s="47">
        <f t="shared" si="8"/>
        <v>13.048288167726106</v>
      </c>
      <c r="Q41" s="9"/>
    </row>
    <row r="42" spans="1:17">
      <c r="A42" s="13"/>
      <c r="B42" s="39">
        <v>354</v>
      </c>
      <c r="C42" s="21" t="s">
        <v>81</v>
      </c>
      <c r="D42" s="46">
        <v>258295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258295</v>
      </c>
      <c r="P42" s="47">
        <f t="shared" si="8"/>
        <v>3.2005625565344533</v>
      </c>
      <c r="Q42" s="9"/>
    </row>
    <row r="43" spans="1:17">
      <c r="A43" s="13"/>
      <c r="B43" s="39">
        <v>359</v>
      </c>
      <c r="C43" s="21" t="s">
        <v>116</v>
      </c>
      <c r="D43" s="46">
        <v>0</v>
      </c>
      <c r="E43" s="46">
        <v>86698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86698</v>
      </c>
      <c r="P43" s="47">
        <f t="shared" si="8"/>
        <v>1.0742847229966668</v>
      </c>
      <c r="Q43" s="9"/>
    </row>
    <row r="44" spans="1:17" ht="15.75">
      <c r="A44" s="29" t="s">
        <v>4</v>
      </c>
      <c r="B44" s="30"/>
      <c r="C44" s="31"/>
      <c r="D44" s="32">
        <f t="shared" ref="D44:N44" si="10">SUM(D45:D50)</f>
        <v>885036</v>
      </c>
      <c r="E44" s="32">
        <f t="shared" si="10"/>
        <v>91988</v>
      </c>
      <c r="F44" s="32">
        <f t="shared" si="10"/>
        <v>178</v>
      </c>
      <c r="G44" s="32">
        <f t="shared" si="10"/>
        <v>213188</v>
      </c>
      <c r="H44" s="32">
        <f t="shared" si="10"/>
        <v>0</v>
      </c>
      <c r="I44" s="32">
        <f t="shared" si="10"/>
        <v>46321</v>
      </c>
      <c r="J44" s="32">
        <f t="shared" si="10"/>
        <v>0</v>
      </c>
      <c r="K44" s="32">
        <f t="shared" si="10"/>
        <v>10</v>
      </c>
      <c r="L44" s="32">
        <f t="shared" si="10"/>
        <v>0</v>
      </c>
      <c r="M44" s="32">
        <f t="shared" si="10"/>
        <v>0</v>
      </c>
      <c r="N44" s="32">
        <f t="shared" si="10"/>
        <v>0</v>
      </c>
      <c r="O44" s="32">
        <f t="shared" si="6"/>
        <v>1236721</v>
      </c>
      <c r="P44" s="45">
        <f t="shared" si="8"/>
        <v>15.324349776340409</v>
      </c>
      <c r="Q44" s="10"/>
    </row>
    <row r="45" spans="1:17">
      <c r="A45" s="12"/>
      <c r="B45" s="25">
        <v>361.1</v>
      </c>
      <c r="C45" s="20" t="s">
        <v>48</v>
      </c>
      <c r="D45" s="46">
        <v>879440</v>
      </c>
      <c r="E45" s="46">
        <v>68938</v>
      </c>
      <c r="F45" s="46">
        <v>178</v>
      </c>
      <c r="G45" s="46">
        <v>651398</v>
      </c>
      <c r="H45" s="46">
        <v>0</v>
      </c>
      <c r="I45" s="46">
        <v>126510</v>
      </c>
      <c r="J45" s="46">
        <v>0</v>
      </c>
      <c r="K45" s="46">
        <v>10</v>
      </c>
      <c r="L45" s="46">
        <v>0</v>
      </c>
      <c r="M45" s="46">
        <v>0</v>
      </c>
      <c r="N45" s="46">
        <v>0</v>
      </c>
      <c r="O45" s="46">
        <f t="shared" si="6"/>
        <v>1726474</v>
      </c>
      <c r="P45" s="47">
        <f t="shared" si="8"/>
        <v>21.392934587313977</v>
      </c>
      <c r="Q45" s="9"/>
    </row>
    <row r="46" spans="1:17">
      <c r="A46" s="12"/>
      <c r="B46" s="25">
        <v>361.3</v>
      </c>
      <c r="C46" s="20" t="s">
        <v>49</v>
      </c>
      <c r="D46" s="46">
        <v>-537701</v>
      </c>
      <c r="E46" s="46">
        <v>-76950</v>
      </c>
      <c r="F46" s="46">
        <v>0</v>
      </c>
      <c r="G46" s="46">
        <v>-521260</v>
      </c>
      <c r="H46" s="46">
        <v>0</v>
      </c>
      <c r="I46" s="46">
        <v>-80189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-1216100</v>
      </c>
      <c r="P46" s="47">
        <f t="shared" si="8"/>
        <v>-15.068832633235443</v>
      </c>
      <c r="Q46" s="9"/>
    </row>
    <row r="47" spans="1:17">
      <c r="A47" s="12"/>
      <c r="B47" s="25">
        <v>366</v>
      </c>
      <c r="C47" s="20" t="s">
        <v>91</v>
      </c>
      <c r="D47" s="46">
        <v>15</v>
      </c>
      <c r="E47" s="46">
        <v>100000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100015</v>
      </c>
      <c r="P47" s="47">
        <f t="shared" si="8"/>
        <v>1.239297176065326</v>
      </c>
      <c r="Q47" s="9"/>
    </row>
    <row r="48" spans="1:17">
      <c r="A48" s="12"/>
      <c r="B48" s="25">
        <v>367</v>
      </c>
      <c r="C48" s="20" t="s">
        <v>119</v>
      </c>
      <c r="D48" s="46">
        <v>96501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96501</v>
      </c>
      <c r="P48" s="47">
        <f t="shared" si="8"/>
        <v>1.195754804654102</v>
      </c>
      <c r="Q48" s="9"/>
    </row>
    <row r="49" spans="1:120">
      <c r="A49" s="12"/>
      <c r="B49" s="25">
        <v>369.3</v>
      </c>
      <c r="C49" s="20" t="s">
        <v>70</v>
      </c>
      <c r="D49" s="46">
        <v>89114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89114</v>
      </c>
      <c r="P49" s="47">
        <f t="shared" si="8"/>
        <v>1.10422165223102</v>
      </c>
      <c r="Q49" s="9"/>
    </row>
    <row r="50" spans="1:120">
      <c r="A50" s="12"/>
      <c r="B50" s="25">
        <v>369.9</v>
      </c>
      <c r="C50" s="20" t="s">
        <v>50</v>
      </c>
      <c r="D50" s="46">
        <v>357667</v>
      </c>
      <c r="E50" s="46">
        <v>0</v>
      </c>
      <c r="F50" s="46">
        <v>0</v>
      </c>
      <c r="G50" s="46">
        <v>83050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440717</v>
      </c>
      <c r="P50" s="47">
        <f t="shared" si="8"/>
        <v>5.4609741893114254</v>
      </c>
      <c r="Q50" s="9"/>
    </row>
    <row r="51" spans="1:120" ht="15.75">
      <c r="A51" s="29" t="s">
        <v>39</v>
      </c>
      <c r="B51" s="30"/>
      <c r="C51" s="31"/>
      <c r="D51" s="32">
        <f t="shared" ref="D51:N51" si="11">SUM(D52:D53)</f>
        <v>400000</v>
      </c>
      <c r="E51" s="32">
        <f t="shared" si="11"/>
        <v>132000</v>
      </c>
      <c r="F51" s="32">
        <f t="shared" si="11"/>
        <v>0</v>
      </c>
      <c r="G51" s="32">
        <f t="shared" si="11"/>
        <v>105678423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50000</v>
      </c>
      <c r="L51" s="32">
        <f t="shared" si="11"/>
        <v>0</v>
      </c>
      <c r="M51" s="32">
        <f t="shared" si="11"/>
        <v>0</v>
      </c>
      <c r="N51" s="32">
        <f t="shared" si="11"/>
        <v>0</v>
      </c>
      <c r="O51" s="32">
        <f t="shared" si="6"/>
        <v>106260423</v>
      </c>
      <c r="P51" s="45">
        <f t="shared" si="8"/>
        <v>1316.6849187762537</v>
      </c>
      <c r="Q51" s="9"/>
    </row>
    <row r="52" spans="1:120">
      <c r="A52" s="12"/>
      <c r="B52" s="25">
        <v>381</v>
      </c>
      <c r="C52" s="20" t="s">
        <v>51</v>
      </c>
      <c r="D52" s="46">
        <v>400000</v>
      </c>
      <c r="E52" s="46">
        <v>132000</v>
      </c>
      <c r="F52" s="46">
        <v>0</v>
      </c>
      <c r="G52" s="46">
        <v>1453880</v>
      </c>
      <c r="H52" s="46">
        <v>0</v>
      </c>
      <c r="I52" s="46">
        <v>0</v>
      </c>
      <c r="J52" s="46">
        <v>0</v>
      </c>
      <c r="K52" s="46">
        <v>50000</v>
      </c>
      <c r="L52" s="46">
        <v>0</v>
      </c>
      <c r="M52" s="46">
        <v>0</v>
      </c>
      <c r="N52" s="46">
        <v>0</v>
      </c>
      <c r="O52" s="46">
        <f t="shared" si="6"/>
        <v>2035880</v>
      </c>
      <c r="P52" s="47">
        <f t="shared" si="8"/>
        <v>25.226819325179981</v>
      </c>
      <c r="Q52" s="9"/>
    </row>
    <row r="53" spans="1:120" ht="15.75" thickBot="1">
      <c r="A53" s="12"/>
      <c r="B53" s="25">
        <v>384</v>
      </c>
      <c r="C53" s="20" t="s">
        <v>71</v>
      </c>
      <c r="D53" s="46">
        <v>0</v>
      </c>
      <c r="E53" s="46">
        <v>0</v>
      </c>
      <c r="F53" s="46">
        <v>0</v>
      </c>
      <c r="G53" s="46">
        <v>104224543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6"/>
        <v>104224543</v>
      </c>
      <c r="P53" s="47">
        <f t="shared" si="8"/>
        <v>1291.4580994510736</v>
      </c>
      <c r="Q53" s="9"/>
    </row>
    <row r="54" spans="1:120" ht="16.5" thickBot="1">
      <c r="A54" s="14" t="s">
        <v>45</v>
      </c>
      <c r="B54" s="23"/>
      <c r="C54" s="22"/>
      <c r="D54" s="15">
        <f t="shared" ref="D54:N54" si="12">SUM(D5,D15,D25,D35,D40,D44,D51)</f>
        <v>66103502</v>
      </c>
      <c r="E54" s="15">
        <f t="shared" si="12"/>
        <v>14632910</v>
      </c>
      <c r="F54" s="15">
        <f t="shared" si="12"/>
        <v>2424595</v>
      </c>
      <c r="G54" s="15">
        <f t="shared" si="12"/>
        <v>106382778</v>
      </c>
      <c r="H54" s="15">
        <f t="shared" si="12"/>
        <v>0</v>
      </c>
      <c r="I54" s="15">
        <f t="shared" si="12"/>
        <v>4744142</v>
      </c>
      <c r="J54" s="15">
        <f t="shared" si="12"/>
        <v>0</v>
      </c>
      <c r="K54" s="15">
        <f t="shared" si="12"/>
        <v>50010</v>
      </c>
      <c r="L54" s="15">
        <f t="shared" si="12"/>
        <v>0</v>
      </c>
      <c r="M54" s="15">
        <f t="shared" si="12"/>
        <v>0</v>
      </c>
      <c r="N54" s="15">
        <f t="shared" si="12"/>
        <v>0</v>
      </c>
      <c r="O54" s="15">
        <f t="shared" si="6"/>
        <v>194337937</v>
      </c>
      <c r="P54" s="38">
        <f t="shared" si="8"/>
        <v>2408.0633557612482</v>
      </c>
      <c r="Q54" s="6"/>
      <c r="R54" s="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</row>
    <row r="55" spans="1:120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9"/>
    </row>
    <row r="56" spans="1:120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8" t="s">
        <v>150</v>
      </c>
      <c r="N56" s="48"/>
      <c r="O56" s="48"/>
      <c r="P56" s="43">
        <v>80703</v>
      </c>
    </row>
    <row r="57" spans="1:120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1"/>
    </row>
    <row r="58" spans="1:120" ht="15.75" customHeight="1" thickBot="1">
      <c r="A58" s="52" t="s">
        <v>73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</row>
  </sheetData>
  <mergeCells count="10">
    <mergeCell ref="M56:O56"/>
    <mergeCell ref="A57:P57"/>
    <mergeCell ref="A58:P5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39253427</v>
      </c>
      <c r="E5" s="27">
        <f t="shared" si="0"/>
        <v>3462826</v>
      </c>
      <c r="F5" s="27">
        <f t="shared" si="0"/>
        <v>2437295</v>
      </c>
      <c r="G5" s="27">
        <f t="shared" si="0"/>
        <v>0</v>
      </c>
      <c r="H5" s="27">
        <f t="shared" si="0"/>
        <v>0</v>
      </c>
      <c r="I5" s="27">
        <f t="shared" si="0"/>
        <v>3918818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49072366</v>
      </c>
      <c r="O5" s="33">
        <f t="shared" ref="O5:O36" si="1">(N5/O$57)</f>
        <v>688.11686344897214</v>
      </c>
      <c r="P5" s="6"/>
    </row>
    <row r="6" spans="1:133">
      <c r="A6" s="12"/>
      <c r="B6" s="25">
        <v>311</v>
      </c>
      <c r="C6" s="20" t="s">
        <v>3</v>
      </c>
      <c r="D6" s="46">
        <v>24663621</v>
      </c>
      <c r="E6" s="46">
        <v>0</v>
      </c>
      <c r="F6" s="46">
        <v>2437295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27100916</v>
      </c>
      <c r="O6" s="47">
        <f t="shared" si="1"/>
        <v>380.02237989735534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661835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661835</v>
      </c>
      <c r="O7" s="47">
        <f t="shared" si="1"/>
        <v>9.2805760439745359</v>
      </c>
      <c r="P7" s="9"/>
    </row>
    <row r="8" spans="1:133">
      <c r="A8" s="12"/>
      <c r="B8" s="25">
        <v>312.42</v>
      </c>
      <c r="C8" s="20" t="s">
        <v>61</v>
      </c>
      <c r="D8" s="46">
        <v>0</v>
      </c>
      <c r="E8" s="46">
        <v>249090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249090</v>
      </c>
      <c r="O8" s="47">
        <f t="shared" si="1"/>
        <v>3.4928625515326583</v>
      </c>
      <c r="P8" s="9"/>
    </row>
    <row r="9" spans="1:133">
      <c r="A9" s="12"/>
      <c r="B9" s="25">
        <v>312.60000000000002</v>
      </c>
      <c r="C9" s="20" t="s">
        <v>103</v>
      </c>
      <c r="D9" s="46">
        <v>0</v>
      </c>
      <c r="E9" s="46">
        <v>2551901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2551901</v>
      </c>
      <c r="O9" s="47">
        <f t="shared" si="1"/>
        <v>35.784011554533471</v>
      </c>
      <c r="P9" s="9"/>
    </row>
    <row r="10" spans="1:133">
      <c r="A10" s="12"/>
      <c r="B10" s="25">
        <v>314.10000000000002</v>
      </c>
      <c r="C10" s="20" t="s">
        <v>12</v>
      </c>
      <c r="D10" s="46">
        <v>8552503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8552503</v>
      </c>
      <c r="O10" s="47">
        <f t="shared" si="1"/>
        <v>119.92740555851586</v>
      </c>
      <c r="P10" s="9"/>
    </row>
    <row r="11" spans="1:133">
      <c r="A11" s="12"/>
      <c r="B11" s="25">
        <v>314.3</v>
      </c>
      <c r="C11" s="20" t="s">
        <v>13</v>
      </c>
      <c r="D11" s="46">
        <v>1363462</v>
      </c>
      <c r="E11" s="46">
        <v>0</v>
      </c>
      <c r="F11" s="46">
        <v>0</v>
      </c>
      <c r="G11" s="46">
        <v>0</v>
      </c>
      <c r="H11" s="46">
        <v>0</v>
      </c>
      <c r="I11" s="46">
        <v>3918818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5282280</v>
      </c>
      <c r="O11" s="47">
        <f t="shared" si="1"/>
        <v>74.070729450037859</v>
      </c>
      <c r="P11" s="9"/>
    </row>
    <row r="12" spans="1:133">
      <c r="A12" s="12"/>
      <c r="B12" s="25">
        <v>314.39999999999998</v>
      </c>
      <c r="C12" s="20" t="s">
        <v>14</v>
      </c>
      <c r="D12" s="46">
        <v>101879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101879</v>
      </c>
      <c r="O12" s="47">
        <f t="shared" si="1"/>
        <v>1.4285974703424293</v>
      </c>
      <c r="P12" s="9"/>
    </row>
    <row r="13" spans="1:133">
      <c r="A13" s="12"/>
      <c r="B13" s="25">
        <v>315</v>
      </c>
      <c r="C13" s="20" t="s">
        <v>104</v>
      </c>
      <c r="D13" s="46">
        <v>3423343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3423343</v>
      </c>
      <c r="O13" s="47">
        <f t="shared" si="1"/>
        <v>48.003800095352943</v>
      </c>
      <c r="P13" s="9"/>
    </row>
    <row r="14" spans="1:133">
      <c r="A14" s="12"/>
      <c r="B14" s="25">
        <v>316</v>
      </c>
      <c r="C14" s="20" t="s">
        <v>105</v>
      </c>
      <c r="D14" s="46">
        <v>1148619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1148619</v>
      </c>
      <c r="O14" s="47">
        <f t="shared" si="1"/>
        <v>16.106500827327032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8128393</v>
      </c>
      <c r="E15" s="32">
        <f t="shared" si="3"/>
        <v>2149889</v>
      </c>
      <c r="F15" s="32">
        <f t="shared" si="3"/>
        <v>0</v>
      </c>
      <c r="G15" s="32">
        <f t="shared" si="3"/>
        <v>3335967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13614249</v>
      </c>
      <c r="O15" s="45">
        <f t="shared" si="1"/>
        <v>190.90569874078022</v>
      </c>
      <c r="P15" s="10"/>
    </row>
    <row r="16" spans="1:133">
      <c r="A16" s="12"/>
      <c r="B16" s="25">
        <v>322</v>
      </c>
      <c r="C16" s="20" t="s">
        <v>0</v>
      </c>
      <c r="D16" s="46">
        <v>3510943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3510943</v>
      </c>
      <c r="O16" s="47">
        <f t="shared" si="1"/>
        <v>49.232170401323721</v>
      </c>
      <c r="P16" s="9"/>
    </row>
    <row r="17" spans="1:16">
      <c r="A17" s="12"/>
      <c r="B17" s="25">
        <v>323.10000000000002</v>
      </c>
      <c r="C17" s="20" t="s">
        <v>18</v>
      </c>
      <c r="D17" s="46">
        <v>2476139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2476139</v>
      </c>
      <c r="O17" s="47">
        <f t="shared" si="1"/>
        <v>34.721639509773674</v>
      </c>
      <c r="P17" s="9"/>
    </row>
    <row r="18" spans="1:16">
      <c r="A18" s="12"/>
      <c r="B18" s="25">
        <v>323.7</v>
      </c>
      <c r="C18" s="20" t="s">
        <v>19</v>
      </c>
      <c r="D18" s="46">
        <v>1319808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1319808</v>
      </c>
      <c r="O18" s="47">
        <f t="shared" si="1"/>
        <v>18.50699722354657</v>
      </c>
      <c r="P18" s="9"/>
    </row>
    <row r="19" spans="1:16">
      <c r="A19" s="12"/>
      <c r="B19" s="25">
        <v>323.89999999999998</v>
      </c>
      <c r="C19" s="20" t="s">
        <v>75</v>
      </c>
      <c r="D19" s="46">
        <v>5018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5018</v>
      </c>
      <c r="O19" s="47">
        <f t="shared" si="1"/>
        <v>7.0364865243851132E-2</v>
      </c>
      <c r="P19" s="9"/>
    </row>
    <row r="20" spans="1:16">
      <c r="A20" s="12"/>
      <c r="B20" s="25">
        <v>324.11</v>
      </c>
      <c r="C20" s="20" t="s">
        <v>84</v>
      </c>
      <c r="D20" s="46">
        <v>0</v>
      </c>
      <c r="E20" s="46">
        <v>0</v>
      </c>
      <c r="F20" s="46">
        <v>0</v>
      </c>
      <c r="G20" s="46">
        <v>246338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246338</v>
      </c>
      <c r="O20" s="47">
        <f t="shared" si="1"/>
        <v>3.4542726533359507</v>
      </c>
      <c r="P20" s="9"/>
    </row>
    <row r="21" spans="1:16">
      <c r="A21" s="12"/>
      <c r="B21" s="25">
        <v>324.32</v>
      </c>
      <c r="C21" s="20" t="s">
        <v>22</v>
      </c>
      <c r="D21" s="46">
        <v>0</v>
      </c>
      <c r="E21" s="46">
        <v>2149889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2149889</v>
      </c>
      <c r="O21" s="47">
        <f t="shared" si="1"/>
        <v>30.146801469557168</v>
      </c>
      <c r="P21" s="9"/>
    </row>
    <row r="22" spans="1:16">
      <c r="A22" s="12"/>
      <c r="B22" s="25">
        <v>324.61</v>
      </c>
      <c r="C22" s="20" t="s">
        <v>85</v>
      </c>
      <c r="D22" s="46">
        <v>0</v>
      </c>
      <c r="E22" s="46">
        <v>0</v>
      </c>
      <c r="F22" s="46">
        <v>0</v>
      </c>
      <c r="G22" s="46">
        <v>3089629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3089629</v>
      </c>
      <c r="O22" s="47">
        <f t="shared" si="1"/>
        <v>43.324298174271533</v>
      </c>
      <c r="P22" s="9"/>
    </row>
    <row r="23" spans="1:16">
      <c r="A23" s="12"/>
      <c r="B23" s="25">
        <v>329</v>
      </c>
      <c r="C23" s="20" t="s">
        <v>23</v>
      </c>
      <c r="D23" s="46">
        <v>816485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55" si="5">SUM(D23:M23)</f>
        <v>816485</v>
      </c>
      <c r="O23" s="47">
        <f t="shared" si="1"/>
        <v>11.449154443727739</v>
      </c>
      <c r="P23" s="9"/>
    </row>
    <row r="24" spans="1:16" ht="15.75">
      <c r="A24" s="29" t="s">
        <v>25</v>
      </c>
      <c r="B24" s="30"/>
      <c r="C24" s="31"/>
      <c r="D24" s="32">
        <f t="shared" ref="D24:M24" si="6">SUM(D25:D34)</f>
        <v>6877106</v>
      </c>
      <c r="E24" s="32">
        <f t="shared" si="6"/>
        <v>1648598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1350000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9875704</v>
      </c>
      <c r="O24" s="45">
        <f t="shared" si="1"/>
        <v>138.48198109768069</v>
      </c>
      <c r="P24" s="10"/>
    </row>
    <row r="25" spans="1:16">
      <c r="A25" s="12"/>
      <c r="B25" s="25">
        <v>331.1</v>
      </c>
      <c r="C25" s="20" t="s">
        <v>24</v>
      </c>
      <c r="D25" s="46">
        <v>0</v>
      </c>
      <c r="E25" s="46">
        <v>697556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697556</v>
      </c>
      <c r="O25" s="47">
        <f t="shared" si="1"/>
        <v>9.7814734834674812</v>
      </c>
      <c r="P25" s="9"/>
    </row>
    <row r="26" spans="1:16">
      <c r="A26" s="12"/>
      <c r="B26" s="25">
        <v>331.49</v>
      </c>
      <c r="C26" s="20" t="s">
        <v>76</v>
      </c>
      <c r="D26" s="46">
        <v>0</v>
      </c>
      <c r="E26" s="46">
        <v>888527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888527</v>
      </c>
      <c r="O26" s="47">
        <f t="shared" si="1"/>
        <v>12.459362817960008</v>
      </c>
      <c r="P26" s="9"/>
    </row>
    <row r="27" spans="1:16">
      <c r="A27" s="12"/>
      <c r="B27" s="25">
        <v>334.1</v>
      </c>
      <c r="C27" s="20" t="s">
        <v>26</v>
      </c>
      <c r="D27" s="46">
        <v>0</v>
      </c>
      <c r="E27" s="46">
        <v>36359</v>
      </c>
      <c r="F27" s="46">
        <v>0</v>
      </c>
      <c r="G27" s="46">
        <v>0</v>
      </c>
      <c r="H27" s="46">
        <v>0</v>
      </c>
      <c r="I27" s="46">
        <v>1350000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1386359</v>
      </c>
      <c r="O27" s="47">
        <f t="shared" si="1"/>
        <v>19.440208093782427</v>
      </c>
      <c r="P27" s="9"/>
    </row>
    <row r="28" spans="1:16">
      <c r="A28" s="12"/>
      <c r="B28" s="25">
        <v>334.2</v>
      </c>
      <c r="C28" s="20" t="s">
        <v>27</v>
      </c>
      <c r="D28" s="46">
        <v>18576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18576</v>
      </c>
      <c r="O28" s="47">
        <f t="shared" si="1"/>
        <v>0.26048181282777577</v>
      </c>
      <c r="P28" s="9"/>
    </row>
    <row r="29" spans="1:16">
      <c r="A29" s="12"/>
      <c r="B29" s="25">
        <v>335.12</v>
      </c>
      <c r="C29" s="20" t="s">
        <v>107</v>
      </c>
      <c r="D29" s="46">
        <v>1553261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1553261</v>
      </c>
      <c r="O29" s="47">
        <f t="shared" si="1"/>
        <v>21.780590066466612</v>
      </c>
      <c r="P29" s="9"/>
    </row>
    <row r="30" spans="1:16">
      <c r="A30" s="12"/>
      <c r="B30" s="25">
        <v>335.15</v>
      </c>
      <c r="C30" s="20" t="s">
        <v>108</v>
      </c>
      <c r="D30" s="46">
        <v>70107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70107</v>
      </c>
      <c r="O30" s="47">
        <f t="shared" si="1"/>
        <v>0.98307485206270862</v>
      </c>
      <c r="P30" s="9"/>
    </row>
    <row r="31" spans="1:16">
      <c r="A31" s="12"/>
      <c r="B31" s="25">
        <v>335.18</v>
      </c>
      <c r="C31" s="20" t="s">
        <v>109</v>
      </c>
      <c r="D31" s="46">
        <v>4663638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4663638</v>
      </c>
      <c r="O31" s="47">
        <f t="shared" si="1"/>
        <v>65.395826906357797</v>
      </c>
      <c r="P31" s="9"/>
    </row>
    <row r="32" spans="1:16">
      <c r="A32" s="12"/>
      <c r="B32" s="25">
        <v>337.1</v>
      </c>
      <c r="C32" s="20" t="s">
        <v>31</v>
      </c>
      <c r="D32" s="46">
        <v>561000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561000</v>
      </c>
      <c r="O32" s="47">
        <f t="shared" si="1"/>
        <v>7.8666180553607985</v>
      </c>
      <c r="P32" s="9"/>
    </row>
    <row r="33" spans="1:16">
      <c r="A33" s="12"/>
      <c r="B33" s="25">
        <v>337.4</v>
      </c>
      <c r="C33" s="20" t="s">
        <v>77</v>
      </c>
      <c r="D33" s="46">
        <v>0</v>
      </c>
      <c r="E33" s="46">
        <v>26156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26156</v>
      </c>
      <c r="O33" s="47">
        <f t="shared" si="1"/>
        <v>0.36677230277364892</v>
      </c>
      <c r="P33" s="9"/>
    </row>
    <row r="34" spans="1:16">
      <c r="A34" s="12"/>
      <c r="B34" s="25">
        <v>337.7</v>
      </c>
      <c r="C34" s="20" t="s">
        <v>68</v>
      </c>
      <c r="D34" s="46">
        <v>10524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10524</v>
      </c>
      <c r="O34" s="47">
        <f t="shared" si="1"/>
        <v>0.14757270662142075</v>
      </c>
      <c r="P34" s="9"/>
    </row>
    <row r="35" spans="1:16" ht="15.75">
      <c r="A35" s="29" t="s">
        <v>37</v>
      </c>
      <c r="B35" s="30"/>
      <c r="C35" s="31"/>
      <c r="D35" s="32">
        <f t="shared" ref="D35:M35" si="7">SUM(D36:D39)</f>
        <v>2460940</v>
      </c>
      <c r="E35" s="32">
        <f t="shared" si="7"/>
        <v>99206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5"/>
        <v>2560146</v>
      </c>
      <c r="O35" s="45">
        <f t="shared" si="1"/>
        <v>35.899627001710741</v>
      </c>
      <c r="P35" s="10"/>
    </row>
    <row r="36" spans="1:16">
      <c r="A36" s="12"/>
      <c r="B36" s="25">
        <v>341.52</v>
      </c>
      <c r="C36" s="20" t="s">
        <v>132</v>
      </c>
      <c r="D36" s="46">
        <v>1679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1679</v>
      </c>
      <c r="O36" s="47">
        <f t="shared" si="1"/>
        <v>2.3543764197773227E-2</v>
      </c>
      <c r="P36" s="9"/>
    </row>
    <row r="37" spans="1:16">
      <c r="A37" s="12"/>
      <c r="B37" s="25">
        <v>341.9</v>
      </c>
      <c r="C37" s="20" t="s">
        <v>110</v>
      </c>
      <c r="D37" s="46">
        <v>428952</v>
      </c>
      <c r="E37" s="46">
        <v>99206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528158</v>
      </c>
      <c r="O37" s="47">
        <f t="shared" ref="O37:O55" si="8">(N37/O$57)</f>
        <v>7.406091370558376</v>
      </c>
      <c r="P37" s="9"/>
    </row>
    <row r="38" spans="1:16">
      <c r="A38" s="12"/>
      <c r="B38" s="25">
        <v>342.1</v>
      </c>
      <c r="C38" s="20" t="s">
        <v>41</v>
      </c>
      <c r="D38" s="46">
        <v>1556500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1556500</v>
      </c>
      <c r="O38" s="47">
        <f t="shared" si="8"/>
        <v>21.826008918304961</v>
      </c>
      <c r="P38" s="9"/>
    </row>
    <row r="39" spans="1:16">
      <c r="A39" s="12"/>
      <c r="B39" s="25">
        <v>347.2</v>
      </c>
      <c r="C39" s="20" t="s">
        <v>44</v>
      </c>
      <c r="D39" s="46">
        <v>473809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473809</v>
      </c>
      <c r="O39" s="47">
        <f t="shared" si="8"/>
        <v>6.6439829486496338</v>
      </c>
      <c r="P39" s="9"/>
    </row>
    <row r="40" spans="1:16" ht="15.75">
      <c r="A40" s="29" t="s">
        <v>38</v>
      </c>
      <c r="B40" s="30"/>
      <c r="C40" s="31"/>
      <c r="D40" s="32">
        <f t="shared" ref="D40:M40" si="9">SUM(D41:D44)</f>
        <v>1585911</v>
      </c>
      <c r="E40" s="32">
        <f t="shared" si="9"/>
        <v>148007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5"/>
        <v>1733918</v>
      </c>
      <c r="O40" s="45">
        <f t="shared" si="8"/>
        <v>24.313851417673948</v>
      </c>
      <c r="P40" s="10"/>
    </row>
    <row r="41" spans="1:16">
      <c r="A41" s="13"/>
      <c r="B41" s="39">
        <v>351.1</v>
      </c>
      <c r="C41" s="21" t="s">
        <v>47</v>
      </c>
      <c r="D41" s="46">
        <v>1320631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1320631</v>
      </c>
      <c r="O41" s="47">
        <f t="shared" si="8"/>
        <v>18.518537734526181</v>
      </c>
      <c r="P41" s="9"/>
    </row>
    <row r="42" spans="1:16">
      <c r="A42" s="13"/>
      <c r="B42" s="39">
        <v>351.2</v>
      </c>
      <c r="C42" s="21" t="s">
        <v>133</v>
      </c>
      <c r="D42" s="46">
        <v>3000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3000</v>
      </c>
      <c r="O42" s="47">
        <f t="shared" si="8"/>
        <v>4.2067476231875928E-2</v>
      </c>
      <c r="P42" s="9"/>
    </row>
    <row r="43" spans="1:16">
      <c r="A43" s="13"/>
      <c r="B43" s="39">
        <v>354</v>
      </c>
      <c r="C43" s="21" t="s">
        <v>81</v>
      </c>
      <c r="D43" s="46">
        <v>262280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262280</v>
      </c>
      <c r="O43" s="47">
        <f t="shared" si="8"/>
        <v>3.6778192220321397</v>
      </c>
      <c r="P43" s="9"/>
    </row>
    <row r="44" spans="1:16">
      <c r="A44" s="13"/>
      <c r="B44" s="39">
        <v>359</v>
      </c>
      <c r="C44" s="21" t="s">
        <v>116</v>
      </c>
      <c r="D44" s="46">
        <v>0</v>
      </c>
      <c r="E44" s="46">
        <v>148007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148007</v>
      </c>
      <c r="O44" s="47">
        <f t="shared" si="8"/>
        <v>2.0754269848837534</v>
      </c>
      <c r="P44" s="9"/>
    </row>
    <row r="45" spans="1:16" ht="15.75">
      <c r="A45" s="29" t="s">
        <v>4</v>
      </c>
      <c r="B45" s="30"/>
      <c r="C45" s="31"/>
      <c r="D45" s="32">
        <f t="shared" ref="D45:M45" si="10">SUM(D46:D51)</f>
        <v>3117503</v>
      </c>
      <c r="E45" s="32">
        <f t="shared" si="10"/>
        <v>466448</v>
      </c>
      <c r="F45" s="32">
        <f t="shared" si="10"/>
        <v>0</v>
      </c>
      <c r="G45" s="32">
        <f t="shared" si="10"/>
        <v>1053653</v>
      </c>
      <c r="H45" s="32">
        <f t="shared" si="10"/>
        <v>0</v>
      </c>
      <c r="I45" s="32">
        <f t="shared" si="10"/>
        <v>430317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5"/>
        <v>5067921</v>
      </c>
      <c r="O45" s="45">
        <f t="shared" si="8"/>
        <v>71.064882070841634</v>
      </c>
      <c r="P45" s="10"/>
    </row>
    <row r="46" spans="1:16">
      <c r="A46" s="12"/>
      <c r="B46" s="25">
        <v>361.1</v>
      </c>
      <c r="C46" s="20" t="s">
        <v>48</v>
      </c>
      <c r="D46" s="46">
        <v>1403014</v>
      </c>
      <c r="E46" s="46">
        <v>155115</v>
      </c>
      <c r="F46" s="46">
        <v>0</v>
      </c>
      <c r="G46" s="46">
        <v>909332</v>
      </c>
      <c r="H46" s="46">
        <v>0</v>
      </c>
      <c r="I46" s="46">
        <v>220477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5"/>
        <v>2687938</v>
      </c>
      <c r="O46" s="47">
        <f t="shared" si="8"/>
        <v>37.691589309252038</v>
      </c>
      <c r="P46" s="9"/>
    </row>
    <row r="47" spans="1:16">
      <c r="A47" s="12"/>
      <c r="B47" s="25">
        <v>361.3</v>
      </c>
      <c r="C47" s="20" t="s">
        <v>49</v>
      </c>
      <c r="D47" s="46">
        <v>1232923</v>
      </c>
      <c r="E47" s="46">
        <v>91529</v>
      </c>
      <c r="F47" s="46">
        <v>0</v>
      </c>
      <c r="G47" s="46">
        <v>144321</v>
      </c>
      <c r="H47" s="46">
        <v>0</v>
      </c>
      <c r="I47" s="46">
        <v>209840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5"/>
        <v>1678613</v>
      </c>
      <c r="O47" s="47">
        <f t="shared" si="8"/>
        <v>23.538337493339316</v>
      </c>
      <c r="P47" s="9"/>
    </row>
    <row r="48" spans="1:16">
      <c r="A48" s="12"/>
      <c r="B48" s="25">
        <v>366</v>
      </c>
      <c r="C48" s="20" t="s">
        <v>91</v>
      </c>
      <c r="D48" s="46">
        <v>30</v>
      </c>
      <c r="E48" s="46">
        <v>192434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5"/>
        <v>192464</v>
      </c>
      <c r="O48" s="47">
        <f t="shared" si="8"/>
        <v>2.698824915163923</v>
      </c>
      <c r="P48" s="9"/>
    </row>
    <row r="49" spans="1:119">
      <c r="A49" s="12"/>
      <c r="B49" s="25">
        <v>367</v>
      </c>
      <c r="C49" s="20" t="s">
        <v>119</v>
      </c>
      <c r="D49" s="46">
        <v>98417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5"/>
        <v>98417</v>
      </c>
      <c r="O49" s="47">
        <f t="shared" si="8"/>
        <v>1.3800516027708445</v>
      </c>
      <c r="P49" s="9"/>
    </row>
    <row r="50" spans="1:119">
      <c r="A50" s="12"/>
      <c r="B50" s="25">
        <v>369.3</v>
      </c>
      <c r="C50" s="20" t="s">
        <v>70</v>
      </c>
      <c r="D50" s="46">
        <v>98409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5"/>
        <v>98409</v>
      </c>
      <c r="O50" s="47">
        <f t="shared" si="8"/>
        <v>1.3799394228342261</v>
      </c>
      <c r="P50" s="9"/>
    </row>
    <row r="51" spans="1:119">
      <c r="A51" s="12"/>
      <c r="B51" s="25">
        <v>369.9</v>
      </c>
      <c r="C51" s="20" t="s">
        <v>50</v>
      </c>
      <c r="D51" s="46">
        <v>284710</v>
      </c>
      <c r="E51" s="46">
        <v>27370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5"/>
        <v>312080</v>
      </c>
      <c r="O51" s="47">
        <f t="shared" si="8"/>
        <v>4.3761393274812797</v>
      </c>
      <c r="P51" s="9"/>
    </row>
    <row r="52" spans="1:119" ht="15.75">
      <c r="A52" s="29" t="s">
        <v>39</v>
      </c>
      <c r="B52" s="30"/>
      <c r="C52" s="31"/>
      <c r="D52" s="32">
        <f t="shared" ref="D52:M52" si="11">SUM(D53:D54)</f>
        <v>716006</v>
      </c>
      <c r="E52" s="32">
        <f t="shared" si="11"/>
        <v>0</v>
      </c>
      <c r="F52" s="32">
        <f t="shared" si="11"/>
        <v>0</v>
      </c>
      <c r="G52" s="32">
        <f t="shared" si="11"/>
        <v>740000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si="5"/>
        <v>1456006</v>
      </c>
      <c r="O52" s="45">
        <f t="shared" si="8"/>
        <v>20.416832599489581</v>
      </c>
      <c r="P52" s="9"/>
    </row>
    <row r="53" spans="1:119">
      <c r="A53" s="12"/>
      <c r="B53" s="25">
        <v>381</v>
      </c>
      <c r="C53" s="20" t="s">
        <v>51</v>
      </c>
      <c r="D53" s="46">
        <v>200000</v>
      </c>
      <c r="E53" s="46">
        <v>0</v>
      </c>
      <c r="F53" s="46">
        <v>0</v>
      </c>
      <c r="G53" s="46">
        <v>740000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5"/>
        <v>940000</v>
      </c>
      <c r="O53" s="47">
        <f t="shared" si="8"/>
        <v>13.181142552654459</v>
      </c>
      <c r="P53" s="9"/>
    </row>
    <row r="54" spans="1:119" ht="15.75" thickBot="1">
      <c r="A54" s="12"/>
      <c r="B54" s="25">
        <v>384</v>
      </c>
      <c r="C54" s="20" t="s">
        <v>71</v>
      </c>
      <c r="D54" s="46">
        <v>516006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5"/>
        <v>516006</v>
      </c>
      <c r="O54" s="47">
        <f t="shared" si="8"/>
        <v>7.2356900468351233</v>
      </c>
      <c r="P54" s="9"/>
    </row>
    <row r="55" spans="1:119" ht="16.5" thickBot="1">
      <c r="A55" s="14" t="s">
        <v>45</v>
      </c>
      <c r="B55" s="23"/>
      <c r="C55" s="22"/>
      <c r="D55" s="15">
        <f t="shared" ref="D55:M55" si="12">SUM(D5,D15,D24,D35,D40,D45,D52)</f>
        <v>62139286</v>
      </c>
      <c r="E55" s="15">
        <f t="shared" si="12"/>
        <v>7974974</v>
      </c>
      <c r="F55" s="15">
        <f t="shared" si="12"/>
        <v>2437295</v>
      </c>
      <c r="G55" s="15">
        <f t="shared" si="12"/>
        <v>5129620</v>
      </c>
      <c r="H55" s="15">
        <f t="shared" si="12"/>
        <v>0</v>
      </c>
      <c r="I55" s="15">
        <f t="shared" si="12"/>
        <v>5699135</v>
      </c>
      <c r="J55" s="15">
        <f t="shared" si="12"/>
        <v>0</v>
      </c>
      <c r="K55" s="15">
        <f t="shared" si="12"/>
        <v>0</v>
      </c>
      <c r="L55" s="15">
        <f t="shared" si="12"/>
        <v>0</v>
      </c>
      <c r="M55" s="15">
        <f t="shared" si="12"/>
        <v>0</v>
      </c>
      <c r="N55" s="15">
        <f t="shared" si="5"/>
        <v>83380310</v>
      </c>
      <c r="O55" s="38">
        <f t="shared" si="8"/>
        <v>1169.1997363771488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134</v>
      </c>
      <c r="M57" s="48"/>
      <c r="N57" s="48"/>
      <c r="O57" s="43">
        <v>71314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73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38826357</v>
      </c>
      <c r="E5" s="27">
        <f t="shared" si="0"/>
        <v>3741006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3911233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46478596</v>
      </c>
      <c r="O5" s="33">
        <f t="shared" ref="O5:O36" si="1">(N5/O$56)</f>
        <v>660.01982391366084</v>
      </c>
      <c r="P5" s="6"/>
    </row>
    <row r="6" spans="1:133">
      <c r="A6" s="12"/>
      <c r="B6" s="25">
        <v>311</v>
      </c>
      <c r="C6" s="20" t="s">
        <v>3</v>
      </c>
      <c r="D6" s="46">
        <v>24110426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24110426</v>
      </c>
      <c r="O6" s="47">
        <f t="shared" si="1"/>
        <v>342.38037489349614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718236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718236</v>
      </c>
      <c r="O7" s="47">
        <f t="shared" si="1"/>
        <v>10.199318375461516</v>
      </c>
      <c r="P7" s="9"/>
    </row>
    <row r="8" spans="1:133">
      <c r="A8" s="12"/>
      <c r="B8" s="25">
        <v>312.42</v>
      </c>
      <c r="C8" s="20" t="s">
        <v>61</v>
      </c>
      <c r="D8" s="46">
        <v>0</v>
      </c>
      <c r="E8" s="46">
        <v>275737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275737</v>
      </c>
      <c r="O8" s="47">
        <f t="shared" si="1"/>
        <v>3.9156063618290258</v>
      </c>
      <c r="P8" s="9"/>
    </row>
    <row r="9" spans="1:133">
      <c r="A9" s="12"/>
      <c r="B9" s="25">
        <v>312.60000000000002</v>
      </c>
      <c r="C9" s="20" t="s">
        <v>103</v>
      </c>
      <c r="D9" s="46">
        <v>0</v>
      </c>
      <c r="E9" s="46">
        <v>2747033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2747033</v>
      </c>
      <c r="O9" s="47">
        <f t="shared" si="1"/>
        <v>39.009272933825621</v>
      </c>
      <c r="P9" s="9"/>
    </row>
    <row r="10" spans="1:133">
      <c r="A10" s="12"/>
      <c r="B10" s="25">
        <v>314.10000000000002</v>
      </c>
      <c r="C10" s="20" t="s">
        <v>12</v>
      </c>
      <c r="D10" s="46">
        <v>8757821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8757821</v>
      </c>
      <c r="O10" s="47">
        <f t="shared" si="1"/>
        <v>124.36553535927294</v>
      </c>
      <c r="P10" s="9"/>
    </row>
    <row r="11" spans="1:133">
      <c r="A11" s="12"/>
      <c r="B11" s="25">
        <v>314.3</v>
      </c>
      <c r="C11" s="20" t="s">
        <v>13</v>
      </c>
      <c r="D11" s="46">
        <v>1152117</v>
      </c>
      <c r="E11" s="46">
        <v>0</v>
      </c>
      <c r="F11" s="46">
        <v>0</v>
      </c>
      <c r="G11" s="46">
        <v>0</v>
      </c>
      <c r="H11" s="46">
        <v>0</v>
      </c>
      <c r="I11" s="46">
        <v>3911233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5063350</v>
      </c>
      <c r="O11" s="47">
        <f t="shared" si="1"/>
        <v>71.9021584777052</v>
      </c>
      <c r="P11" s="9"/>
    </row>
    <row r="12" spans="1:133">
      <c r="A12" s="12"/>
      <c r="B12" s="25">
        <v>314.39999999999998</v>
      </c>
      <c r="C12" s="20" t="s">
        <v>14</v>
      </c>
      <c r="D12" s="46">
        <v>96003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96003</v>
      </c>
      <c r="O12" s="47">
        <f t="shared" si="1"/>
        <v>1.3632916785004261</v>
      </c>
      <c r="P12" s="9"/>
    </row>
    <row r="13" spans="1:133">
      <c r="A13" s="12"/>
      <c r="B13" s="25">
        <v>315</v>
      </c>
      <c r="C13" s="20" t="s">
        <v>104</v>
      </c>
      <c r="D13" s="46">
        <v>3630992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3630992</v>
      </c>
      <c r="O13" s="47">
        <f t="shared" si="1"/>
        <v>51.561942629934677</v>
      </c>
      <c r="P13" s="9"/>
    </row>
    <row r="14" spans="1:133">
      <c r="A14" s="12"/>
      <c r="B14" s="25">
        <v>316</v>
      </c>
      <c r="C14" s="20" t="s">
        <v>105</v>
      </c>
      <c r="D14" s="46">
        <v>1078998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1078998</v>
      </c>
      <c r="O14" s="47">
        <f t="shared" si="1"/>
        <v>15.322323203635332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12261421</v>
      </c>
      <c r="E15" s="32">
        <f t="shared" si="3"/>
        <v>3139265</v>
      </c>
      <c r="F15" s="32">
        <f t="shared" si="3"/>
        <v>0</v>
      </c>
      <c r="G15" s="32">
        <f t="shared" si="3"/>
        <v>4163453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19564139</v>
      </c>
      <c r="O15" s="45">
        <f t="shared" si="1"/>
        <v>277.8207753479125</v>
      </c>
      <c r="P15" s="10"/>
    </row>
    <row r="16" spans="1:133">
      <c r="A16" s="12"/>
      <c r="B16" s="25">
        <v>322</v>
      </c>
      <c r="C16" s="20" t="s">
        <v>0</v>
      </c>
      <c r="D16" s="46">
        <v>6551616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6551616</v>
      </c>
      <c r="O16" s="47">
        <f t="shared" si="1"/>
        <v>93.036296506674233</v>
      </c>
      <c r="P16" s="9"/>
    </row>
    <row r="17" spans="1:16">
      <c r="A17" s="12"/>
      <c r="B17" s="25">
        <v>323.10000000000002</v>
      </c>
      <c r="C17" s="20" t="s">
        <v>18</v>
      </c>
      <c r="D17" s="46">
        <v>3171895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3171895</v>
      </c>
      <c r="O17" s="47">
        <f t="shared" si="1"/>
        <v>45.042530531099118</v>
      </c>
      <c r="P17" s="9"/>
    </row>
    <row r="18" spans="1:16">
      <c r="A18" s="12"/>
      <c r="B18" s="25">
        <v>323.7</v>
      </c>
      <c r="C18" s="20" t="s">
        <v>19</v>
      </c>
      <c r="D18" s="46">
        <v>1238340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1238340</v>
      </c>
      <c r="O18" s="47">
        <f t="shared" si="1"/>
        <v>17.585061062198239</v>
      </c>
      <c r="P18" s="9"/>
    </row>
    <row r="19" spans="1:16">
      <c r="A19" s="12"/>
      <c r="B19" s="25">
        <v>323.89999999999998</v>
      </c>
      <c r="C19" s="20" t="s">
        <v>75</v>
      </c>
      <c r="D19" s="46">
        <v>15500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15500</v>
      </c>
      <c r="O19" s="47">
        <f t="shared" si="1"/>
        <v>0.22010792388525988</v>
      </c>
      <c r="P19" s="9"/>
    </row>
    <row r="20" spans="1:16">
      <c r="A20" s="12"/>
      <c r="B20" s="25">
        <v>324.11</v>
      </c>
      <c r="C20" s="20" t="s">
        <v>84</v>
      </c>
      <c r="D20" s="46">
        <v>0</v>
      </c>
      <c r="E20" s="46">
        <v>0</v>
      </c>
      <c r="F20" s="46">
        <v>0</v>
      </c>
      <c r="G20" s="46">
        <v>874409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874409</v>
      </c>
      <c r="O20" s="47">
        <f t="shared" si="1"/>
        <v>12.417054813973303</v>
      </c>
      <c r="P20" s="9"/>
    </row>
    <row r="21" spans="1:16">
      <c r="A21" s="12"/>
      <c r="B21" s="25">
        <v>324.32</v>
      </c>
      <c r="C21" s="20" t="s">
        <v>22</v>
      </c>
      <c r="D21" s="46">
        <v>0</v>
      </c>
      <c r="E21" s="46">
        <v>3139265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3139265</v>
      </c>
      <c r="O21" s="47">
        <f t="shared" si="1"/>
        <v>44.579167850042602</v>
      </c>
      <c r="P21" s="9"/>
    </row>
    <row r="22" spans="1:16">
      <c r="A22" s="12"/>
      <c r="B22" s="25">
        <v>324.61</v>
      </c>
      <c r="C22" s="20" t="s">
        <v>85</v>
      </c>
      <c r="D22" s="46">
        <v>0</v>
      </c>
      <c r="E22" s="46">
        <v>0</v>
      </c>
      <c r="F22" s="46">
        <v>0</v>
      </c>
      <c r="G22" s="46">
        <v>3289044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3289044</v>
      </c>
      <c r="O22" s="47">
        <f t="shared" si="1"/>
        <v>46.706106219823916</v>
      </c>
      <c r="P22" s="9"/>
    </row>
    <row r="23" spans="1:16">
      <c r="A23" s="12"/>
      <c r="B23" s="25">
        <v>329</v>
      </c>
      <c r="C23" s="20" t="s">
        <v>23</v>
      </c>
      <c r="D23" s="46">
        <v>1193332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54" si="5">SUM(D23:M23)</f>
        <v>1193332</v>
      </c>
      <c r="O23" s="47">
        <f t="shared" si="1"/>
        <v>16.94592445328032</v>
      </c>
      <c r="P23" s="9"/>
    </row>
    <row r="24" spans="1:16">
      <c r="A24" s="12"/>
      <c r="B24" s="25">
        <v>367</v>
      </c>
      <c r="C24" s="20" t="s">
        <v>119</v>
      </c>
      <c r="D24" s="46">
        <v>90738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90738</v>
      </c>
      <c r="O24" s="47">
        <f t="shared" si="1"/>
        <v>1.2885259869355297</v>
      </c>
      <c r="P24" s="9"/>
    </row>
    <row r="25" spans="1:16" ht="15.75">
      <c r="A25" s="29" t="s">
        <v>25</v>
      </c>
      <c r="B25" s="30"/>
      <c r="C25" s="31"/>
      <c r="D25" s="32">
        <f t="shared" ref="D25:M25" si="6">SUM(D26:D36)</f>
        <v>7094684</v>
      </c>
      <c r="E25" s="32">
        <f t="shared" si="6"/>
        <v>437291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800000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8331975</v>
      </c>
      <c r="O25" s="45">
        <f t="shared" si="1"/>
        <v>118.31830445896053</v>
      </c>
      <c r="P25" s="10"/>
    </row>
    <row r="26" spans="1:16">
      <c r="A26" s="12"/>
      <c r="B26" s="25">
        <v>331.1</v>
      </c>
      <c r="C26" s="20" t="s">
        <v>24</v>
      </c>
      <c r="D26" s="46">
        <v>0</v>
      </c>
      <c r="E26" s="46">
        <v>163265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163265</v>
      </c>
      <c r="O26" s="47">
        <f t="shared" si="1"/>
        <v>2.3184464640727067</v>
      </c>
      <c r="P26" s="9"/>
    </row>
    <row r="27" spans="1:16">
      <c r="A27" s="12"/>
      <c r="B27" s="25">
        <v>331.2</v>
      </c>
      <c r="C27" s="20" t="s">
        <v>65</v>
      </c>
      <c r="D27" s="46">
        <v>6319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6319</v>
      </c>
      <c r="O27" s="47">
        <f t="shared" si="1"/>
        <v>8.9733030389094012E-2</v>
      </c>
      <c r="P27" s="9"/>
    </row>
    <row r="28" spans="1:16">
      <c r="A28" s="12"/>
      <c r="B28" s="25">
        <v>331.35</v>
      </c>
      <c r="C28" s="20" t="s">
        <v>86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800000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800000</v>
      </c>
      <c r="O28" s="47">
        <f t="shared" si="1"/>
        <v>11.360408974723089</v>
      </c>
      <c r="P28" s="9"/>
    </row>
    <row r="29" spans="1:16">
      <c r="A29" s="12"/>
      <c r="B29" s="25">
        <v>331.39</v>
      </c>
      <c r="C29" s="20" t="s">
        <v>120</v>
      </c>
      <c r="D29" s="46">
        <v>0</v>
      </c>
      <c r="E29" s="46">
        <v>199315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199315</v>
      </c>
      <c r="O29" s="47">
        <f t="shared" si="1"/>
        <v>2.8303748934961659</v>
      </c>
      <c r="P29" s="9"/>
    </row>
    <row r="30" spans="1:16">
      <c r="A30" s="12"/>
      <c r="B30" s="25">
        <v>334.1</v>
      </c>
      <c r="C30" s="20" t="s">
        <v>26</v>
      </c>
      <c r="D30" s="46">
        <v>0</v>
      </c>
      <c r="E30" s="46">
        <v>27368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27368</v>
      </c>
      <c r="O30" s="47">
        <f t="shared" si="1"/>
        <v>0.3886395910252769</v>
      </c>
      <c r="P30" s="9"/>
    </row>
    <row r="31" spans="1:16">
      <c r="A31" s="12"/>
      <c r="B31" s="25">
        <v>334.39</v>
      </c>
      <c r="C31" s="20" t="s">
        <v>121</v>
      </c>
      <c r="D31" s="46">
        <v>338890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338890</v>
      </c>
      <c r="O31" s="47">
        <f t="shared" si="1"/>
        <v>4.812411246804885</v>
      </c>
      <c r="P31" s="9"/>
    </row>
    <row r="32" spans="1:16">
      <c r="A32" s="12"/>
      <c r="B32" s="25">
        <v>335.12</v>
      </c>
      <c r="C32" s="20" t="s">
        <v>107</v>
      </c>
      <c r="D32" s="46">
        <v>1520231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1520231</v>
      </c>
      <c r="O32" s="47">
        <f t="shared" si="1"/>
        <v>21.588057370065322</v>
      </c>
      <c r="P32" s="9"/>
    </row>
    <row r="33" spans="1:16">
      <c r="A33" s="12"/>
      <c r="B33" s="25">
        <v>335.15</v>
      </c>
      <c r="C33" s="20" t="s">
        <v>108</v>
      </c>
      <c r="D33" s="46">
        <v>83955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83955</v>
      </c>
      <c r="O33" s="47">
        <f t="shared" si="1"/>
        <v>1.1922039193410963</v>
      </c>
      <c r="P33" s="9"/>
    </row>
    <row r="34" spans="1:16">
      <c r="A34" s="12"/>
      <c r="B34" s="25">
        <v>335.18</v>
      </c>
      <c r="C34" s="20" t="s">
        <v>109</v>
      </c>
      <c r="D34" s="46">
        <v>5120930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5120930</v>
      </c>
      <c r="O34" s="47">
        <f t="shared" si="1"/>
        <v>72.719823913660889</v>
      </c>
      <c r="P34" s="9"/>
    </row>
    <row r="35" spans="1:16">
      <c r="A35" s="12"/>
      <c r="B35" s="25">
        <v>337.4</v>
      </c>
      <c r="C35" s="20" t="s">
        <v>77</v>
      </c>
      <c r="D35" s="46">
        <v>0</v>
      </c>
      <c r="E35" s="46">
        <v>47343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47343</v>
      </c>
      <c r="O35" s="47">
        <f t="shared" si="1"/>
        <v>0.67229480261289409</v>
      </c>
      <c r="P35" s="9"/>
    </row>
    <row r="36" spans="1:16">
      <c r="A36" s="12"/>
      <c r="B36" s="25">
        <v>337.5</v>
      </c>
      <c r="C36" s="20" t="s">
        <v>127</v>
      </c>
      <c r="D36" s="46">
        <v>24359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24359</v>
      </c>
      <c r="O36" s="47">
        <f t="shared" si="1"/>
        <v>0.3459102527690997</v>
      </c>
      <c r="P36" s="9"/>
    </row>
    <row r="37" spans="1:16" ht="15.75">
      <c r="A37" s="29" t="s">
        <v>37</v>
      </c>
      <c r="B37" s="30"/>
      <c r="C37" s="31"/>
      <c r="D37" s="32">
        <f t="shared" ref="D37:M37" si="7">SUM(D38:D40)</f>
        <v>3317055</v>
      </c>
      <c r="E37" s="32">
        <f t="shared" si="7"/>
        <v>235700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5"/>
        <v>3552755</v>
      </c>
      <c r="O37" s="45">
        <f t="shared" ref="O37:O54" si="8">(N37/O$56)</f>
        <v>50.450937233740412</v>
      </c>
      <c r="P37" s="10"/>
    </row>
    <row r="38" spans="1:16">
      <c r="A38" s="12"/>
      <c r="B38" s="25">
        <v>341.9</v>
      </c>
      <c r="C38" s="20" t="s">
        <v>110</v>
      </c>
      <c r="D38" s="46">
        <v>589647</v>
      </c>
      <c r="E38" s="46">
        <v>235700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825347</v>
      </c>
      <c r="O38" s="47">
        <f t="shared" si="8"/>
        <v>11.720349332575973</v>
      </c>
      <c r="P38" s="9"/>
    </row>
    <row r="39" spans="1:16">
      <c r="A39" s="12"/>
      <c r="B39" s="25">
        <v>342.1</v>
      </c>
      <c r="C39" s="20" t="s">
        <v>41</v>
      </c>
      <c r="D39" s="46">
        <v>1695786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1695786</v>
      </c>
      <c r="O39" s="47">
        <f t="shared" si="8"/>
        <v>24.081028117012213</v>
      </c>
      <c r="P39" s="9"/>
    </row>
    <row r="40" spans="1:16">
      <c r="A40" s="12"/>
      <c r="B40" s="25">
        <v>347.2</v>
      </c>
      <c r="C40" s="20" t="s">
        <v>44</v>
      </c>
      <c r="D40" s="46">
        <v>1031622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1031622</v>
      </c>
      <c r="O40" s="47">
        <f t="shared" si="8"/>
        <v>14.649559784152229</v>
      </c>
      <c r="P40" s="9"/>
    </row>
    <row r="41" spans="1:16" ht="15.75">
      <c r="A41" s="29" t="s">
        <v>38</v>
      </c>
      <c r="B41" s="30"/>
      <c r="C41" s="31"/>
      <c r="D41" s="32">
        <f t="shared" ref="D41:M41" si="9">SUM(D42:D44)</f>
        <v>2155425</v>
      </c>
      <c r="E41" s="32">
        <f t="shared" si="9"/>
        <v>12640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5"/>
        <v>2168065</v>
      </c>
      <c r="O41" s="45">
        <f t="shared" si="8"/>
        <v>30.78763135472877</v>
      </c>
      <c r="P41" s="10"/>
    </row>
    <row r="42" spans="1:16">
      <c r="A42" s="13"/>
      <c r="B42" s="39">
        <v>351.5</v>
      </c>
      <c r="C42" s="21" t="s">
        <v>80</v>
      </c>
      <c r="D42" s="46">
        <v>1779327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1779327</v>
      </c>
      <c r="O42" s="47">
        <f t="shared" si="8"/>
        <v>25.267353024708889</v>
      </c>
      <c r="P42" s="9"/>
    </row>
    <row r="43" spans="1:16">
      <c r="A43" s="13"/>
      <c r="B43" s="39">
        <v>354</v>
      </c>
      <c r="C43" s="21" t="s">
        <v>81</v>
      </c>
      <c r="D43" s="46">
        <v>376098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376098</v>
      </c>
      <c r="O43" s="47">
        <f t="shared" si="8"/>
        <v>5.3407838682192557</v>
      </c>
      <c r="P43" s="9"/>
    </row>
    <row r="44" spans="1:16">
      <c r="A44" s="13"/>
      <c r="B44" s="39">
        <v>359</v>
      </c>
      <c r="C44" s="21" t="s">
        <v>116</v>
      </c>
      <c r="D44" s="46">
        <v>0</v>
      </c>
      <c r="E44" s="46">
        <v>12640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12640</v>
      </c>
      <c r="O44" s="47">
        <f t="shared" si="8"/>
        <v>0.17949446180062481</v>
      </c>
      <c r="P44" s="9"/>
    </row>
    <row r="45" spans="1:16" ht="15.75">
      <c r="A45" s="29" t="s">
        <v>4</v>
      </c>
      <c r="B45" s="30"/>
      <c r="C45" s="31"/>
      <c r="D45" s="32">
        <f t="shared" ref="D45:M45" si="10">SUM(D46:D50)</f>
        <v>4878381</v>
      </c>
      <c r="E45" s="32">
        <f t="shared" si="10"/>
        <v>579315</v>
      </c>
      <c r="F45" s="32">
        <f t="shared" si="10"/>
        <v>0</v>
      </c>
      <c r="G45" s="32">
        <f t="shared" si="10"/>
        <v>479420</v>
      </c>
      <c r="H45" s="32">
        <f t="shared" si="10"/>
        <v>0</v>
      </c>
      <c r="I45" s="32">
        <f t="shared" si="10"/>
        <v>532813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5"/>
        <v>6469929</v>
      </c>
      <c r="O45" s="45">
        <f t="shared" si="8"/>
        <v>91.876299346776477</v>
      </c>
      <c r="P45" s="10"/>
    </row>
    <row r="46" spans="1:16">
      <c r="A46" s="12"/>
      <c r="B46" s="25">
        <v>361.1</v>
      </c>
      <c r="C46" s="20" t="s">
        <v>48</v>
      </c>
      <c r="D46" s="46">
        <v>1865783</v>
      </c>
      <c r="E46" s="46">
        <v>283458</v>
      </c>
      <c r="F46" s="46">
        <v>0</v>
      </c>
      <c r="G46" s="46">
        <v>625524</v>
      </c>
      <c r="H46" s="46">
        <v>0</v>
      </c>
      <c r="I46" s="46">
        <v>305807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5"/>
        <v>3080572</v>
      </c>
      <c r="O46" s="47">
        <f t="shared" si="8"/>
        <v>43.745697245100821</v>
      </c>
      <c r="P46" s="9"/>
    </row>
    <row r="47" spans="1:16">
      <c r="A47" s="12"/>
      <c r="B47" s="25">
        <v>361.3</v>
      </c>
      <c r="C47" s="20" t="s">
        <v>49</v>
      </c>
      <c r="D47" s="46">
        <v>1323442</v>
      </c>
      <c r="E47" s="46">
        <v>103423</v>
      </c>
      <c r="F47" s="46">
        <v>0</v>
      </c>
      <c r="G47" s="46">
        <v>-146104</v>
      </c>
      <c r="H47" s="46">
        <v>0</v>
      </c>
      <c r="I47" s="46">
        <v>227006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5"/>
        <v>1507767</v>
      </c>
      <c r="O47" s="47">
        <f t="shared" si="8"/>
        <v>21.411062198239136</v>
      </c>
      <c r="P47" s="9"/>
    </row>
    <row r="48" spans="1:16">
      <c r="A48" s="12"/>
      <c r="B48" s="25">
        <v>366</v>
      </c>
      <c r="C48" s="20" t="s">
        <v>91</v>
      </c>
      <c r="D48" s="46">
        <v>885330</v>
      </c>
      <c r="E48" s="46">
        <v>192434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5"/>
        <v>1077764</v>
      </c>
      <c r="O48" s="47">
        <f t="shared" si="8"/>
        <v>15.304799772791821</v>
      </c>
      <c r="P48" s="9"/>
    </row>
    <row r="49" spans="1:119">
      <c r="A49" s="12"/>
      <c r="B49" s="25">
        <v>369.3</v>
      </c>
      <c r="C49" s="20" t="s">
        <v>70</v>
      </c>
      <c r="D49" s="46">
        <v>160267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5"/>
        <v>160267</v>
      </c>
      <c r="O49" s="47">
        <f t="shared" si="8"/>
        <v>2.2758733314399318</v>
      </c>
      <c r="P49" s="9"/>
    </row>
    <row r="50" spans="1:119">
      <c r="A50" s="12"/>
      <c r="B50" s="25">
        <v>369.9</v>
      </c>
      <c r="C50" s="20" t="s">
        <v>50</v>
      </c>
      <c r="D50" s="46">
        <v>643559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5"/>
        <v>643559</v>
      </c>
      <c r="O50" s="47">
        <f t="shared" si="8"/>
        <v>9.1388667992047719</v>
      </c>
      <c r="P50" s="9"/>
    </row>
    <row r="51" spans="1:119" ht="15.75">
      <c r="A51" s="29" t="s">
        <v>39</v>
      </c>
      <c r="B51" s="30"/>
      <c r="C51" s="31"/>
      <c r="D51" s="32">
        <f t="shared" ref="D51:M51" si="11">SUM(D52:D53)</f>
        <v>0</v>
      </c>
      <c r="E51" s="32">
        <f t="shared" si="11"/>
        <v>0</v>
      </c>
      <c r="F51" s="32">
        <f t="shared" si="11"/>
        <v>18906</v>
      </c>
      <c r="G51" s="32">
        <f t="shared" si="11"/>
        <v>48371280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5"/>
        <v>48390186</v>
      </c>
      <c r="O51" s="45">
        <f t="shared" si="8"/>
        <v>687.1653791536495</v>
      </c>
      <c r="P51" s="9"/>
    </row>
    <row r="52" spans="1:119">
      <c r="A52" s="12"/>
      <c r="B52" s="25">
        <v>381</v>
      </c>
      <c r="C52" s="20" t="s">
        <v>51</v>
      </c>
      <c r="D52" s="46">
        <v>0</v>
      </c>
      <c r="E52" s="46">
        <v>0</v>
      </c>
      <c r="F52" s="46">
        <v>18906</v>
      </c>
      <c r="G52" s="46">
        <v>1312799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5"/>
        <v>1331705</v>
      </c>
      <c r="O52" s="47">
        <f t="shared" si="8"/>
        <v>18.910891792104515</v>
      </c>
      <c r="P52" s="9"/>
    </row>
    <row r="53" spans="1:119" ht="15.75" thickBot="1">
      <c r="A53" s="12"/>
      <c r="B53" s="25">
        <v>384</v>
      </c>
      <c r="C53" s="20" t="s">
        <v>71</v>
      </c>
      <c r="D53" s="46">
        <v>0</v>
      </c>
      <c r="E53" s="46">
        <v>0</v>
      </c>
      <c r="F53" s="46">
        <v>0</v>
      </c>
      <c r="G53" s="46">
        <v>47058481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5"/>
        <v>47058481</v>
      </c>
      <c r="O53" s="47">
        <f t="shared" si="8"/>
        <v>668.25448736154499</v>
      </c>
      <c r="P53" s="9"/>
    </row>
    <row r="54" spans="1:119" ht="16.5" thickBot="1">
      <c r="A54" s="14" t="s">
        <v>45</v>
      </c>
      <c r="B54" s="23"/>
      <c r="C54" s="22"/>
      <c r="D54" s="15">
        <f t="shared" ref="D54:M54" si="12">SUM(D5,D15,D25,D37,D41,D45,D51)</f>
        <v>68533323</v>
      </c>
      <c r="E54" s="15">
        <f t="shared" si="12"/>
        <v>8145217</v>
      </c>
      <c r="F54" s="15">
        <f t="shared" si="12"/>
        <v>18906</v>
      </c>
      <c r="G54" s="15">
        <f t="shared" si="12"/>
        <v>53014153</v>
      </c>
      <c r="H54" s="15">
        <f t="shared" si="12"/>
        <v>0</v>
      </c>
      <c r="I54" s="15">
        <f t="shared" si="12"/>
        <v>5244046</v>
      </c>
      <c r="J54" s="15">
        <f t="shared" si="12"/>
        <v>0</v>
      </c>
      <c r="K54" s="15">
        <f t="shared" si="12"/>
        <v>0</v>
      </c>
      <c r="L54" s="15">
        <f t="shared" si="12"/>
        <v>0</v>
      </c>
      <c r="M54" s="15">
        <f t="shared" si="12"/>
        <v>0</v>
      </c>
      <c r="N54" s="15">
        <f t="shared" si="5"/>
        <v>134955645</v>
      </c>
      <c r="O54" s="38">
        <f t="shared" si="8"/>
        <v>1916.4391508094291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130</v>
      </c>
      <c r="M56" s="48"/>
      <c r="N56" s="48"/>
      <c r="O56" s="43">
        <v>70420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36608826</v>
      </c>
      <c r="E5" s="27">
        <f t="shared" si="0"/>
        <v>3391290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3896241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43896357</v>
      </c>
      <c r="O5" s="33">
        <f t="shared" ref="O5:O50" si="1">(N5/O$52)</f>
        <v>643.22661332864425</v>
      </c>
      <c r="P5" s="6"/>
    </row>
    <row r="6" spans="1:133">
      <c r="A6" s="12"/>
      <c r="B6" s="25">
        <v>311</v>
      </c>
      <c r="C6" s="20" t="s">
        <v>3</v>
      </c>
      <c r="D6" s="46">
        <v>21899811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21899811</v>
      </c>
      <c r="O6" s="47">
        <f t="shared" si="1"/>
        <v>320.90456303850885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637766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637766</v>
      </c>
      <c r="O7" s="47">
        <f t="shared" si="1"/>
        <v>9.3453783482797022</v>
      </c>
      <c r="P7" s="9"/>
    </row>
    <row r="8" spans="1:133">
      <c r="A8" s="12"/>
      <c r="B8" s="25">
        <v>312.42</v>
      </c>
      <c r="C8" s="20" t="s">
        <v>61</v>
      </c>
      <c r="D8" s="46">
        <v>0</v>
      </c>
      <c r="E8" s="46">
        <v>245087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245087</v>
      </c>
      <c r="O8" s="47">
        <f t="shared" si="1"/>
        <v>3.5913340366918702</v>
      </c>
      <c r="P8" s="9"/>
    </row>
    <row r="9" spans="1:133">
      <c r="A9" s="12"/>
      <c r="B9" s="25">
        <v>312.60000000000002</v>
      </c>
      <c r="C9" s="20" t="s">
        <v>103</v>
      </c>
      <c r="D9" s="46">
        <v>0</v>
      </c>
      <c r="E9" s="46">
        <v>2508437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2508437</v>
      </c>
      <c r="O9" s="47">
        <f t="shared" si="1"/>
        <v>36.756887052341597</v>
      </c>
      <c r="P9" s="9"/>
    </row>
    <row r="10" spans="1:133">
      <c r="A10" s="12"/>
      <c r="B10" s="25">
        <v>314.10000000000002</v>
      </c>
      <c r="C10" s="20" t="s">
        <v>12</v>
      </c>
      <c r="D10" s="46">
        <v>8267783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8267783</v>
      </c>
      <c r="O10" s="47">
        <f t="shared" si="1"/>
        <v>121.15032823398394</v>
      </c>
      <c r="P10" s="9"/>
    </row>
    <row r="11" spans="1:133">
      <c r="A11" s="12"/>
      <c r="B11" s="25">
        <v>314.3</v>
      </c>
      <c r="C11" s="20" t="s">
        <v>13</v>
      </c>
      <c r="D11" s="46">
        <v>1137160</v>
      </c>
      <c r="E11" s="46">
        <v>0</v>
      </c>
      <c r="F11" s="46">
        <v>0</v>
      </c>
      <c r="G11" s="46">
        <v>0</v>
      </c>
      <c r="H11" s="46">
        <v>0</v>
      </c>
      <c r="I11" s="46">
        <v>3896241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5033401</v>
      </c>
      <c r="O11" s="47">
        <f t="shared" si="1"/>
        <v>73.755949240958913</v>
      </c>
      <c r="P11" s="9"/>
    </row>
    <row r="12" spans="1:133">
      <c r="A12" s="12"/>
      <c r="B12" s="25">
        <v>314.39999999999998</v>
      </c>
      <c r="C12" s="20" t="s">
        <v>14</v>
      </c>
      <c r="D12" s="46">
        <v>102964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102964</v>
      </c>
      <c r="O12" s="47">
        <f t="shared" si="1"/>
        <v>1.5087626751069692</v>
      </c>
      <c r="P12" s="9"/>
    </row>
    <row r="13" spans="1:133">
      <c r="A13" s="12"/>
      <c r="B13" s="25">
        <v>315</v>
      </c>
      <c r="C13" s="20" t="s">
        <v>104</v>
      </c>
      <c r="D13" s="46">
        <v>4162963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4162963</v>
      </c>
      <c r="O13" s="47">
        <f t="shared" si="1"/>
        <v>61.001157610925503</v>
      </c>
      <c r="P13" s="9"/>
    </row>
    <row r="14" spans="1:133">
      <c r="A14" s="12"/>
      <c r="B14" s="25">
        <v>316</v>
      </c>
      <c r="C14" s="20" t="s">
        <v>105</v>
      </c>
      <c r="D14" s="46">
        <v>1038145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1038145</v>
      </c>
      <c r="O14" s="47">
        <f t="shared" si="1"/>
        <v>15.212253091846902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13266694</v>
      </c>
      <c r="E15" s="32">
        <f t="shared" si="3"/>
        <v>2832515</v>
      </c>
      <c r="F15" s="32">
        <f t="shared" si="3"/>
        <v>0</v>
      </c>
      <c r="G15" s="32">
        <f t="shared" si="3"/>
        <v>2173877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18273086</v>
      </c>
      <c r="O15" s="45">
        <f t="shared" si="1"/>
        <v>267.76106324365514</v>
      </c>
      <c r="P15" s="10"/>
    </row>
    <row r="16" spans="1:133">
      <c r="A16" s="12"/>
      <c r="B16" s="25">
        <v>322</v>
      </c>
      <c r="C16" s="20" t="s">
        <v>0</v>
      </c>
      <c r="D16" s="46">
        <v>6768271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6768271</v>
      </c>
      <c r="O16" s="47">
        <f t="shared" si="1"/>
        <v>99.177524764081824</v>
      </c>
      <c r="P16" s="9"/>
    </row>
    <row r="17" spans="1:16">
      <c r="A17" s="12"/>
      <c r="B17" s="25">
        <v>323.10000000000002</v>
      </c>
      <c r="C17" s="20" t="s">
        <v>18</v>
      </c>
      <c r="D17" s="46">
        <v>3496163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3496163</v>
      </c>
      <c r="O17" s="47">
        <f t="shared" si="1"/>
        <v>51.230335267569309</v>
      </c>
      <c r="P17" s="9"/>
    </row>
    <row r="18" spans="1:16">
      <c r="A18" s="12"/>
      <c r="B18" s="25">
        <v>323.7</v>
      </c>
      <c r="C18" s="20" t="s">
        <v>19</v>
      </c>
      <c r="D18" s="46">
        <v>1357908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1357908</v>
      </c>
      <c r="O18" s="47">
        <f t="shared" si="1"/>
        <v>19.897837172498683</v>
      </c>
      <c r="P18" s="9"/>
    </row>
    <row r="19" spans="1:16">
      <c r="A19" s="12"/>
      <c r="B19" s="25">
        <v>323.89999999999998</v>
      </c>
      <c r="C19" s="20" t="s">
        <v>75</v>
      </c>
      <c r="D19" s="46">
        <v>21895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21895</v>
      </c>
      <c r="O19" s="47">
        <f t="shared" si="1"/>
        <v>0.32083406599847608</v>
      </c>
      <c r="P19" s="9"/>
    </row>
    <row r="20" spans="1:16">
      <c r="A20" s="12"/>
      <c r="B20" s="25">
        <v>324.11</v>
      </c>
      <c r="C20" s="20" t="s">
        <v>84</v>
      </c>
      <c r="D20" s="46">
        <v>0</v>
      </c>
      <c r="E20" s="46">
        <v>0</v>
      </c>
      <c r="F20" s="46">
        <v>0</v>
      </c>
      <c r="G20" s="46">
        <v>944299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944299</v>
      </c>
      <c r="O20" s="47">
        <f t="shared" si="1"/>
        <v>13.837099232166931</v>
      </c>
      <c r="P20" s="9"/>
    </row>
    <row r="21" spans="1:16">
      <c r="A21" s="12"/>
      <c r="B21" s="25">
        <v>324.32</v>
      </c>
      <c r="C21" s="20" t="s">
        <v>22</v>
      </c>
      <c r="D21" s="46">
        <v>0</v>
      </c>
      <c r="E21" s="46">
        <v>2832515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2832515</v>
      </c>
      <c r="O21" s="47">
        <f t="shared" si="1"/>
        <v>41.50570013481039</v>
      </c>
      <c r="P21" s="9"/>
    </row>
    <row r="22" spans="1:16">
      <c r="A22" s="12"/>
      <c r="B22" s="25">
        <v>324.61</v>
      </c>
      <c r="C22" s="20" t="s">
        <v>85</v>
      </c>
      <c r="D22" s="46">
        <v>0</v>
      </c>
      <c r="E22" s="46">
        <v>0</v>
      </c>
      <c r="F22" s="46">
        <v>0</v>
      </c>
      <c r="G22" s="46">
        <v>1229578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1229578</v>
      </c>
      <c r="O22" s="47">
        <f t="shared" si="1"/>
        <v>18.017378817185392</v>
      </c>
      <c r="P22" s="9"/>
    </row>
    <row r="23" spans="1:16">
      <c r="A23" s="12"/>
      <c r="B23" s="25">
        <v>329</v>
      </c>
      <c r="C23" s="20" t="s">
        <v>23</v>
      </c>
      <c r="D23" s="46">
        <v>1551122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50" si="5">SUM(D23:M23)</f>
        <v>1551122</v>
      </c>
      <c r="O23" s="47">
        <f t="shared" si="1"/>
        <v>22.729060430220972</v>
      </c>
      <c r="P23" s="9"/>
    </row>
    <row r="24" spans="1:16">
      <c r="A24" s="12"/>
      <c r="B24" s="25">
        <v>367</v>
      </c>
      <c r="C24" s="20" t="s">
        <v>119</v>
      </c>
      <c r="D24" s="46">
        <v>71335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71335</v>
      </c>
      <c r="O24" s="47">
        <f t="shared" si="1"/>
        <v>1.0452933591231464</v>
      </c>
      <c r="P24" s="9"/>
    </row>
    <row r="25" spans="1:16" ht="15.75">
      <c r="A25" s="29" t="s">
        <v>25</v>
      </c>
      <c r="B25" s="30"/>
      <c r="C25" s="31"/>
      <c r="D25" s="32">
        <f t="shared" ref="D25:M25" si="6">SUM(D26:D33)</f>
        <v>6212948</v>
      </c>
      <c r="E25" s="32">
        <f t="shared" si="6"/>
        <v>280270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6493218</v>
      </c>
      <c r="O25" s="45">
        <f t="shared" si="1"/>
        <v>95.147089854053107</v>
      </c>
      <c r="P25" s="10"/>
    </row>
    <row r="26" spans="1:16">
      <c r="A26" s="12"/>
      <c r="B26" s="25">
        <v>331.1</v>
      </c>
      <c r="C26" s="20" t="s">
        <v>24</v>
      </c>
      <c r="D26" s="46">
        <v>0</v>
      </c>
      <c r="E26" s="46">
        <v>22746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22746</v>
      </c>
      <c r="O26" s="47">
        <f t="shared" si="1"/>
        <v>0.33330402672762438</v>
      </c>
      <c r="P26" s="9"/>
    </row>
    <row r="27" spans="1:16">
      <c r="A27" s="12"/>
      <c r="B27" s="25">
        <v>331.39</v>
      </c>
      <c r="C27" s="20" t="s">
        <v>120</v>
      </c>
      <c r="D27" s="46">
        <v>0</v>
      </c>
      <c r="E27" s="46">
        <v>202165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202165</v>
      </c>
      <c r="O27" s="47">
        <f t="shared" si="1"/>
        <v>2.9623849715725923</v>
      </c>
      <c r="P27" s="9"/>
    </row>
    <row r="28" spans="1:16">
      <c r="A28" s="12"/>
      <c r="B28" s="25">
        <v>335.12</v>
      </c>
      <c r="C28" s="20" t="s">
        <v>107</v>
      </c>
      <c r="D28" s="46">
        <v>1410964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1410964</v>
      </c>
      <c r="O28" s="47">
        <f t="shared" si="1"/>
        <v>20.675282808745092</v>
      </c>
      <c r="P28" s="9"/>
    </row>
    <row r="29" spans="1:16">
      <c r="A29" s="12"/>
      <c r="B29" s="25">
        <v>335.15</v>
      </c>
      <c r="C29" s="20" t="s">
        <v>108</v>
      </c>
      <c r="D29" s="46">
        <v>74344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74344</v>
      </c>
      <c r="O29" s="47">
        <f t="shared" si="1"/>
        <v>1.0893851474122267</v>
      </c>
      <c r="P29" s="9"/>
    </row>
    <row r="30" spans="1:16">
      <c r="A30" s="12"/>
      <c r="B30" s="25">
        <v>335.18</v>
      </c>
      <c r="C30" s="20" t="s">
        <v>109</v>
      </c>
      <c r="D30" s="46">
        <v>4705140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4705140</v>
      </c>
      <c r="O30" s="47">
        <f t="shared" si="1"/>
        <v>68.945841392649896</v>
      </c>
      <c r="P30" s="9"/>
    </row>
    <row r="31" spans="1:16">
      <c r="A31" s="12"/>
      <c r="B31" s="25">
        <v>337.4</v>
      </c>
      <c r="C31" s="20" t="s">
        <v>77</v>
      </c>
      <c r="D31" s="46">
        <v>0</v>
      </c>
      <c r="E31" s="46">
        <v>55359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55359</v>
      </c>
      <c r="O31" s="47">
        <f t="shared" si="1"/>
        <v>0.81119219272023912</v>
      </c>
      <c r="P31" s="9"/>
    </row>
    <row r="32" spans="1:16">
      <c r="A32" s="12"/>
      <c r="B32" s="25">
        <v>337.5</v>
      </c>
      <c r="C32" s="20" t="s">
        <v>127</v>
      </c>
      <c r="D32" s="46">
        <v>10000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10000</v>
      </c>
      <c r="O32" s="47">
        <f t="shared" si="1"/>
        <v>0.14653302854463396</v>
      </c>
      <c r="P32" s="9"/>
    </row>
    <row r="33" spans="1:16">
      <c r="A33" s="12"/>
      <c r="B33" s="25">
        <v>337.7</v>
      </c>
      <c r="C33" s="20" t="s">
        <v>68</v>
      </c>
      <c r="D33" s="46">
        <v>12500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12500</v>
      </c>
      <c r="O33" s="47">
        <f t="shared" si="1"/>
        <v>0.18316628568079246</v>
      </c>
      <c r="P33" s="9"/>
    </row>
    <row r="34" spans="1:16" ht="15.75">
      <c r="A34" s="29" t="s">
        <v>37</v>
      </c>
      <c r="B34" s="30"/>
      <c r="C34" s="31"/>
      <c r="D34" s="32">
        <f t="shared" ref="D34:M34" si="7">SUM(D35:D37)</f>
        <v>2376862</v>
      </c>
      <c r="E34" s="32">
        <f t="shared" si="7"/>
        <v>130432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2507294</v>
      </c>
      <c r="O34" s="45">
        <f t="shared" si="1"/>
        <v>36.740138327178947</v>
      </c>
      <c r="P34" s="10"/>
    </row>
    <row r="35" spans="1:16">
      <c r="A35" s="12"/>
      <c r="B35" s="25">
        <v>341.9</v>
      </c>
      <c r="C35" s="20" t="s">
        <v>110</v>
      </c>
      <c r="D35" s="46">
        <v>653877</v>
      </c>
      <c r="E35" s="46">
        <v>130432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784309</v>
      </c>
      <c r="O35" s="47">
        <f t="shared" si="1"/>
        <v>11.492717308481332</v>
      </c>
      <c r="P35" s="9"/>
    </row>
    <row r="36" spans="1:16">
      <c r="A36" s="12"/>
      <c r="B36" s="25">
        <v>342.1</v>
      </c>
      <c r="C36" s="20" t="s">
        <v>41</v>
      </c>
      <c r="D36" s="46">
        <v>842135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842135</v>
      </c>
      <c r="O36" s="47">
        <f t="shared" si="1"/>
        <v>12.340059199343532</v>
      </c>
      <c r="P36" s="9"/>
    </row>
    <row r="37" spans="1:16">
      <c r="A37" s="12"/>
      <c r="B37" s="25">
        <v>347.2</v>
      </c>
      <c r="C37" s="20" t="s">
        <v>44</v>
      </c>
      <c r="D37" s="46">
        <v>880850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880850</v>
      </c>
      <c r="O37" s="47">
        <f t="shared" si="1"/>
        <v>12.907361819354083</v>
      </c>
      <c r="P37" s="9"/>
    </row>
    <row r="38" spans="1:16" ht="15.75">
      <c r="A38" s="29" t="s">
        <v>38</v>
      </c>
      <c r="B38" s="30"/>
      <c r="C38" s="31"/>
      <c r="D38" s="32">
        <f t="shared" ref="D38:M38" si="8">SUM(D39:D41)</f>
        <v>1813905</v>
      </c>
      <c r="E38" s="32">
        <f t="shared" si="8"/>
        <v>96959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5"/>
        <v>1910864</v>
      </c>
      <c r="O38" s="45">
        <f t="shared" si="1"/>
        <v>28.000468905691342</v>
      </c>
      <c r="P38" s="10"/>
    </row>
    <row r="39" spans="1:16">
      <c r="A39" s="13"/>
      <c r="B39" s="39">
        <v>351.1</v>
      </c>
      <c r="C39" s="21" t="s">
        <v>47</v>
      </c>
      <c r="D39" s="46">
        <v>1369921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1369921</v>
      </c>
      <c r="O39" s="47">
        <f t="shared" si="1"/>
        <v>20.073867299689351</v>
      </c>
      <c r="P39" s="9"/>
    </row>
    <row r="40" spans="1:16">
      <c r="A40" s="13"/>
      <c r="B40" s="39">
        <v>354</v>
      </c>
      <c r="C40" s="21" t="s">
        <v>81</v>
      </c>
      <c r="D40" s="46">
        <v>443984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443984</v>
      </c>
      <c r="O40" s="47">
        <f t="shared" si="1"/>
        <v>6.5058320145360762</v>
      </c>
      <c r="P40" s="9"/>
    </row>
    <row r="41" spans="1:16">
      <c r="A41" s="13"/>
      <c r="B41" s="39">
        <v>355</v>
      </c>
      <c r="C41" s="21" t="s">
        <v>89</v>
      </c>
      <c r="D41" s="46">
        <v>0</v>
      </c>
      <c r="E41" s="46">
        <v>96959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96959</v>
      </c>
      <c r="O41" s="47">
        <f t="shared" si="1"/>
        <v>1.4207695914659164</v>
      </c>
      <c r="P41" s="9"/>
    </row>
    <row r="42" spans="1:16" ht="15.75">
      <c r="A42" s="29" t="s">
        <v>4</v>
      </c>
      <c r="B42" s="30"/>
      <c r="C42" s="31"/>
      <c r="D42" s="32">
        <f t="shared" ref="D42:M42" si="9">SUM(D43:D47)</f>
        <v>1130465</v>
      </c>
      <c r="E42" s="32">
        <f t="shared" si="9"/>
        <v>298795</v>
      </c>
      <c r="F42" s="32">
        <f t="shared" si="9"/>
        <v>0</v>
      </c>
      <c r="G42" s="32">
        <f t="shared" si="9"/>
        <v>62028</v>
      </c>
      <c r="H42" s="32">
        <f t="shared" si="9"/>
        <v>0</v>
      </c>
      <c r="I42" s="32">
        <f t="shared" si="9"/>
        <v>103049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5"/>
        <v>1594337</v>
      </c>
      <c r="O42" s="45">
        <f t="shared" si="1"/>
        <v>23.362302913076608</v>
      </c>
      <c r="P42" s="10"/>
    </row>
    <row r="43" spans="1:16">
      <c r="A43" s="12"/>
      <c r="B43" s="25">
        <v>361.1</v>
      </c>
      <c r="C43" s="20" t="s">
        <v>48</v>
      </c>
      <c r="D43" s="46">
        <v>1274460</v>
      </c>
      <c r="E43" s="46">
        <v>170702</v>
      </c>
      <c r="F43" s="46">
        <v>0</v>
      </c>
      <c r="G43" s="46">
        <v>62028</v>
      </c>
      <c r="H43" s="46">
        <v>0</v>
      </c>
      <c r="I43" s="46">
        <v>228803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1735993</v>
      </c>
      <c r="O43" s="47">
        <f t="shared" si="1"/>
        <v>25.438031182228475</v>
      </c>
      <c r="P43" s="9"/>
    </row>
    <row r="44" spans="1:16">
      <c r="A44" s="12"/>
      <c r="B44" s="25">
        <v>361.3</v>
      </c>
      <c r="C44" s="20" t="s">
        <v>49</v>
      </c>
      <c r="D44" s="46">
        <v>-709609</v>
      </c>
      <c r="E44" s="46">
        <v>-47046</v>
      </c>
      <c r="F44" s="46">
        <v>0</v>
      </c>
      <c r="G44" s="46">
        <v>0</v>
      </c>
      <c r="H44" s="46">
        <v>0</v>
      </c>
      <c r="I44" s="46">
        <v>-125754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-882409</v>
      </c>
      <c r="O44" s="47">
        <f t="shared" si="1"/>
        <v>-12.93020631850419</v>
      </c>
      <c r="P44" s="9"/>
    </row>
    <row r="45" spans="1:16">
      <c r="A45" s="12"/>
      <c r="B45" s="25">
        <v>366</v>
      </c>
      <c r="C45" s="20" t="s">
        <v>91</v>
      </c>
      <c r="D45" s="46">
        <v>20000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5"/>
        <v>20000</v>
      </c>
      <c r="O45" s="47">
        <f t="shared" si="1"/>
        <v>0.29306605708926792</v>
      </c>
      <c r="P45" s="9"/>
    </row>
    <row r="46" spans="1:16">
      <c r="A46" s="12"/>
      <c r="B46" s="25">
        <v>369.3</v>
      </c>
      <c r="C46" s="20" t="s">
        <v>70</v>
      </c>
      <c r="D46" s="46">
        <v>171887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5"/>
        <v>171887</v>
      </c>
      <c r="O46" s="47">
        <f t="shared" si="1"/>
        <v>2.5187122677451499</v>
      </c>
      <c r="P46" s="9"/>
    </row>
    <row r="47" spans="1:16">
      <c r="A47" s="12"/>
      <c r="B47" s="25">
        <v>369.9</v>
      </c>
      <c r="C47" s="20" t="s">
        <v>50</v>
      </c>
      <c r="D47" s="46">
        <v>373727</v>
      </c>
      <c r="E47" s="46">
        <v>175139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5"/>
        <v>548866</v>
      </c>
      <c r="O47" s="47">
        <f t="shared" si="1"/>
        <v>8.0426997245179059</v>
      </c>
      <c r="P47" s="9"/>
    </row>
    <row r="48" spans="1:16" ht="15.75">
      <c r="A48" s="29" t="s">
        <v>39</v>
      </c>
      <c r="B48" s="30"/>
      <c r="C48" s="31"/>
      <c r="D48" s="32">
        <f t="shared" ref="D48:M48" si="10">SUM(D49:D49)</f>
        <v>0</v>
      </c>
      <c r="E48" s="32">
        <f t="shared" si="10"/>
        <v>0</v>
      </c>
      <c r="F48" s="32">
        <f t="shared" si="10"/>
        <v>0</v>
      </c>
      <c r="G48" s="32">
        <f t="shared" si="10"/>
        <v>500000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5"/>
        <v>500000</v>
      </c>
      <c r="O48" s="45">
        <f t="shared" si="1"/>
        <v>7.326651427231698</v>
      </c>
      <c r="P48" s="9"/>
    </row>
    <row r="49" spans="1:119" ht="15.75" thickBot="1">
      <c r="A49" s="12"/>
      <c r="B49" s="25">
        <v>381</v>
      </c>
      <c r="C49" s="20" t="s">
        <v>51</v>
      </c>
      <c r="D49" s="46">
        <v>0</v>
      </c>
      <c r="E49" s="46">
        <v>0</v>
      </c>
      <c r="F49" s="46">
        <v>0</v>
      </c>
      <c r="G49" s="46">
        <v>500000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5"/>
        <v>500000</v>
      </c>
      <c r="O49" s="47">
        <f t="shared" si="1"/>
        <v>7.326651427231698</v>
      </c>
      <c r="P49" s="9"/>
    </row>
    <row r="50" spans="1:119" ht="16.5" thickBot="1">
      <c r="A50" s="14" t="s">
        <v>45</v>
      </c>
      <c r="B50" s="23"/>
      <c r="C50" s="22"/>
      <c r="D50" s="15">
        <f t="shared" ref="D50:M50" si="11">SUM(D5,D15,D25,D34,D38,D42,D48)</f>
        <v>61409700</v>
      </c>
      <c r="E50" s="15">
        <f t="shared" si="11"/>
        <v>7030261</v>
      </c>
      <c r="F50" s="15">
        <f t="shared" si="11"/>
        <v>0</v>
      </c>
      <c r="G50" s="15">
        <f t="shared" si="11"/>
        <v>2735905</v>
      </c>
      <c r="H50" s="15">
        <f t="shared" si="11"/>
        <v>0</v>
      </c>
      <c r="I50" s="15">
        <f t="shared" si="11"/>
        <v>3999290</v>
      </c>
      <c r="J50" s="15">
        <f t="shared" si="11"/>
        <v>0</v>
      </c>
      <c r="K50" s="15">
        <f t="shared" si="11"/>
        <v>0</v>
      </c>
      <c r="L50" s="15">
        <f t="shared" si="11"/>
        <v>0</v>
      </c>
      <c r="M50" s="15">
        <f t="shared" si="11"/>
        <v>0</v>
      </c>
      <c r="N50" s="15">
        <f t="shared" si="5"/>
        <v>75175156</v>
      </c>
      <c r="O50" s="38">
        <f t="shared" si="1"/>
        <v>1101.5643279995311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128</v>
      </c>
      <c r="M52" s="48"/>
      <c r="N52" s="48"/>
      <c r="O52" s="43">
        <v>68244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33641388</v>
      </c>
      <c r="E5" s="27">
        <f t="shared" si="0"/>
        <v>3055319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3906429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40603136</v>
      </c>
      <c r="O5" s="33">
        <f t="shared" ref="O5:O52" si="1">(N5/O$54)</f>
        <v>632.77285832281393</v>
      </c>
      <c r="P5" s="6"/>
    </row>
    <row r="6" spans="1:133">
      <c r="A6" s="12"/>
      <c r="B6" s="25">
        <v>311</v>
      </c>
      <c r="C6" s="20" t="s">
        <v>3</v>
      </c>
      <c r="D6" s="46">
        <v>19871386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19871386</v>
      </c>
      <c r="O6" s="47">
        <f t="shared" si="1"/>
        <v>309.68232892296663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592416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592416</v>
      </c>
      <c r="O7" s="47">
        <f t="shared" si="1"/>
        <v>9.2324091822899614</v>
      </c>
      <c r="P7" s="9"/>
    </row>
    <row r="8" spans="1:133">
      <c r="A8" s="12"/>
      <c r="B8" s="25">
        <v>312.42</v>
      </c>
      <c r="C8" s="20" t="s">
        <v>61</v>
      </c>
      <c r="D8" s="46">
        <v>0</v>
      </c>
      <c r="E8" s="46">
        <v>230470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230470</v>
      </c>
      <c r="O8" s="47">
        <f t="shared" si="1"/>
        <v>3.5917216014462263</v>
      </c>
      <c r="P8" s="9"/>
    </row>
    <row r="9" spans="1:133">
      <c r="A9" s="12"/>
      <c r="B9" s="25">
        <v>312.60000000000002</v>
      </c>
      <c r="C9" s="20" t="s">
        <v>103</v>
      </c>
      <c r="D9" s="46">
        <v>0</v>
      </c>
      <c r="E9" s="46">
        <v>2232433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2232433</v>
      </c>
      <c r="O9" s="47">
        <f t="shared" si="1"/>
        <v>34.790982903984911</v>
      </c>
      <c r="P9" s="9"/>
    </row>
    <row r="10" spans="1:133">
      <c r="A10" s="12"/>
      <c r="B10" s="25">
        <v>314.10000000000002</v>
      </c>
      <c r="C10" s="20" t="s">
        <v>12</v>
      </c>
      <c r="D10" s="46">
        <v>7503946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7503946</v>
      </c>
      <c r="O10" s="47">
        <f t="shared" si="1"/>
        <v>116.94400548568579</v>
      </c>
      <c r="P10" s="9"/>
    </row>
    <row r="11" spans="1:133">
      <c r="A11" s="12"/>
      <c r="B11" s="25">
        <v>314.3</v>
      </c>
      <c r="C11" s="20" t="s">
        <v>13</v>
      </c>
      <c r="D11" s="46">
        <v>1077851</v>
      </c>
      <c r="E11" s="46">
        <v>0</v>
      </c>
      <c r="F11" s="46">
        <v>0</v>
      </c>
      <c r="G11" s="46">
        <v>0</v>
      </c>
      <c r="H11" s="46">
        <v>0</v>
      </c>
      <c r="I11" s="46">
        <v>3906429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4984280</v>
      </c>
      <c r="O11" s="47">
        <f t="shared" si="1"/>
        <v>77.676687393831713</v>
      </c>
      <c r="P11" s="9"/>
    </row>
    <row r="12" spans="1:133">
      <c r="A12" s="12"/>
      <c r="B12" s="25">
        <v>314.39999999999998</v>
      </c>
      <c r="C12" s="20" t="s">
        <v>14</v>
      </c>
      <c r="D12" s="46">
        <v>72967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72967</v>
      </c>
      <c r="O12" s="47">
        <f t="shared" si="1"/>
        <v>1.1371421447161314</v>
      </c>
      <c r="P12" s="9"/>
    </row>
    <row r="13" spans="1:133">
      <c r="A13" s="12"/>
      <c r="B13" s="25">
        <v>315</v>
      </c>
      <c r="C13" s="20" t="s">
        <v>104</v>
      </c>
      <c r="D13" s="46">
        <v>3965885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3965885</v>
      </c>
      <c r="O13" s="47">
        <f t="shared" si="1"/>
        <v>61.805678931538019</v>
      </c>
      <c r="P13" s="9"/>
    </row>
    <row r="14" spans="1:133">
      <c r="A14" s="12"/>
      <c r="B14" s="25">
        <v>316</v>
      </c>
      <c r="C14" s="20" t="s">
        <v>105</v>
      </c>
      <c r="D14" s="46">
        <v>1149353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1149353</v>
      </c>
      <c r="O14" s="47">
        <f t="shared" si="1"/>
        <v>17.911901756354514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10156193</v>
      </c>
      <c r="E15" s="32">
        <f t="shared" si="3"/>
        <v>1315917</v>
      </c>
      <c r="F15" s="32">
        <f t="shared" si="3"/>
        <v>0</v>
      </c>
      <c r="G15" s="32">
        <f t="shared" si="3"/>
        <v>655703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12127813</v>
      </c>
      <c r="O15" s="45">
        <f t="shared" si="1"/>
        <v>189.00389608365671</v>
      </c>
      <c r="P15" s="10"/>
    </row>
    <row r="16" spans="1:133">
      <c r="A16" s="12"/>
      <c r="B16" s="25">
        <v>322</v>
      </c>
      <c r="C16" s="20" t="s">
        <v>0</v>
      </c>
      <c r="D16" s="46">
        <v>4916533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4916533</v>
      </c>
      <c r="O16" s="47">
        <f t="shared" si="1"/>
        <v>76.620895475867655</v>
      </c>
      <c r="P16" s="9"/>
    </row>
    <row r="17" spans="1:16">
      <c r="A17" s="12"/>
      <c r="B17" s="25">
        <v>323.10000000000002</v>
      </c>
      <c r="C17" s="20" t="s">
        <v>18</v>
      </c>
      <c r="D17" s="46">
        <v>2464185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2464185</v>
      </c>
      <c r="O17" s="47">
        <f t="shared" si="1"/>
        <v>38.402683622422742</v>
      </c>
      <c r="P17" s="9"/>
    </row>
    <row r="18" spans="1:16">
      <c r="A18" s="12"/>
      <c r="B18" s="25">
        <v>323.7</v>
      </c>
      <c r="C18" s="20" t="s">
        <v>19</v>
      </c>
      <c r="D18" s="46">
        <v>1223753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1223753</v>
      </c>
      <c r="O18" s="47">
        <f t="shared" si="1"/>
        <v>19.071376252590895</v>
      </c>
      <c r="P18" s="9"/>
    </row>
    <row r="19" spans="1:16">
      <c r="A19" s="12"/>
      <c r="B19" s="25">
        <v>323.89999999999998</v>
      </c>
      <c r="C19" s="20" t="s">
        <v>75</v>
      </c>
      <c r="D19" s="46">
        <v>28412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28412</v>
      </c>
      <c r="O19" s="47">
        <f t="shared" si="1"/>
        <v>0.44278211541758222</v>
      </c>
      <c r="P19" s="9"/>
    </row>
    <row r="20" spans="1:16">
      <c r="A20" s="12"/>
      <c r="B20" s="25">
        <v>324.11</v>
      </c>
      <c r="C20" s="20" t="s">
        <v>84</v>
      </c>
      <c r="D20" s="46">
        <v>0</v>
      </c>
      <c r="E20" s="46">
        <v>0</v>
      </c>
      <c r="F20" s="46">
        <v>0</v>
      </c>
      <c r="G20" s="46">
        <v>237124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237124</v>
      </c>
      <c r="O20" s="47">
        <f t="shared" si="1"/>
        <v>3.6954197640531739</v>
      </c>
      <c r="P20" s="9"/>
    </row>
    <row r="21" spans="1:16">
      <c r="A21" s="12"/>
      <c r="B21" s="25">
        <v>324.32</v>
      </c>
      <c r="C21" s="20" t="s">
        <v>22</v>
      </c>
      <c r="D21" s="46">
        <v>0</v>
      </c>
      <c r="E21" s="46">
        <v>1315917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1315917</v>
      </c>
      <c r="O21" s="47">
        <f t="shared" si="1"/>
        <v>20.507690869138344</v>
      </c>
      <c r="P21" s="9"/>
    </row>
    <row r="22" spans="1:16">
      <c r="A22" s="12"/>
      <c r="B22" s="25">
        <v>324.61</v>
      </c>
      <c r="C22" s="20" t="s">
        <v>85</v>
      </c>
      <c r="D22" s="46">
        <v>0</v>
      </c>
      <c r="E22" s="46">
        <v>0</v>
      </c>
      <c r="F22" s="46">
        <v>0</v>
      </c>
      <c r="G22" s="46">
        <v>418579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418579</v>
      </c>
      <c r="O22" s="47">
        <f t="shared" si="1"/>
        <v>6.5232752037651753</v>
      </c>
      <c r="P22" s="9"/>
    </row>
    <row r="23" spans="1:16">
      <c r="A23" s="12"/>
      <c r="B23" s="25">
        <v>329</v>
      </c>
      <c r="C23" s="20" t="s">
        <v>23</v>
      </c>
      <c r="D23" s="46">
        <v>1435021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52" si="5">SUM(D23:M23)</f>
        <v>1435021</v>
      </c>
      <c r="O23" s="47">
        <f t="shared" si="1"/>
        <v>22.363847460532671</v>
      </c>
      <c r="P23" s="9"/>
    </row>
    <row r="24" spans="1:16">
      <c r="A24" s="12"/>
      <c r="B24" s="25">
        <v>367</v>
      </c>
      <c r="C24" s="20" t="s">
        <v>119</v>
      </c>
      <c r="D24" s="46">
        <v>88289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88289</v>
      </c>
      <c r="O24" s="47">
        <f t="shared" si="1"/>
        <v>1.3759253198684682</v>
      </c>
      <c r="P24" s="9"/>
    </row>
    <row r="25" spans="1:16" ht="15.75">
      <c r="A25" s="29" t="s">
        <v>25</v>
      </c>
      <c r="B25" s="30"/>
      <c r="C25" s="31"/>
      <c r="D25" s="32">
        <f t="shared" ref="D25:M25" si="6">SUM(D26:D35)</f>
        <v>5988024</v>
      </c>
      <c r="E25" s="32">
        <f t="shared" si="6"/>
        <v>1915658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7903682</v>
      </c>
      <c r="O25" s="45">
        <f t="shared" si="1"/>
        <v>123.17362507207754</v>
      </c>
      <c r="P25" s="10"/>
    </row>
    <row r="26" spans="1:16">
      <c r="A26" s="12"/>
      <c r="B26" s="25">
        <v>331.1</v>
      </c>
      <c r="C26" s="20" t="s">
        <v>24</v>
      </c>
      <c r="D26" s="46">
        <v>0</v>
      </c>
      <c r="E26" s="46">
        <v>314116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314116</v>
      </c>
      <c r="O26" s="47">
        <f t="shared" si="1"/>
        <v>4.895288855642308</v>
      </c>
      <c r="P26" s="9"/>
    </row>
    <row r="27" spans="1:16">
      <c r="A27" s="12"/>
      <c r="B27" s="25">
        <v>331.2</v>
      </c>
      <c r="C27" s="20" t="s">
        <v>65</v>
      </c>
      <c r="D27" s="46">
        <v>31616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31616</v>
      </c>
      <c r="O27" s="47">
        <f t="shared" si="1"/>
        <v>0.49271432356195555</v>
      </c>
      <c r="P27" s="9"/>
    </row>
    <row r="28" spans="1:16">
      <c r="A28" s="12"/>
      <c r="B28" s="25">
        <v>331.39</v>
      </c>
      <c r="C28" s="20" t="s">
        <v>120</v>
      </c>
      <c r="D28" s="46">
        <v>0</v>
      </c>
      <c r="E28" s="46">
        <v>1576182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1576182</v>
      </c>
      <c r="O28" s="47">
        <f t="shared" si="1"/>
        <v>24.56374772079106</v>
      </c>
      <c r="P28" s="9"/>
    </row>
    <row r="29" spans="1:16">
      <c r="A29" s="12"/>
      <c r="B29" s="25">
        <v>334.1</v>
      </c>
      <c r="C29" s="20" t="s">
        <v>26</v>
      </c>
      <c r="D29" s="46">
        <v>0</v>
      </c>
      <c r="E29" s="46">
        <v>8736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8736</v>
      </c>
      <c r="O29" s="47">
        <f t="shared" si="1"/>
        <v>0.13614474730001402</v>
      </c>
      <c r="P29" s="9"/>
    </row>
    <row r="30" spans="1:16">
      <c r="A30" s="12"/>
      <c r="B30" s="25">
        <v>334.39</v>
      </c>
      <c r="C30" s="20" t="s">
        <v>121</v>
      </c>
      <c r="D30" s="46">
        <v>128003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128003</v>
      </c>
      <c r="O30" s="47">
        <f t="shared" si="1"/>
        <v>1.9948415852385182</v>
      </c>
      <c r="P30" s="9"/>
    </row>
    <row r="31" spans="1:16">
      <c r="A31" s="12"/>
      <c r="B31" s="25">
        <v>334.7</v>
      </c>
      <c r="C31" s="20" t="s">
        <v>122</v>
      </c>
      <c r="D31" s="46">
        <v>145000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145000</v>
      </c>
      <c r="O31" s="47">
        <f t="shared" si="1"/>
        <v>2.2597285208908007</v>
      </c>
      <c r="P31" s="9"/>
    </row>
    <row r="32" spans="1:16">
      <c r="A32" s="12"/>
      <c r="B32" s="25">
        <v>335.12</v>
      </c>
      <c r="C32" s="20" t="s">
        <v>107</v>
      </c>
      <c r="D32" s="46">
        <v>1328824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1328824</v>
      </c>
      <c r="O32" s="47">
        <f t="shared" si="1"/>
        <v>20.708837876166879</v>
      </c>
      <c r="P32" s="9"/>
    </row>
    <row r="33" spans="1:16">
      <c r="A33" s="12"/>
      <c r="B33" s="25">
        <v>335.15</v>
      </c>
      <c r="C33" s="20" t="s">
        <v>108</v>
      </c>
      <c r="D33" s="46">
        <v>74235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74235</v>
      </c>
      <c r="O33" s="47">
        <f t="shared" si="1"/>
        <v>1.1569030810229557</v>
      </c>
      <c r="P33" s="9"/>
    </row>
    <row r="34" spans="1:16">
      <c r="A34" s="12"/>
      <c r="B34" s="25">
        <v>335.18</v>
      </c>
      <c r="C34" s="20" t="s">
        <v>109</v>
      </c>
      <c r="D34" s="46">
        <v>4280346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4280346</v>
      </c>
      <c r="O34" s="47">
        <f t="shared" si="1"/>
        <v>66.706344382626583</v>
      </c>
      <c r="P34" s="9"/>
    </row>
    <row r="35" spans="1:16">
      <c r="A35" s="12"/>
      <c r="B35" s="25">
        <v>337.4</v>
      </c>
      <c r="C35" s="20" t="s">
        <v>77</v>
      </c>
      <c r="D35" s="46">
        <v>0</v>
      </c>
      <c r="E35" s="46">
        <v>16624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16624</v>
      </c>
      <c r="O35" s="47">
        <f t="shared" si="1"/>
        <v>0.2590739788364736</v>
      </c>
      <c r="P35" s="9"/>
    </row>
    <row r="36" spans="1:16" ht="15.75">
      <c r="A36" s="29" t="s">
        <v>37</v>
      </c>
      <c r="B36" s="30"/>
      <c r="C36" s="31"/>
      <c r="D36" s="32">
        <f t="shared" ref="D36:M36" si="7">SUM(D37:D39)</f>
        <v>2131609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5"/>
        <v>2131609</v>
      </c>
      <c r="O36" s="45">
        <f t="shared" si="1"/>
        <v>33.219707949569091</v>
      </c>
      <c r="P36" s="10"/>
    </row>
    <row r="37" spans="1:16">
      <c r="A37" s="12"/>
      <c r="B37" s="25">
        <v>341.9</v>
      </c>
      <c r="C37" s="20" t="s">
        <v>110</v>
      </c>
      <c r="D37" s="46">
        <v>636010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636010</v>
      </c>
      <c r="O37" s="47">
        <f t="shared" si="1"/>
        <v>9.9117926660121238</v>
      </c>
      <c r="P37" s="9"/>
    </row>
    <row r="38" spans="1:16">
      <c r="A38" s="12"/>
      <c r="B38" s="25">
        <v>342.1</v>
      </c>
      <c r="C38" s="20" t="s">
        <v>41</v>
      </c>
      <c r="D38" s="46">
        <v>888706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888706</v>
      </c>
      <c r="O38" s="47">
        <f t="shared" si="1"/>
        <v>13.849891688874344</v>
      </c>
      <c r="P38" s="9"/>
    </row>
    <row r="39" spans="1:16">
      <c r="A39" s="12"/>
      <c r="B39" s="25">
        <v>347.2</v>
      </c>
      <c r="C39" s="20" t="s">
        <v>44</v>
      </c>
      <c r="D39" s="46">
        <v>606893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606893</v>
      </c>
      <c r="O39" s="47">
        <f t="shared" si="1"/>
        <v>9.4580235946826257</v>
      </c>
      <c r="P39" s="9"/>
    </row>
    <row r="40" spans="1:16" ht="15.75">
      <c r="A40" s="29" t="s">
        <v>38</v>
      </c>
      <c r="B40" s="30"/>
      <c r="C40" s="31"/>
      <c r="D40" s="32">
        <f t="shared" ref="D40:M40" si="8">SUM(D41:D43)</f>
        <v>483341</v>
      </c>
      <c r="E40" s="32">
        <f t="shared" si="8"/>
        <v>64256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5"/>
        <v>547597</v>
      </c>
      <c r="O40" s="45">
        <f t="shared" si="1"/>
        <v>8.5339348886499291</v>
      </c>
      <c r="P40" s="10"/>
    </row>
    <row r="41" spans="1:16">
      <c r="A41" s="13"/>
      <c r="B41" s="39">
        <v>351.1</v>
      </c>
      <c r="C41" s="21" t="s">
        <v>47</v>
      </c>
      <c r="D41" s="46">
        <v>213092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213092</v>
      </c>
      <c r="O41" s="47">
        <f t="shared" si="1"/>
        <v>3.3208970343011206</v>
      </c>
      <c r="P41" s="9"/>
    </row>
    <row r="42" spans="1:16">
      <c r="A42" s="13"/>
      <c r="B42" s="39">
        <v>354</v>
      </c>
      <c r="C42" s="21" t="s">
        <v>81</v>
      </c>
      <c r="D42" s="46">
        <v>270249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270249</v>
      </c>
      <c r="O42" s="47">
        <f t="shared" si="1"/>
        <v>4.2116508485670208</v>
      </c>
      <c r="P42" s="9"/>
    </row>
    <row r="43" spans="1:16">
      <c r="A43" s="13"/>
      <c r="B43" s="39">
        <v>355</v>
      </c>
      <c r="C43" s="21" t="s">
        <v>89</v>
      </c>
      <c r="D43" s="46">
        <v>0</v>
      </c>
      <c r="E43" s="46">
        <v>64256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64256</v>
      </c>
      <c r="O43" s="47">
        <f t="shared" si="1"/>
        <v>1.0013870057817882</v>
      </c>
      <c r="P43" s="9"/>
    </row>
    <row r="44" spans="1:16" ht="15.75">
      <c r="A44" s="29" t="s">
        <v>4</v>
      </c>
      <c r="B44" s="30"/>
      <c r="C44" s="31"/>
      <c r="D44" s="32">
        <f t="shared" ref="D44:M44" si="9">SUM(D45:D49)</f>
        <v>1142566</v>
      </c>
      <c r="E44" s="32">
        <f t="shared" si="9"/>
        <v>83298</v>
      </c>
      <c r="F44" s="32">
        <f t="shared" si="9"/>
        <v>0</v>
      </c>
      <c r="G44" s="32">
        <f t="shared" si="9"/>
        <v>30422</v>
      </c>
      <c r="H44" s="32">
        <f t="shared" si="9"/>
        <v>0</v>
      </c>
      <c r="I44" s="32">
        <f t="shared" si="9"/>
        <v>273618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5"/>
        <v>1529904</v>
      </c>
      <c r="O44" s="45">
        <f t="shared" si="1"/>
        <v>23.842535882930477</v>
      </c>
      <c r="P44" s="10"/>
    </row>
    <row r="45" spans="1:16">
      <c r="A45" s="12"/>
      <c r="B45" s="25">
        <v>361.1</v>
      </c>
      <c r="C45" s="20" t="s">
        <v>48</v>
      </c>
      <c r="D45" s="46">
        <v>989632</v>
      </c>
      <c r="E45" s="46">
        <v>99173</v>
      </c>
      <c r="F45" s="46">
        <v>0</v>
      </c>
      <c r="G45" s="46">
        <v>30422</v>
      </c>
      <c r="H45" s="46">
        <v>0</v>
      </c>
      <c r="I45" s="46">
        <v>158684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5"/>
        <v>1277911</v>
      </c>
      <c r="O45" s="47">
        <f t="shared" si="1"/>
        <v>19.915392647310924</v>
      </c>
      <c r="P45" s="9"/>
    </row>
    <row r="46" spans="1:16">
      <c r="A46" s="12"/>
      <c r="B46" s="25">
        <v>361.3</v>
      </c>
      <c r="C46" s="20" t="s">
        <v>49</v>
      </c>
      <c r="D46" s="46">
        <v>-457227</v>
      </c>
      <c r="E46" s="46">
        <v>-24612</v>
      </c>
      <c r="F46" s="46">
        <v>0</v>
      </c>
      <c r="G46" s="46">
        <v>0</v>
      </c>
      <c r="H46" s="46">
        <v>0</v>
      </c>
      <c r="I46" s="46">
        <v>-60984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5"/>
        <v>-542823</v>
      </c>
      <c r="O46" s="47">
        <f t="shared" si="1"/>
        <v>-8.4595352751414286</v>
      </c>
      <c r="P46" s="9"/>
    </row>
    <row r="47" spans="1:16">
      <c r="A47" s="12"/>
      <c r="B47" s="25">
        <v>366</v>
      </c>
      <c r="C47" s="20" t="s">
        <v>91</v>
      </c>
      <c r="D47" s="46">
        <v>171000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5"/>
        <v>171000</v>
      </c>
      <c r="O47" s="47">
        <f t="shared" si="1"/>
        <v>2.6649212211884614</v>
      </c>
      <c r="P47" s="9"/>
    </row>
    <row r="48" spans="1:16">
      <c r="A48" s="12"/>
      <c r="B48" s="25">
        <v>369.3</v>
      </c>
      <c r="C48" s="20" t="s">
        <v>70</v>
      </c>
      <c r="D48" s="46">
        <v>42774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5"/>
        <v>42774</v>
      </c>
      <c r="O48" s="47">
        <f t="shared" si="1"/>
        <v>0.66660432932815938</v>
      </c>
      <c r="P48" s="9"/>
    </row>
    <row r="49" spans="1:119">
      <c r="A49" s="12"/>
      <c r="B49" s="25">
        <v>369.9</v>
      </c>
      <c r="C49" s="20" t="s">
        <v>50</v>
      </c>
      <c r="D49" s="46">
        <v>396387</v>
      </c>
      <c r="E49" s="46">
        <v>8737</v>
      </c>
      <c r="F49" s="46">
        <v>0</v>
      </c>
      <c r="G49" s="46">
        <v>0</v>
      </c>
      <c r="H49" s="46">
        <v>0</v>
      </c>
      <c r="I49" s="46">
        <v>175918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5"/>
        <v>581042</v>
      </c>
      <c r="O49" s="47">
        <f t="shared" si="1"/>
        <v>9.0551529602443619</v>
      </c>
      <c r="P49" s="9"/>
    </row>
    <row r="50" spans="1:119" ht="15.75">
      <c r="A50" s="29" t="s">
        <v>39</v>
      </c>
      <c r="B50" s="30"/>
      <c r="C50" s="31"/>
      <c r="D50" s="32">
        <f t="shared" ref="D50:M50" si="10">SUM(D51:D51)</f>
        <v>0</v>
      </c>
      <c r="E50" s="32">
        <f t="shared" si="10"/>
        <v>3790000</v>
      </c>
      <c r="F50" s="32">
        <f t="shared" si="10"/>
        <v>0</v>
      </c>
      <c r="G50" s="32">
        <f t="shared" si="10"/>
        <v>450000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5"/>
        <v>4240000</v>
      </c>
      <c r="O50" s="45">
        <f t="shared" si="1"/>
        <v>66.077578817772377</v>
      </c>
      <c r="P50" s="9"/>
    </row>
    <row r="51" spans="1:119" ht="15.75" thickBot="1">
      <c r="A51" s="12"/>
      <c r="B51" s="25">
        <v>381</v>
      </c>
      <c r="C51" s="20" t="s">
        <v>51</v>
      </c>
      <c r="D51" s="46">
        <v>0</v>
      </c>
      <c r="E51" s="46">
        <v>3790000</v>
      </c>
      <c r="F51" s="46">
        <v>0</v>
      </c>
      <c r="G51" s="46">
        <v>450000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5"/>
        <v>4240000</v>
      </c>
      <c r="O51" s="47">
        <f t="shared" si="1"/>
        <v>66.077578817772377</v>
      </c>
      <c r="P51" s="9"/>
    </row>
    <row r="52" spans="1:119" ht="16.5" thickBot="1">
      <c r="A52" s="14" t="s">
        <v>45</v>
      </c>
      <c r="B52" s="23"/>
      <c r="C52" s="22"/>
      <c r="D52" s="15">
        <f t="shared" ref="D52:M52" si="11">SUM(D5,D15,D25,D36,D40,D44,D50)</f>
        <v>53543121</v>
      </c>
      <c r="E52" s="15">
        <f t="shared" si="11"/>
        <v>10224448</v>
      </c>
      <c r="F52" s="15">
        <f t="shared" si="11"/>
        <v>0</v>
      </c>
      <c r="G52" s="15">
        <f t="shared" si="11"/>
        <v>1136125</v>
      </c>
      <c r="H52" s="15">
        <f t="shared" si="11"/>
        <v>0</v>
      </c>
      <c r="I52" s="15">
        <f t="shared" si="11"/>
        <v>4180047</v>
      </c>
      <c r="J52" s="15">
        <f t="shared" si="11"/>
        <v>0</v>
      </c>
      <c r="K52" s="15">
        <f t="shared" si="11"/>
        <v>0</v>
      </c>
      <c r="L52" s="15">
        <f t="shared" si="11"/>
        <v>0</v>
      </c>
      <c r="M52" s="15">
        <f t="shared" si="11"/>
        <v>0</v>
      </c>
      <c r="N52" s="15">
        <f t="shared" si="5"/>
        <v>69083741</v>
      </c>
      <c r="O52" s="38">
        <f t="shared" si="1"/>
        <v>1076.62413701747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125</v>
      </c>
      <c r="M54" s="48"/>
      <c r="N54" s="48"/>
      <c r="O54" s="43">
        <v>64167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31867088</v>
      </c>
      <c r="E5" s="27">
        <f t="shared" si="0"/>
        <v>2952057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3855651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38674796</v>
      </c>
      <c r="O5" s="33">
        <f t="shared" ref="O5:O36" si="1">(N5/O$55)</f>
        <v>652.14481316605963</v>
      </c>
      <c r="P5" s="6"/>
    </row>
    <row r="6" spans="1:133">
      <c r="A6" s="12"/>
      <c r="B6" s="25">
        <v>311</v>
      </c>
      <c r="C6" s="20" t="s">
        <v>3</v>
      </c>
      <c r="D6" s="46">
        <v>17937470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17937470</v>
      </c>
      <c r="O6" s="47">
        <f t="shared" si="1"/>
        <v>302.46644408471604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571527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571527</v>
      </c>
      <c r="O7" s="47">
        <f t="shared" si="1"/>
        <v>9.6372420072845006</v>
      </c>
      <c r="P7" s="9"/>
    </row>
    <row r="8" spans="1:133">
      <c r="A8" s="12"/>
      <c r="B8" s="25">
        <v>312.42</v>
      </c>
      <c r="C8" s="20" t="s">
        <v>61</v>
      </c>
      <c r="D8" s="46">
        <v>0</v>
      </c>
      <c r="E8" s="46">
        <v>221217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221217</v>
      </c>
      <c r="O8" s="47">
        <f t="shared" si="1"/>
        <v>3.730220558478349</v>
      </c>
      <c r="P8" s="9"/>
    </row>
    <row r="9" spans="1:133">
      <c r="A9" s="12"/>
      <c r="B9" s="25">
        <v>312.60000000000002</v>
      </c>
      <c r="C9" s="20" t="s">
        <v>103</v>
      </c>
      <c r="D9" s="46">
        <v>0</v>
      </c>
      <c r="E9" s="46">
        <v>2159313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2159313</v>
      </c>
      <c r="O9" s="47">
        <f t="shared" si="1"/>
        <v>36.410916632942126</v>
      </c>
      <c r="P9" s="9"/>
    </row>
    <row r="10" spans="1:133">
      <c r="A10" s="12"/>
      <c r="B10" s="25">
        <v>314.10000000000002</v>
      </c>
      <c r="C10" s="20" t="s">
        <v>12</v>
      </c>
      <c r="D10" s="46">
        <v>7368611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7368611</v>
      </c>
      <c r="O10" s="47">
        <f t="shared" si="1"/>
        <v>124.25150074193984</v>
      </c>
      <c r="P10" s="9"/>
    </row>
    <row r="11" spans="1:133">
      <c r="A11" s="12"/>
      <c r="B11" s="25">
        <v>314.3</v>
      </c>
      <c r="C11" s="20" t="s">
        <v>13</v>
      </c>
      <c r="D11" s="46">
        <v>984100</v>
      </c>
      <c r="E11" s="46">
        <v>0</v>
      </c>
      <c r="F11" s="46">
        <v>0</v>
      </c>
      <c r="G11" s="46">
        <v>0</v>
      </c>
      <c r="H11" s="46">
        <v>0</v>
      </c>
      <c r="I11" s="46">
        <v>3855651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4839751</v>
      </c>
      <c r="O11" s="47">
        <f t="shared" si="1"/>
        <v>81.609183191690278</v>
      </c>
      <c r="P11" s="9"/>
    </row>
    <row r="12" spans="1:133">
      <c r="A12" s="12"/>
      <c r="B12" s="25">
        <v>314.39999999999998</v>
      </c>
      <c r="C12" s="20" t="s">
        <v>14</v>
      </c>
      <c r="D12" s="46">
        <v>77118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77118</v>
      </c>
      <c r="O12" s="47">
        <f t="shared" si="1"/>
        <v>1.3003844597329017</v>
      </c>
      <c r="P12" s="9"/>
    </row>
    <row r="13" spans="1:133">
      <c r="A13" s="12"/>
      <c r="B13" s="25">
        <v>315</v>
      </c>
      <c r="C13" s="20" t="s">
        <v>104</v>
      </c>
      <c r="D13" s="46">
        <v>4246691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4246691</v>
      </c>
      <c r="O13" s="47">
        <f t="shared" si="1"/>
        <v>71.608845946310538</v>
      </c>
      <c r="P13" s="9"/>
    </row>
    <row r="14" spans="1:133">
      <c r="A14" s="12"/>
      <c r="B14" s="25">
        <v>316</v>
      </c>
      <c r="C14" s="20" t="s">
        <v>105</v>
      </c>
      <c r="D14" s="46">
        <v>1253098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1253098</v>
      </c>
      <c r="O14" s="47">
        <f t="shared" si="1"/>
        <v>21.130075542965063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14056416</v>
      </c>
      <c r="E15" s="32">
        <f t="shared" si="3"/>
        <v>2751825</v>
      </c>
      <c r="F15" s="32">
        <f t="shared" si="3"/>
        <v>0</v>
      </c>
      <c r="G15" s="32">
        <f t="shared" si="3"/>
        <v>3503301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20311542</v>
      </c>
      <c r="O15" s="45">
        <f t="shared" si="1"/>
        <v>342.498684743019</v>
      </c>
      <c r="P15" s="10"/>
    </row>
    <row r="16" spans="1:133">
      <c r="A16" s="12"/>
      <c r="B16" s="25">
        <v>322</v>
      </c>
      <c r="C16" s="20" t="s">
        <v>0</v>
      </c>
      <c r="D16" s="46">
        <v>8112153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8112153</v>
      </c>
      <c r="O16" s="47">
        <f t="shared" si="1"/>
        <v>136.78930594900851</v>
      </c>
      <c r="P16" s="9"/>
    </row>
    <row r="17" spans="1:16">
      <c r="A17" s="12"/>
      <c r="B17" s="25">
        <v>323.10000000000002</v>
      </c>
      <c r="C17" s="20" t="s">
        <v>18</v>
      </c>
      <c r="D17" s="46">
        <v>3033418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3033418</v>
      </c>
      <c r="O17" s="47">
        <f t="shared" si="1"/>
        <v>51.150310265749361</v>
      </c>
      <c r="P17" s="9"/>
    </row>
    <row r="18" spans="1:16">
      <c r="A18" s="12"/>
      <c r="B18" s="25">
        <v>323.7</v>
      </c>
      <c r="C18" s="20" t="s">
        <v>19</v>
      </c>
      <c r="D18" s="46">
        <v>1113222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1113222</v>
      </c>
      <c r="O18" s="47">
        <f t="shared" si="1"/>
        <v>18.771448806151355</v>
      </c>
      <c r="P18" s="9"/>
    </row>
    <row r="19" spans="1:16">
      <c r="A19" s="12"/>
      <c r="B19" s="25">
        <v>323.89999999999998</v>
      </c>
      <c r="C19" s="20" t="s">
        <v>75</v>
      </c>
      <c r="D19" s="46">
        <v>28780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28780</v>
      </c>
      <c r="O19" s="47">
        <f t="shared" si="1"/>
        <v>0.48529610144341023</v>
      </c>
      <c r="P19" s="9"/>
    </row>
    <row r="20" spans="1:16">
      <c r="A20" s="12"/>
      <c r="B20" s="25">
        <v>324.11</v>
      </c>
      <c r="C20" s="20" t="s">
        <v>84</v>
      </c>
      <c r="D20" s="46">
        <v>0</v>
      </c>
      <c r="E20" s="46">
        <v>0</v>
      </c>
      <c r="F20" s="46">
        <v>0</v>
      </c>
      <c r="G20" s="46">
        <v>852299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852299</v>
      </c>
      <c r="O20" s="47">
        <f t="shared" si="1"/>
        <v>14.371694995278565</v>
      </c>
      <c r="P20" s="9"/>
    </row>
    <row r="21" spans="1:16">
      <c r="A21" s="12"/>
      <c r="B21" s="25">
        <v>324.32</v>
      </c>
      <c r="C21" s="20" t="s">
        <v>22</v>
      </c>
      <c r="D21" s="46">
        <v>0</v>
      </c>
      <c r="E21" s="46">
        <v>2751825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2751825</v>
      </c>
      <c r="O21" s="47">
        <f t="shared" si="1"/>
        <v>46.402013354917038</v>
      </c>
      <c r="P21" s="9"/>
    </row>
    <row r="22" spans="1:16">
      <c r="A22" s="12"/>
      <c r="B22" s="25">
        <v>324.61</v>
      </c>
      <c r="C22" s="20" t="s">
        <v>85</v>
      </c>
      <c r="D22" s="46">
        <v>0</v>
      </c>
      <c r="E22" s="46">
        <v>0</v>
      </c>
      <c r="F22" s="46">
        <v>0</v>
      </c>
      <c r="G22" s="46">
        <v>2651002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2651002</v>
      </c>
      <c r="O22" s="47">
        <f t="shared" si="1"/>
        <v>44.701908808849318</v>
      </c>
      <c r="P22" s="9"/>
    </row>
    <row r="23" spans="1:16">
      <c r="A23" s="12"/>
      <c r="B23" s="25">
        <v>329</v>
      </c>
      <c r="C23" s="20" t="s">
        <v>23</v>
      </c>
      <c r="D23" s="46">
        <v>1717949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1717949</v>
      </c>
      <c r="O23" s="47">
        <f t="shared" si="1"/>
        <v>28.968518143801429</v>
      </c>
      <c r="P23" s="9"/>
    </row>
    <row r="24" spans="1:16">
      <c r="A24" s="12"/>
      <c r="B24" s="25">
        <v>367</v>
      </c>
      <c r="C24" s="20" t="s">
        <v>119</v>
      </c>
      <c r="D24" s="46">
        <v>50894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50894</v>
      </c>
      <c r="O24" s="47">
        <f t="shared" si="1"/>
        <v>0.8581883178200459</v>
      </c>
      <c r="P24" s="9"/>
    </row>
    <row r="25" spans="1:16" ht="15.75">
      <c r="A25" s="29" t="s">
        <v>25</v>
      </c>
      <c r="B25" s="30"/>
      <c r="C25" s="31"/>
      <c r="D25" s="32">
        <f t="shared" ref="D25:M25" si="5">SUM(D26:D35)</f>
        <v>6218331</v>
      </c>
      <c r="E25" s="32">
        <f t="shared" si="5"/>
        <v>1283540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750000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8251871</v>
      </c>
      <c r="O25" s="45">
        <f t="shared" si="1"/>
        <v>139.14526844732228</v>
      </c>
      <c r="P25" s="10"/>
    </row>
    <row r="26" spans="1:16">
      <c r="A26" s="12"/>
      <c r="B26" s="25">
        <v>331.2</v>
      </c>
      <c r="C26" s="20" t="s">
        <v>65</v>
      </c>
      <c r="D26" s="46">
        <v>27379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27379</v>
      </c>
      <c r="O26" s="47">
        <f t="shared" si="1"/>
        <v>0.46167206259274246</v>
      </c>
      <c r="P26" s="9"/>
    </row>
    <row r="27" spans="1:16">
      <c r="A27" s="12"/>
      <c r="B27" s="25">
        <v>331.39</v>
      </c>
      <c r="C27" s="20" t="s">
        <v>120</v>
      </c>
      <c r="D27" s="46">
        <v>2000</v>
      </c>
      <c r="E27" s="46">
        <v>243307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245307</v>
      </c>
      <c r="O27" s="47">
        <f t="shared" si="1"/>
        <v>4.1364326183731279</v>
      </c>
      <c r="P27" s="9"/>
    </row>
    <row r="28" spans="1:16">
      <c r="A28" s="12"/>
      <c r="B28" s="25">
        <v>334.36</v>
      </c>
      <c r="C28" s="20" t="s">
        <v>87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750000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750000</v>
      </c>
      <c r="O28" s="47">
        <f t="shared" si="1"/>
        <v>12.64670174018616</v>
      </c>
      <c r="P28" s="9"/>
    </row>
    <row r="29" spans="1:16">
      <c r="A29" s="12"/>
      <c r="B29" s="25">
        <v>334.39</v>
      </c>
      <c r="C29" s="20" t="s">
        <v>121</v>
      </c>
      <c r="D29" s="46">
        <v>460000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460000</v>
      </c>
      <c r="O29" s="47">
        <f t="shared" si="1"/>
        <v>7.7566437339808445</v>
      </c>
      <c r="P29" s="9"/>
    </row>
    <row r="30" spans="1:16">
      <c r="A30" s="12"/>
      <c r="B30" s="25">
        <v>334.7</v>
      </c>
      <c r="C30" s="20" t="s">
        <v>122</v>
      </c>
      <c r="D30" s="46">
        <v>355000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355000</v>
      </c>
      <c r="O30" s="47">
        <f t="shared" si="1"/>
        <v>5.9861054903547819</v>
      </c>
      <c r="P30" s="9"/>
    </row>
    <row r="31" spans="1:16">
      <c r="A31" s="12"/>
      <c r="B31" s="25">
        <v>335.12</v>
      </c>
      <c r="C31" s="20" t="s">
        <v>107</v>
      </c>
      <c r="D31" s="46">
        <v>1241147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1241147</v>
      </c>
      <c r="O31" s="47">
        <f t="shared" si="1"/>
        <v>20.928554566302441</v>
      </c>
      <c r="P31" s="9"/>
    </row>
    <row r="32" spans="1:16">
      <c r="A32" s="12"/>
      <c r="B32" s="25">
        <v>335.15</v>
      </c>
      <c r="C32" s="20" t="s">
        <v>108</v>
      </c>
      <c r="D32" s="46">
        <v>61240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61240</v>
      </c>
      <c r="O32" s="47">
        <f t="shared" si="1"/>
        <v>1.0326453527586672</v>
      </c>
      <c r="P32" s="9"/>
    </row>
    <row r="33" spans="1:16">
      <c r="A33" s="12"/>
      <c r="B33" s="25">
        <v>335.18</v>
      </c>
      <c r="C33" s="20" t="s">
        <v>109</v>
      </c>
      <c r="D33" s="46">
        <v>4069065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4069065</v>
      </c>
      <c r="O33" s="47">
        <f t="shared" si="1"/>
        <v>68.613668555240793</v>
      </c>
      <c r="P33" s="9"/>
    </row>
    <row r="34" spans="1:16">
      <c r="A34" s="12"/>
      <c r="B34" s="25">
        <v>337.3</v>
      </c>
      <c r="C34" s="20" t="s">
        <v>67</v>
      </c>
      <c r="D34" s="46">
        <v>2500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53" si="7">SUM(D34:M34)</f>
        <v>2500</v>
      </c>
      <c r="O34" s="47">
        <f t="shared" si="1"/>
        <v>4.21556724672872E-2</v>
      </c>
      <c r="P34" s="9"/>
    </row>
    <row r="35" spans="1:16">
      <c r="A35" s="12"/>
      <c r="B35" s="25">
        <v>337.4</v>
      </c>
      <c r="C35" s="20" t="s">
        <v>77</v>
      </c>
      <c r="D35" s="46">
        <v>0</v>
      </c>
      <c r="E35" s="46">
        <v>1040233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1040233</v>
      </c>
      <c r="O35" s="47">
        <f t="shared" si="1"/>
        <v>17.540688655065427</v>
      </c>
      <c r="P35" s="9"/>
    </row>
    <row r="36" spans="1:16" ht="15.75">
      <c r="A36" s="29" t="s">
        <v>37</v>
      </c>
      <c r="B36" s="30"/>
      <c r="C36" s="31"/>
      <c r="D36" s="32">
        <f t="shared" ref="D36:M36" si="8">SUM(D37:D39)</f>
        <v>2220712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2220712</v>
      </c>
      <c r="O36" s="45">
        <f t="shared" si="1"/>
        <v>37.446243086469714</v>
      </c>
      <c r="P36" s="10"/>
    </row>
    <row r="37" spans="1:16">
      <c r="A37" s="12"/>
      <c r="B37" s="25">
        <v>341.9</v>
      </c>
      <c r="C37" s="20" t="s">
        <v>110</v>
      </c>
      <c r="D37" s="46">
        <v>690551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690551</v>
      </c>
      <c r="O37" s="47">
        <f t="shared" ref="O37:O53" si="9">(N37/O$55)</f>
        <v>11.644256711183056</v>
      </c>
      <c r="P37" s="9"/>
    </row>
    <row r="38" spans="1:16">
      <c r="A38" s="12"/>
      <c r="B38" s="25">
        <v>342.1</v>
      </c>
      <c r="C38" s="20" t="s">
        <v>41</v>
      </c>
      <c r="D38" s="46">
        <v>893809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893809</v>
      </c>
      <c r="O38" s="47">
        <f t="shared" si="9"/>
        <v>15.071647780925401</v>
      </c>
      <c r="P38" s="9"/>
    </row>
    <row r="39" spans="1:16">
      <c r="A39" s="12"/>
      <c r="B39" s="25">
        <v>347.2</v>
      </c>
      <c r="C39" s="20" t="s">
        <v>44</v>
      </c>
      <c r="D39" s="46">
        <v>636352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636352</v>
      </c>
      <c r="O39" s="47">
        <f t="shared" si="9"/>
        <v>10.730338594361257</v>
      </c>
      <c r="P39" s="9"/>
    </row>
    <row r="40" spans="1:16" ht="15.75">
      <c r="A40" s="29" t="s">
        <v>38</v>
      </c>
      <c r="B40" s="30"/>
      <c r="C40" s="31"/>
      <c r="D40" s="32">
        <f t="shared" ref="D40:M40" si="10">SUM(D41:D44)</f>
        <v>510745</v>
      </c>
      <c r="E40" s="32">
        <f t="shared" si="10"/>
        <v>181851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7"/>
        <v>692596</v>
      </c>
      <c r="O40" s="45">
        <f t="shared" si="9"/>
        <v>11.678740051261297</v>
      </c>
      <c r="P40" s="10"/>
    </row>
    <row r="41" spans="1:16">
      <c r="A41" s="13"/>
      <c r="B41" s="39">
        <v>351.5</v>
      </c>
      <c r="C41" s="21" t="s">
        <v>80</v>
      </c>
      <c r="D41" s="46">
        <v>221095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221095</v>
      </c>
      <c r="O41" s="47">
        <f t="shared" si="9"/>
        <v>3.7281633616619452</v>
      </c>
      <c r="P41" s="9"/>
    </row>
    <row r="42" spans="1:16">
      <c r="A42" s="13"/>
      <c r="B42" s="39">
        <v>354</v>
      </c>
      <c r="C42" s="21" t="s">
        <v>81</v>
      </c>
      <c r="D42" s="46">
        <v>289650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289650</v>
      </c>
      <c r="O42" s="47">
        <f t="shared" si="9"/>
        <v>4.8841562120598949</v>
      </c>
      <c r="P42" s="9"/>
    </row>
    <row r="43" spans="1:16">
      <c r="A43" s="13"/>
      <c r="B43" s="39">
        <v>355</v>
      </c>
      <c r="C43" s="21" t="s">
        <v>89</v>
      </c>
      <c r="D43" s="46">
        <v>0</v>
      </c>
      <c r="E43" s="46">
        <v>121851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121851</v>
      </c>
      <c r="O43" s="47">
        <f t="shared" si="9"/>
        <v>2.0546843383245648</v>
      </c>
      <c r="P43" s="9"/>
    </row>
    <row r="44" spans="1:16">
      <c r="A44" s="13"/>
      <c r="B44" s="39">
        <v>356</v>
      </c>
      <c r="C44" s="21" t="s">
        <v>90</v>
      </c>
      <c r="D44" s="46">
        <v>0</v>
      </c>
      <c r="E44" s="46">
        <v>60000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60000</v>
      </c>
      <c r="O44" s="47">
        <f t="shared" si="9"/>
        <v>1.0117361392148927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SUM(D46:D50)</f>
        <v>2059965</v>
      </c>
      <c r="E45" s="32">
        <f t="shared" si="11"/>
        <v>60896</v>
      </c>
      <c r="F45" s="32">
        <f t="shared" si="11"/>
        <v>0</v>
      </c>
      <c r="G45" s="32">
        <f t="shared" si="11"/>
        <v>19733</v>
      </c>
      <c r="H45" s="32">
        <f t="shared" si="11"/>
        <v>0</v>
      </c>
      <c r="I45" s="32">
        <f t="shared" si="11"/>
        <v>293424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7"/>
        <v>2434018</v>
      </c>
      <c r="O45" s="45">
        <f t="shared" si="9"/>
        <v>41.04306623499258</v>
      </c>
      <c r="P45" s="10"/>
    </row>
    <row r="46" spans="1:16">
      <c r="A46" s="12"/>
      <c r="B46" s="25">
        <v>361.1</v>
      </c>
      <c r="C46" s="20" t="s">
        <v>48</v>
      </c>
      <c r="D46" s="46">
        <v>752024</v>
      </c>
      <c r="E46" s="46">
        <v>44227</v>
      </c>
      <c r="F46" s="46">
        <v>0</v>
      </c>
      <c r="G46" s="46">
        <v>19733</v>
      </c>
      <c r="H46" s="46">
        <v>0</v>
      </c>
      <c r="I46" s="46">
        <v>111491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927475</v>
      </c>
      <c r="O46" s="47">
        <f t="shared" si="9"/>
        <v>15.639332928638877</v>
      </c>
      <c r="P46" s="9"/>
    </row>
    <row r="47" spans="1:16">
      <c r="A47" s="12"/>
      <c r="B47" s="25">
        <v>361.3</v>
      </c>
      <c r="C47" s="20" t="s">
        <v>49</v>
      </c>
      <c r="D47" s="46">
        <v>0</v>
      </c>
      <c r="E47" s="46">
        <v>16669</v>
      </c>
      <c r="F47" s="46">
        <v>0</v>
      </c>
      <c r="G47" s="46">
        <v>0</v>
      </c>
      <c r="H47" s="46">
        <v>0</v>
      </c>
      <c r="I47" s="46">
        <v>7383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24052</v>
      </c>
      <c r="O47" s="47">
        <f t="shared" si="9"/>
        <v>0.40557129367327666</v>
      </c>
      <c r="P47" s="9"/>
    </row>
    <row r="48" spans="1:16">
      <c r="A48" s="12"/>
      <c r="B48" s="25">
        <v>366</v>
      </c>
      <c r="C48" s="20" t="s">
        <v>91</v>
      </c>
      <c r="D48" s="46">
        <v>95566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95566</v>
      </c>
      <c r="O48" s="47">
        <f t="shared" si="9"/>
        <v>1.6114595980035074</v>
      </c>
      <c r="P48" s="9"/>
    </row>
    <row r="49" spans="1:119">
      <c r="A49" s="12"/>
      <c r="B49" s="25">
        <v>369.3</v>
      </c>
      <c r="C49" s="20" t="s">
        <v>70</v>
      </c>
      <c r="D49" s="46">
        <v>375000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375000</v>
      </c>
      <c r="O49" s="47">
        <f t="shared" si="9"/>
        <v>6.3233508700930798</v>
      </c>
      <c r="P49" s="9"/>
    </row>
    <row r="50" spans="1:119">
      <c r="A50" s="12"/>
      <c r="B50" s="25">
        <v>369.9</v>
      </c>
      <c r="C50" s="20" t="s">
        <v>50</v>
      </c>
      <c r="D50" s="46">
        <v>837375</v>
      </c>
      <c r="E50" s="46">
        <v>0</v>
      </c>
      <c r="F50" s="46">
        <v>0</v>
      </c>
      <c r="G50" s="46">
        <v>0</v>
      </c>
      <c r="H50" s="46">
        <v>0</v>
      </c>
      <c r="I50" s="46">
        <v>174550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1011925</v>
      </c>
      <c r="O50" s="47">
        <f t="shared" si="9"/>
        <v>17.063351544583838</v>
      </c>
      <c r="P50" s="9"/>
    </row>
    <row r="51" spans="1:119" ht="15.75">
      <c r="A51" s="29" t="s">
        <v>39</v>
      </c>
      <c r="B51" s="30"/>
      <c r="C51" s="31"/>
      <c r="D51" s="32">
        <f t="shared" ref="D51:M51" si="12">SUM(D52:D52)</f>
        <v>0</v>
      </c>
      <c r="E51" s="32">
        <f t="shared" si="12"/>
        <v>0</v>
      </c>
      <c r="F51" s="32">
        <f t="shared" si="12"/>
        <v>0</v>
      </c>
      <c r="G51" s="32">
        <f t="shared" si="12"/>
        <v>400000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7"/>
        <v>400000</v>
      </c>
      <c r="O51" s="45">
        <f t="shared" si="9"/>
        <v>6.7449075947659516</v>
      </c>
      <c r="P51" s="9"/>
    </row>
    <row r="52" spans="1:119" ht="15.75" thickBot="1">
      <c r="A52" s="12"/>
      <c r="B52" s="25">
        <v>381</v>
      </c>
      <c r="C52" s="20" t="s">
        <v>51</v>
      </c>
      <c r="D52" s="46">
        <v>0</v>
      </c>
      <c r="E52" s="46">
        <v>0</v>
      </c>
      <c r="F52" s="46">
        <v>0</v>
      </c>
      <c r="G52" s="46">
        <v>400000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400000</v>
      </c>
      <c r="O52" s="47">
        <f t="shared" si="9"/>
        <v>6.7449075947659516</v>
      </c>
      <c r="P52" s="9"/>
    </row>
    <row r="53" spans="1:119" ht="16.5" thickBot="1">
      <c r="A53" s="14" t="s">
        <v>45</v>
      </c>
      <c r="B53" s="23"/>
      <c r="C53" s="22"/>
      <c r="D53" s="15">
        <f t="shared" ref="D53:M53" si="13">SUM(D5,D15,D25,D36,D40,D45,D51)</f>
        <v>56933257</v>
      </c>
      <c r="E53" s="15">
        <f t="shared" si="13"/>
        <v>7230169</v>
      </c>
      <c r="F53" s="15">
        <f t="shared" si="13"/>
        <v>0</v>
      </c>
      <c r="G53" s="15">
        <f t="shared" si="13"/>
        <v>3923034</v>
      </c>
      <c r="H53" s="15">
        <f t="shared" si="13"/>
        <v>0</v>
      </c>
      <c r="I53" s="15">
        <f t="shared" si="13"/>
        <v>4899075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0</v>
      </c>
      <c r="N53" s="15">
        <f t="shared" si="7"/>
        <v>72985535</v>
      </c>
      <c r="O53" s="38">
        <f t="shared" si="9"/>
        <v>1230.7017233238905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123</v>
      </c>
      <c r="M55" s="48"/>
      <c r="N55" s="48"/>
      <c r="O55" s="43">
        <v>59304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31112041</v>
      </c>
      <c r="E5" s="27">
        <f t="shared" si="0"/>
        <v>2715647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3827559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37655247</v>
      </c>
      <c r="O5" s="33">
        <f t="shared" ref="O5:O50" si="1">(N5/O$52)</f>
        <v>676.52258354293929</v>
      </c>
      <c r="P5" s="6"/>
    </row>
    <row r="6" spans="1:133">
      <c r="A6" s="12"/>
      <c r="B6" s="25">
        <v>311</v>
      </c>
      <c r="C6" s="20" t="s">
        <v>3</v>
      </c>
      <c r="D6" s="46">
        <v>17103609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17103609</v>
      </c>
      <c r="O6" s="47">
        <f t="shared" si="1"/>
        <v>307.28726194753864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577531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577531</v>
      </c>
      <c r="O7" s="47">
        <f t="shared" si="1"/>
        <v>10.376051024074739</v>
      </c>
      <c r="P7" s="9"/>
    </row>
    <row r="8" spans="1:133">
      <c r="A8" s="12"/>
      <c r="B8" s="25">
        <v>312.42</v>
      </c>
      <c r="C8" s="20" t="s">
        <v>61</v>
      </c>
      <c r="D8" s="46">
        <v>0</v>
      </c>
      <c r="E8" s="46">
        <v>222074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222074</v>
      </c>
      <c r="O8" s="47">
        <f t="shared" si="1"/>
        <v>3.9898311174991017</v>
      </c>
      <c r="P8" s="9"/>
    </row>
    <row r="9" spans="1:133">
      <c r="A9" s="12"/>
      <c r="B9" s="25">
        <v>312.60000000000002</v>
      </c>
      <c r="C9" s="20" t="s">
        <v>103</v>
      </c>
      <c r="D9" s="46">
        <v>0</v>
      </c>
      <c r="E9" s="46">
        <v>1916042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1916042</v>
      </c>
      <c r="O9" s="47">
        <f t="shared" si="1"/>
        <v>34.424038807042763</v>
      </c>
      <c r="P9" s="9"/>
    </row>
    <row r="10" spans="1:133">
      <c r="A10" s="12"/>
      <c r="B10" s="25">
        <v>314.10000000000002</v>
      </c>
      <c r="C10" s="20" t="s">
        <v>12</v>
      </c>
      <c r="D10" s="46">
        <v>7060657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7060657</v>
      </c>
      <c r="O10" s="47">
        <f t="shared" si="1"/>
        <v>126.85334171757097</v>
      </c>
      <c r="P10" s="9"/>
    </row>
    <row r="11" spans="1:133">
      <c r="A11" s="12"/>
      <c r="B11" s="25">
        <v>314.3</v>
      </c>
      <c r="C11" s="20" t="s">
        <v>13</v>
      </c>
      <c r="D11" s="46">
        <v>891712</v>
      </c>
      <c r="E11" s="46">
        <v>0</v>
      </c>
      <c r="F11" s="46">
        <v>0</v>
      </c>
      <c r="G11" s="46">
        <v>0</v>
      </c>
      <c r="H11" s="46">
        <v>0</v>
      </c>
      <c r="I11" s="46">
        <v>3827559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4719271</v>
      </c>
      <c r="O11" s="47">
        <f t="shared" si="1"/>
        <v>84.787477542220628</v>
      </c>
      <c r="P11" s="9"/>
    </row>
    <row r="12" spans="1:133">
      <c r="A12" s="12"/>
      <c r="B12" s="25">
        <v>314.39999999999998</v>
      </c>
      <c r="C12" s="20" t="s">
        <v>14</v>
      </c>
      <c r="D12" s="46">
        <v>60020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60020</v>
      </c>
      <c r="O12" s="47">
        <f t="shared" si="1"/>
        <v>1.0783327344592166</v>
      </c>
      <c r="P12" s="9"/>
    </row>
    <row r="13" spans="1:133">
      <c r="A13" s="12"/>
      <c r="B13" s="25">
        <v>315</v>
      </c>
      <c r="C13" s="20" t="s">
        <v>104</v>
      </c>
      <c r="D13" s="46">
        <v>4846707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4846707</v>
      </c>
      <c r="O13" s="47">
        <f t="shared" si="1"/>
        <v>87.077021200143733</v>
      </c>
      <c r="P13" s="9"/>
    </row>
    <row r="14" spans="1:133">
      <c r="A14" s="12"/>
      <c r="B14" s="25">
        <v>316</v>
      </c>
      <c r="C14" s="20" t="s">
        <v>105</v>
      </c>
      <c r="D14" s="46">
        <v>1149336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1149336</v>
      </c>
      <c r="O14" s="47">
        <f t="shared" si="1"/>
        <v>20.649227452389507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13715668</v>
      </c>
      <c r="E15" s="32">
        <f t="shared" si="3"/>
        <v>10057454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23773122</v>
      </c>
      <c r="O15" s="45">
        <f t="shared" si="1"/>
        <v>427.11322314049585</v>
      </c>
      <c r="P15" s="10"/>
    </row>
    <row r="16" spans="1:133">
      <c r="A16" s="12"/>
      <c r="B16" s="25">
        <v>322</v>
      </c>
      <c r="C16" s="20" t="s">
        <v>0</v>
      </c>
      <c r="D16" s="46">
        <v>8172932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8172932</v>
      </c>
      <c r="O16" s="47">
        <f t="shared" si="1"/>
        <v>146.83672296083364</v>
      </c>
      <c r="P16" s="9"/>
    </row>
    <row r="17" spans="1:16">
      <c r="A17" s="12"/>
      <c r="B17" s="25">
        <v>323.10000000000002</v>
      </c>
      <c r="C17" s="20" t="s">
        <v>18</v>
      </c>
      <c r="D17" s="46">
        <v>2998896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2998896</v>
      </c>
      <c r="O17" s="47">
        <f t="shared" si="1"/>
        <v>53.878835788717211</v>
      </c>
      <c r="P17" s="9"/>
    </row>
    <row r="18" spans="1:16">
      <c r="A18" s="12"/>
      <c r="B18" s="25">
        <v>323.7</v>
      </c>
      <c r="C18" s="20" t="s">
        <v>19</v>
      </c>
      <c r="D18" s="46">
        <v>1014663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1014663</v>
      </c>
      <c r="O18" s="47">
        <f t="shared" si="1"/>
        <v>18.229662234998205</v>
      </c>
      <c r="P18" s="9"/>
    </row>
    <row r="19" spans="1:16">
      <c r="A19" s="12"/>
      <c r="B19" s="25">
        <v>323.89999999999998</v>
      </c>
      <c r="C19" s="20" t="s">
        <v>75</v>
      </c>
      <c r="D19" s="46">
        <v>33809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33809</v>
      </c>
      <c r="O19" s="47">
        <f t="shared" si="1"/>
        <v>0.60742005030542578</v>
      </c>
      <c r="P19" s="9"/>
    </row>
    <row r="20" spans="1:16">
      <c r="A20" s="12"/>
      <c r="B20" s="25">
        <v>324.11</v>
      </c>
      <c r="C20" s="20" t="s">
        <v>84</v>
      </c>
      <c r="D20" s="46">
        <v>0</v>
      </c>
      <c r="E20" s="46">
        <v>922812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922812</v>
      </c>
      <c r="O20" s="47">
        <f t="shared" si="1"/>
        <v>16.579446640316206</v>
      </c>
      <c r="P20" s="9"/>
    </row>
    <row r="21" spans="1:16">
      <c r="A21" s="12"/>
      <c r="B21" s="25">
        <v>324.32</v>
      </c>
      <c r="C21" s="20" t="s">
        <v>22</v>
      </c>
      <c r="D21" s="46">
        <v>0</v>
      </c>
      <c r="E21" s="46">
        <v>5946135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5946135</v>
      </c>
      <c r="O21" s="47">
        <f t="shared" si="1"/>
        <v>106.8295903701042</v>
      </c>
      <c r="P21" s="9"/>
    </row>
    <row r="22" spans="1:16">
      <c r="A22" s="12"/>
      <c r="B22" s="25">
        <v>324.61</v>
      </c>
      <c r="C22" s="20" t="s">
        <v>85</v>
      </c>
      <c r="D22" s="46">
        <v>0</v>
      </c>
      <c r="E22" s="46">
        <v>3188507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3188507</v>
      </c>
      <c r="O22" s="47">
        <f t="shared" si="1"/>
        <v>57.285429392741648</v>
      </c>
      <c r="P22" s="9"/>
    </row>
    <row r="23" spans="1:16">
      <c r="A23" s="12"/>
      <c r="B23" s="25">
        <v>329</v>
      </c>
      <c r="C23" s="20" t="s">
        <v>23</v>
      </c>
      <c r="D23" s="46">
        <v>1495368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50" si="5">SUM(D23:M23)</f>
        <v>1495368</v>
      </c>
      <c r="O23" s="47">
        <f t="shared" si="1"/>
        <v>26.866115702479338</v>
      </c>
      <c r="P23" s="9"/>
    </row>
    <row r="24" spans="1:16" ht="15.75">
      <c r="A24" s="29" t="s">
        <v>25</v>
      </c>
      <c r="B24" s="30"/>
      <c r="C24" s="31"/>
      <c r="D24" s="32">
        <f t="shared" ref="D24:M24" si="6">SUM(D25:D33)</f>
        <v>5236697</v>
      </c>
      <c r="E24" s="32">
        <f t="shared" si="6"/>
        <v>560591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506039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6303327</v>
      </c>
      <c r="O24" s="45">
        <f t="shared" si="1"/>
        <v>113.24698167445203</v>
      </c>
      <c r="P24" s="10"/>
    </row>
    <row r="25" spans="1:16">
      <c r="A25" s="12"/>
      <c r="B25" s="25">
        <v>331.2</v>
      </c>
      <c r="C25" s="20" t="s">
        <v>65</v>
      </c>
      <c r="D25" s="46">
        <v>221999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221999</v>
      </c>
      <c r="O25" s="47">
        <f t="shared" si="1"/>
        <v>3.9884836507366153</v>
      </c>
      <c r="P25" s="9"/>
    </row>
    <row r="26" spans="1:16">
      <c r="A26" s="12"/>
      <c r="B26" s="25">
        <v>331.42</v>
      </c>
      <c r="C26" s="20" t="s">
        <v>113</v>
      </c>
      <c r="D26" s="46">
        <v>0</v>
      </c>
      <c r="E26" s="46">
        <v>133681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133681</v>
      </c>
      <c r="O26" s="47">
        <f t="shared" si="1"/>
        <v>2.4017427236794826</v>
      </c>
      <c r="P26" s="9"/>
    </row>
    <row r="27" spans="1:16">
      <c r="A27" s="12"/>
      <c r="B27" s="25">
        <v>334.36</v>
      </c>
      <c r="C27" s="20" t="s">
        <v>87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506039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506039</v>
      </c>
      <c r="O27" s="47">
        <f t="shared" si="1"/>
        <v>9.0916097736255832</v>
      </c>
      <c r="P27" s="9"/>
    </row>
    <row r="28" spans="1:16">
      <c r="A28" s="12"/>
      <c r="B28" s="25">
        <v>335.12</v>
      </c>
      <c r="C28" s="20" t="s">
        <v>107</v>
      </c>
      <c r="D28" s="46">
        <v>1168221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1168221</v>
      </c>
      <c r="O28" s="47">
        <f t="shared" si="1"/>
        <v>20.988519583183614</v>
      </c>
      <c r="P28" s="9"/>
    </row>
    <row r="29" spans="1:16">
      <c r="A29" s="12"/>
      <c r="B29" s="25">
        <v>335.15</v>
      </c>
      <c r="C29" s="20" t="s">
        <v>108</v>
      </c>
      <c r="D29" s="46">
        <v>75879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75879</v>
      </c>
      <c r="O29" s="47">
        <f t="shared" si="1"/>
        <v>1.3632590729428673</v>
      </c>
      <c r="P29" s="9"/>
    </row>
    <row r="30" spans="1:16">
      <c r="A30" s="12"/>
      <c r="B30" s="25">
        <v>335.18</v>
      </c>
      <c r="C30" s="20" t="s">
        <v>109</v>
      </c>
      <c r="D30" s="46">
        <v>3701941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3701941</v>
      </c>
      <c r="O30" s="47">
        <f t="shared" si="1"/>
        <v>66.509899389148401</v>
      </c>
      <c r="P30" s="9"/>
    </row>
    <row r="31" spans="1:16">
      <c r="A31" s="12"/>
      <c r="B31" s="25">
        <v>337.4</v>
      </c>
      <c r="C31" s="20" t="s">
        <v>77</v>
      </c>
      <c r="D31" s="46">
        <v>0</v>
      </c>
      <c r="E31" s="46">
        <v>426910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426910</v>
      </c>
      <c r="O31" s="47">
        <f t="shared" si="1"/>
        <v>7.6699604743083007</v>
      </c>
      <c r="P31" s="9"/>
    </row>
    <row r="32" spans="1:16">
      <c r="A32" s="12"/>
      <c r="B32" s="25">
        <v>337.7</v>
      </c>
      <c r="C32" s="20" t="s">
        <v>68</v>
      </c>
      <c r="D32" s="46">
        <v>3500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3500</v>
      </c>
      <c r="O32" s="47">
        <f t="shared" si="1"/>
        <v>6.2881782249371188E-2</v>
      </c>
      <c r="P32" s="9"/>
    </row>
    <row r="33" spans="1:16">
      <c r="A33" s="12"/>
      <c r="B33" s="25">
        <v>338</v>
      </c>
      <c r="C33" s="20" t="s">
        <v>32</v>
      </c>
      <c r="D33" s="46">
        <v>65157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65157</v>
      </c>
      <c r="O33" s="47">
        <f t="shared" si="1"/>
        <v>1.1706252245777937</v>
      </c>
      <c r="P33" s="9"/>
    </row>
    <row r="34" spans="1:16" ht="15.75">
      <c r="A34" s="29" t="s">
        <v>37</v>
      </c>
      <c r="B34" s="30"/>
      <c r="C34" s="31"/>
      <c r="D34" s="32">
        <f t="shared" ref="D34:M34" si="7">SUM(D35:D37)</f>
        <v>2134006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2134006</v>
      </c>
      <c r="O34" s="45">
        <f t="shared" si="1"/>
        <v>38.340028745957596</v>
      </c>
      <c r="P34" s="10"/>
    </row>
    <row r="35" spans="1:16">
      <c r="A35" s="12"/>
      <c r="B35" s="25">
        <v>341.9</v>
      </c>
      <c r="C35" s="20" t="s">
        <v>110</v>
      </c>
      <c r="D35" s="46">
        <v>1454589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1454589</v>
      </c>
      <c r="O35" s="47">
        <f t="shared" si="1"/>
        <v>26.133471074380164</v>
      </c>
      <c r="P35" s="9"/>
    </row>
    <row r="36" spans="1:16">
      <c r="A36" s="12"/>
      <c r="B36" s="25">
        <v>342.5</v>
      </c>
      <c r="C36" s="20" t="s">
        <v>78</v>
      </c>
      <c r="D36" s="46">
        <v>24405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24405</v>
      </c>
      <c r="O36" s="47">
        <f t="shared" si="1"/>
        <v>0.43846568451311535</v>
      </c>
      <c r="P36" s="9"/>
    </row>
    <row r="37" spans="1:16">
      <c r="A37" s="12"/>
      <c r="B37" s="25">
        <v>347.2</v>
      </c>
      <c r="C37" s="20" t="s">
        <v>44</v>
      </c>
      <c r="D37" s="46">
        <v>655012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655012</v>
      </c>
      <c r="O37" s="47">
        <f t="shared" si="1"/>
        <v>11.768091987064318</v>
      </c>
      <c r="P37" s="9"/>
    </row>
    <row r="38" spans="1:16" ht="15.75">
      <c r="A38" s="29" t="s">
        <v>38</v>
      </c>
      <c r="B38" s="30"/>
      <c r="C38" s="31"/>
      <c r="D38" s="32">
        <f t="shared" ref="D38:M38" si="8">SUM(D39:D43)</f>
        <v>526373</v>
      </c>
      <c r="E38" s="32">
        <f t="shared" si="8"/>
        <v>76320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5"/>
        <v>602693</v>
      </c>
      <c r="O38" s="45">
        <f t="shared" si="1"/>
        <v>10.828117139777218</v>
      </c>
      <c r="P38" s="10"/>
    </row>
    <row r="39" spans="1:16">
      <c r="A39" s="13"/>
      <c r="B39" s="39">
        <v>351.5</v>
      </c>
      <c r="C39" s="21" t="s">
        <v>80</v>
      </c>
      <c r="D39" s="46">
        <v>302909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302909</v>
      </c>
      <c r="O39" s="47">
        <f t="shared" si="1"/>
        <v>5.4421307941070785</v>
      </c>
      <c r="P39" s="9"/>
    </row>
    <row r="40" spans="1:16">
      <c r="A40" s="13"/>
      <c r="B40" s="39">
        <v>354</v>
      </c>
      <c r="C40" s="21" t="s">
        <v>81</v>
      </c>
      <c r="D40" s="46">
        <v>223464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223464</v>
      </c>
      <c r="O40" s="47">
        <f t="shared" si="1"/>
        <v>4.0148041681638515</v>
      </c>
      <c r="P40" s="9"/>
    </row>
    <row r="41" spans="1:16">
      <c r="A41" s="13"/>
      <c r="B41" s="39">
        <v>355</v>
      </c>
      <c r="C41" s="21" t="s">
        <v>89</v>
      </c>
      <c r="D41" s="46">
        <v>0</v>
      </c>
      <c r="E41" s="46">
        <v>57938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57938</v>
      </c>
      <c r="O41" s="47">
        <f t="shared" si="1"/>
        <v>1.0409270571325908</v>
      </c>
      <c r="P41" s="9"/>
    </row>
    <row r="42" spans="1:16">
      <c r="A42" s="13"/>
      <c r="B42" s="39">
        <v>356</v>
      </c>
      <c r="C42" s="21" t="s">
        <v>90</v>
      </c>
      <c r="D42" s="46">
        <v>0</v>
      </c>
      <c r="E42" s="46">
        <v>10382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10382</v>
      </c>
      <c r="O42" s="47">
        <f t="shared" si="1"/>
        <v>0.18652533237513474</v>
      </c>
      <c r="P42" s="9"/>
    </row>
    <row r="43" spans="1:16">
      <c r="A43" s="13"/>
      <c r="B43" s="39">
        <v>359</v>
      </c>
      <c r="C43" s="21" t="s">
        <v>116</v>
      </c>
      <c r="D43" s="46">
        <v>0</v>
      </c>
      <c r="E43" s="46">
        <v>8000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8000</v>
      </c>
      <c r="O43" s="47">
        <f t="shared" si="1"/>
        <v>0.1437297879985627</v>
      </c>
      <c r="P43" s="9"/>
    </row>
    <row r="44" spans="1:16" ht="15.75">
      <c r="A44" s="29" t="s">
        <v>4</v>
      </c>
      <c r="B44" s="30"/>
      <c r="C44" s="31"/>
      <c r="D44" s="32">
        <f t="shared" ref="D44:M44" si="9">SUM(D45:D49)</f>
        <v>1415596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91085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5"/>
        <v>1506681</v>
      </c>
      <c r="O44" s="45">
        <f t="shared" si="1"/>
        <v>27.069367588932806</v>
      </c>
      <c r="P44" s="10"/>
    </row>
    <row r="45" spans="1:16">
      <c r="A45" s="12"/>
      <c r="B45" s="25">
        <v>361.1</v>
      </c>
      <c r="C45" s="20" t="s">
        <v>48</v>
      </c>
      <c r="D45" s="46">
        <v>633672</v>
      </c>
      <c r="E45" s="46">
        <v>0</v>
      </c>
      <c r="F45" s="46">
        <v>0</v>
      </c>
      <c r="G45" s="46">
        <v>0</v>
      </c>
      <c r="H45" s="46">
        <v>0</v>
      </c>
      <c r="I45" s="46">
        <v>77763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5"/>
        <v>711435</v>
      </c>
      <c r="O45" s="47">
        <f t="shared" si="1"/>
        <v>12.781800215594682</v>
      </c>
      <c r="P45" s="9"/>
    </row>
    <row r="46" spans="1:16">
      <c r="A46" s="12"/>
      <c r="B46" s="25">
        <v>361.3</v>
      </c>
      <c r="C46" s="20" t="s">
        <v>49</v>
      </c>
      <c r="D46" s="46">
        <v>69682</v>
      </c>
      <c r="E46" s="46">
        <v>0</v>
      </c>
      <c r="F46" s="46">
        <v>0</v>
      </c>
      <c r="G46" s="46">
        <v>0</v>
      </c>
      <c r="H46" s="46">
        <v>0</v>
      </c>
      <c r="I46" s="46">
        <v>13322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5"/>
        <v>83004</v>
      </c>
      <c r="O46" s="47">
        <f t="shared" si="1"/>
        <v>1.4912684153790874</v>
      </c>
      <c r="P46" s="9"/>
    </row>
    <row r="47" spans="1:16">
      <c r="A47" s="12"/>
      <c r="B47" s="25">
        <v>366</v>
      </c>
      <c r="C47" s="20" t="s">
        <v>91</v>
      </c>
      <c r="D47" s="46">
        <v>88492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5"/>
        <v>88492</v>
      </c>
      <c r="O47" s="47">
        <f t="shared" si="1"/>
        <v>1.5898670499461014</v>
      </c>
      <c r="P47" s="9"/>
    </row>
    <row r="48" spans="1:16">
      <c r="A48" s="12"/>
      <c r="B48" s="25">
        <v>369.3</v>
      </c>
      <c r="C48" s="20" t="s">
        <v>70</v>
      </c>
      <c r="D48" s="46">
        <v>75000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5"/>
        <v>75000</v>
      </c>
      <c r="O48" s="47">
        <f t="shared" si="1"/>
        <v>1.3474667624865253</v>
      </c>
      <c r="P48" s="9"/>
    </row>
    <row r="49" spans="1:119" ht="15.75" thickBot="1">
      <c r="A49" s="12"/>
      <c r="B49" s="25">
        <v>369.9</v>
      </c>
      <c r="C49" s="20" t="s">
        <v>50</v>
      </c>
      <c r="D49" s="46">
        <v>548750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5"/>
        <v>548750</v>
      </c>
      <c r="O49" s="47">
        <f t="shared" si="1"/>
        <v>9.85896514552641</v>
      </c>
      <c r="P49" s="9"/>
    </row>
    <row r="50" spans="1:119" ht="16.5" thickBot="1">
      <c r="A50" s="14" t="s">
        <v>45</v>
      </c>
      <c r="B50" s="23"/>
      <c r="C50" s="22"/>
      <c r="D50" s="15">
        <f>SUM(D5,D15,D24,D34,D38,D44)</f>
        <v>54140381</v>
      </c>
      <c r="E50" s="15">
        <f t="shared" ref="E50:M50" si="10">SUM(E5,E15,E24,E34,E38,E44)</f>
        <v>13410012</v>
      </c>
      <c r="F50" s="15">
        <f t="shared" si="10"/>
        <v>0</v>
      </c>
      <c r="G50" s="15">
        <f t="shared" si="10"/>
        <v>0</v>
      </c>
      <c r="H50" s="15">
        <f t="shared" si="10"/>
        <v>0</v>
      </c>
      <c r="I50" s="15">
        <f t="shared" si="10"/>
        <v>4424683</v>
      </c>
      <c r="J50" s="15">
        <f t="shared" si="10"/>
        <v>0</v>
      </c>
      <c r="K50" s="15">
        <f t="shared" si="10"/>
        <v>0</v>
      </c>
      <c r="L50" s="15">
        <f t="shared" si="10"/>
        <v>0</v>
      </c>
      <c r="M50" s="15">
        <f t="shared" si="10"/>
        <v>0</v>
      </c>
      <c r="N50" s="15">
        <f t="shared" si="5"/>
        <v>71975076</v>
      </c>
      <c r="O50" s="38">
        <f t="shared" si="1"/>
        <v>1293.1203018325548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117</v>
      </c>
      <c r="M52" s="48"/>
      <c r="N52" s="48"/>
      <c r="O52" s="43">
        <v>55660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31626752</v>
      </c>
      <c r="E5" s="27">
        <f t="shared" si="0"/>
        <v>2516333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3733062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37876147</v>
      </c>
      <c r="O5" s="33">
        <f t="shared" ref="O5:O50" si="1">(N5/O$52)</f>
        <v>716.14413205014273</v>
      </c>
      <c r="P5" s="6"/>
    </row>
    <row r="6" spans="1:133">
      <c r="A6" s="12"/>
      <c r="B6" s="25">
        <v>311</v>
      </c>
      <c r="C6" s="20" t="s">
        <v>3</v>
      </c>
      <c r="D6" s="46">
        <v>15383682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15383682</v>
      </c>
      <c r="O6" s="47">
        <f t="shared" si="1"/>
        <v>290.86732590897918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536648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536648</v>
      </c>
      <c r="O7" s="47">
        <f t="shared" si="1"/>
        <v>10.146684565788727</v>
      </c>
      <c r="P7" s="9"/>
    </row>
    <row r="8" spans="1:133">
      <c r="A8" s="12"/>
      <c r="B8" s="25">
        <v>312.42</v>
      </c>
      <c r="C8" s="20" t="s">
        <v>61</v>
      </c>
      <c r="D8" s="46">
        <v>0</v>
      </c>
      <c r="E8" s="46">
        <v>211885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211885</v>
      </c>
      <c r="O8" s="47">
        <f t="shared" si="1"/>
        <v>4.0062205751668589</v>
      </c>
      <c r="P8" s="9"/>
    </row>
    <row r="9" spans="1:133">
      <c r="A9" s="12"/>
      <c r="B9" s="25">
        <v>312.60000000000002</v>
      </c>
      <c r="C9" s="20" t="s">
        <v>103</v>
      </c>
      <c r="D9" s="46">
        <v>0</v>
      </c>
      <c r="E9" s="46">
        <v>1767800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1767800</v>
      </c>
      <c r="O9" s="47">
        <f t="shared" si="1"/>
        <v>33.424719695967028</v>
      </c>
      <c r="P9" s="9"/>
    </row>
    <row r="10" spans="1:133">
      <c r="A10" s="12"/>
      <c r="B10" s="25">
        <v>314.10000000000002</v>
      </c>
      <c r="C10" s="20" t="s">
        <v>12</v>
      </c>
      <c r="D10" s="46">
        <v>7095364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7095364</v>
      </c>
      <c r="O10" s="47">
        <f t="shared" si="1"/>
        <v>134.15576017697441</v>
      </c>
      <c r="P10" s="9"/>
    </row>
    <row r="11" spans="1:133">
      <c r="A11" s="12"/>
      <c r="B11" s="25">
        <v>314.3</v>
      </c>
      <c r="C11" s="20" t="s">
        <v>13</v>
      </c>
      <c r="D11" s="46">
        <v>756834</v>
      </c>
      <c r="E11" s="46">
        <v>0</v>
      </c>
      <c r="F11" s="46">
        <v>0</v>
      </c>
      <c r="G11" s="46">
        <v>0</v>
      </c>
      <c r="H11" s="46">
        <v>0</v>
      </c>
      <c r="I11" s="46">
        <v>3733062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4489896</v>
      </c>
      <c r="O11" s="47">
        <f t="shared" si="1"/>
        <v>84.892813250392336</v>
      </c>
      <c r="P11" s="9"/>
    </row>
    <row r="12" spans="1:133">
      <c r="A12" s="12"/>
      <c r="B12" s="25">
        <v>314.39999999999998</v>
      </c>
      <c r="C12" s="20" t="s">
        <v>14</v>
      </c>
      <c r="D12" s="46">
        <v>63430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63430</v>
      </c>
      <c r="O12" s="47">
        <f t="shared" si="1"/>
        <v>1.1993042031424304</v>
      </c>
      <c r="P12" s="9"/>
    </row>
    <row r="13" spans="1:133">
      <c r="A13" s="12"/>
      <c r="B13" s="25">
        <v>315</v>
      </c>
      <c r="C13" s="20" t="s">
        <v>104</v>
      </c>
      <c r="D13" s="46">
        <v>5519464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5519464</v>
      </c>
      <c r="O13" s="47">
        <f t="shared" si="1"/>
        <v>104.35939420295335</v>
      </c>
      <c r="P13" s="9"/>
    </row>
    <row r="14" spans="1:133">
      <c r="A14" s="12"/>
      <c r="B14" s="25">
        <v>316</v>
      </c>
      <c r="C14" s="20" t="s">
        <v>105</v>
      </c>
      <c r="D14" s="46">
        <v>1089558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1089558</v>
      </c>
      <c r="O14" s="47">
        <f t="shared" si="1"/>
        <v>20.600843275539336</v>
      </c>
      <c r="P14" s="9"/>
    </row>
    <row r="15" spans="1:133">
      <c r="A15" s="12"/>
      <c r="B15" s="25">
        <v>319</v>
      </c>
      <c r="C15" s="20" t="s">
        <v>63</v>
      </c>
      <c r="D15" s="46">
        <v>1718420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1718420</v>
      </c>
      <c r="O15" s="47">
        <f t="shared" si="1"/>
        <v>32.491066195239085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10216742</v>
      </c>
      <c r="E16" s="32">
        <f t="shared" si="3"/>
        <v>3727757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13944499</v>
      </c>
      <c r="O16" s="45">
        <f t="shared" si="1"/>
        <v>263.65593979844579</v>
      </c>
      <c r="P16" s="10"/>
    </row>
    <row r="17" spans="1:16">
      <c r="A17" s="12"/>
      <c r="B17" s="25">
        <v>322</v>
      </c>
      <c r="C17" s="20" t="s">
        <v>0</v>
      </c>
      <c r="D17" s="46">
        <v>6228335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6228335</v>
      </c>
      <c r="O17" s="47">
        <f t="shared" si="1"/>
        <v>117.76238915464464</v>
      </c>
      <c r="P17" s="9"/>
    </row>
    <row r="18" spans="1:16">
      <c r="A18" s="12"/>
      <c r="B18" s="25">
        <v>323.10000000000002</v>
      </c>
      <c r="C18" s="20" t="s">
        <v>18</v>
      </c>
      <c r="D18" s="46">
        <v>2893883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2893883</v>
      </c>
      <c r="O18" s="47">
        <f t="shared" si="1"/>
        <v>54.71616026016752</v>
      </c>
      <c r="P18" s="9"/>
    </row>
    <row r="19" spans="1:16">
      <c r="A19" s="12"/>
      <c r="B19" s="25">
        <v>323.7</v>
      </c>
      <c r="C19" s="20" t="s">
        <v>19</v>
      </c>
      <c r="D19" s="46">
        <v>1059797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1059797</v>
      </c>
      <c r="O19" s="47">
        <f t="shared" si="1"/>
        <v>20.038136474503204</v>
      </c>
      <c r="P19" s="9"/>
    </row>
    <row r="20" spans="1:16">
      <c r="A20" s="12"/>
      <c r="B20" s="25">
        <v>323.89999999999998</v>
      </c>
      <c r="C20" s="20" t="s">
        <v>75</v>
      </c>
      <c r="D20" s="46">
        <v>34727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34727</v>
      </c>
      <c r="O20" s="47">
        <f t="shared" si="1"/>
        <v>0.65660156176142492</v>
      </c>
      <c r="P20" s="9"/>
    </row>
    <row r="21" spans="1:16">
      <c r="A21" s="12"/>
      <c r="B21" s="25">
        <v>324.11</v>
      </c>
      <c r="C21" s="20" t="s">
        <v>84</v>
      </c>
      <c r="D21" s="46">
        <v>0</v>
      </c>
      <c r="E21" s="46">
        <v>234859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234859</v>
      </c>
      <c r="O21" s="47">
        <f t="shared" si="1"/>
        <v>4.4406020155419839</v>
      </c>
      <c r="P21" s="9"/>
    </row>
    <row r="22" spans="1:16">
      <c r="A22" s="12"/>
      <c r="B22" s="25">
        <v>324.32</v>
      </c>
      <c r="C22" s="20" t="s">
        <v>22</v>
      </c>
      <c r="D22" s="46">
        <v>0</v>
      </c>
      <c r="E22" s="46">
        <v>2432085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2432085</v>
      </c>
      <c r="O22" s="47">
        <f t="shared" si="1"/>
        <v>45.98470381364745</v>
      </c>
      <c r="P22" s="9"/>
    </row>
    <row r="23" spans="1:16">
      <c r="A23" s="12"/>
      <c r="B23" s="25">
        <v>324.61</v>
      </c>
      <c r="C23" s="20" t="s">
        <v>85</v>
      </c>
      <c r="D23" s="46">
        <v>0</v>
      </c>
      <c r="E23" s="46">
        <v>1060813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1060813</v>
      </c>
      <c r="O23" s="47">
        <f t="shared" si="1"/>
        <v>20.057346518179585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SUM(D25:D34)</f>
        <v>4626347</v>
      </c>
      <c r="E24" s="32">
        <f t="shared" si="5"/>
        <v>727029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505486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ref="N24:N50" si="6">SUM(D24:M24)</f>
        <v>5858862</v>
      </c>
      <c r="O24" s="45">
        <f t="shared" si="1"/>
        <v>110.77656979712228</v>
      </c>
      <c r="P24" s="10"/>
    </row>
    <row r="25" spans="1:16">
      <c r="A25" s="12"/>
      <c r="B25" s="25">
        <v>331.2</v>
      </c>
      <c r="C25" s="20" t="s">
        <v>65</v>
      </c>
      <c r="D25" s="46">
        <v>13994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13994</v>
      </c>
      <c r="O25" s="47">
        <f t="shared" si="1"/>
        <v>0.26459188110949344</v>
      </c>
      <c r="P25" s="9"/>
    </row>
    <row r="26" spans="1:16">
      <c r="A26" s="12"/>
      <c r="B26" s="25">
        <v>331.42</v>
      </c>
      <c r="C26" s="20" t="s">
        <v>113</v>
      </c>
      <c r="D26" s="46">
        <v>0</v>
      </c>
      <c r="E26" s="46">
        <v>689728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689728</v>
      </c>
      <c r="O26" s="47">
        <f t="shared" si="1"/>
        <v>13.041048233091947</v>
      </c>
      <c r="P26" s="9"/>
    </row>
    <row r="27" spans="1:16">
      <c r="A27" s="12"/>
      <c r="B27" s="25">
        <v>334.36</v>
      </c>
      <c r="C27" s="20" t="s">
        <v>87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505486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505486</v>
      </c>
      <c r="O27" s="47">
        <f t="shared" si="1"/>
        <v>9.5574883246043605</v>
      </c>
      <c r="P27" s="9"/>
    </row>
    <row r="28" spans="1:16">
      <c r="A28" s="12"/>
      <c r="B28" s="25">
        <v>335.12</v>
      </c>
      <c r="C28" s="20" t="s">
        <v>107</v>
      </c>
      <c r="D28" s="46">
        <v>1094837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1094837</v>
      </c>
      <c r="O28" s="47">
        <f t="shared" si="1"/>
        <v>20.700656091058633</v>
      </c>
      <c r="P28" s="9"/>
    </row>
    <row r="29" spans="1:16">
      <c r="A29" s="12"/>
      <c r="B29" s="25">
        <v>335.15</v>
      </c>
      <c r="C29" s="20" t="s">
        <v>108</v>
      </c>
      <c r="D29" s="46">
        <v>56959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56959</v>
      </c>
      <c r="O29" s="47">
        <f t="shared" si="1"/>
        <v>1.0769536198453364</v>
      </c>
      <c r="P29" s="9"/>
    </row>
    <row r="30" spans="1:16">
      <c r="A30" s="12"/>
      <c r="B30" s="25">
        <v>335.18</v>
      </c>
      <c r="C30" s="20" t="s">
        <v>109</v>
      </c>
      <c r="D30" s="46">
        <v>3406264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3406264</v>
      </c>
      <c r="O30" s="47">
        <f t="shared" si="1"/>
        <v>64.404015957949667</v>
      </c>
      <c r="P30" s="9"/>
    </row>
    <row r="31" spans="1:16">
      <c r="A31" s="12"/>
      <c r="B31" s="25">
        <v>337.2</v>
      </c>
      <c r="C31" s="20" t="s">
        <v>88</v>
      </c>
      <c r="D31" s="46">
        <v>9118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9118</v>
      </c>
      <c r="O31" s="47">
        <f t="shared" si="1"/>
        <v>0.1723987974815179</v>
      </c>
      <c r="P31" s="9"/>
    </row>
    <row r="32" spans="1:16">
      <c r="A32" s="12"/>
      <c r="B32" s="25">
        <v>337.4</v>
      </c>
      <c r="C32" s="20" t="s">
        <v>77</v>
      </c>
      <c r="D32" s="46">
        <v>0</v>
      </c>
      <c r="E32" s="46">
        <v>37301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37301</v>
      </c>
      <c r="O32" s="47">
        <f t="shared" si="1"/>
        <v>0.70526952674469168</v>
      </c>
      <c r="P32" s="9"/>
    </row>
    <row r="33" spans="1:16">
      <c r="A33" s="12"/>
      <c r="B33" s="25">
        <v>337.7</v>
      </c>
      <c r="C33" s="20" t="s">
        <v>68</v>
      </c>
      <c r="D33" s="46">
        <v>2671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2671</v>
      </c>
      <c r="O33" s="47">
        <f t="shared" si="1"/>
        <v>5.050199474370852E-2</v>
      </c>
      <c r="P33" s="9"/>
    </row>
    <row r="34" spans="1:16">
      <c r="A34" s="12"/>
      <c r="B34" s="25">
        <v>338</v>
      </c>
      <c r="C34" s="20" t="s">
        <v>32</v>
      </c>
      <c r="D34" s="46">
        <v>42504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42504</v>
      </c>
      <c r="O34" s="47">
        <f t="shared" si="1"/>
        <v>0.80364537049291918</v>
      </c>
      <c r="P34" s="9"/>
    </row>
    <row r="35" spans="1:16" ht="15.75">
      <c r="A35" s="29" t="s">
        <v>37</v>
      </c>
      <c r="B35" s="30"/>
      <c r="C35" s="31"/>
      <c r="D35" s="32">
        <f t="shared" ref="D35:M35" si="7">SUM(D36:D39)</f>
        <v>1723706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6"/>
        <v>1723706</v>
      </c>
      <c r="O35" s="45">
        <f t="shared" si="1"/>
        <v>32.591011363421508</v>
      </c>
      <c r="P35" s="10"/>
    </row>
    <row r="36" spans="1:16">
      <c r="A36" s="12"/>
      <c r="B36" s="25">
        <v>341.9</v>
      </c>
      <c r="C36" s="20" t="s">
        <v>110</v>
      </c>
      <c r="D36" s="46">
        <v>275619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275619</v>
      </c>
      <c r="O36" s="47">
        <f t="shared" si="1"/>
        <v>5.2112726653935599</v>
      </c>
      <c r="P36" s="9"/>
    </row>
    <row r="37" spans="1:16">
      <c r="A37" s="12"/>
      <c r="B37" s="25">
        <v>342.1</v>
      </c>
      <c r="C37" s="20" t="s">
        <v>41</v>
      </c>
      <c r="D37" s="46">
        <v>832729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832729</v>
      </c>
      <c r="O37" s="47">
        <f t="shared" si="1"/>
        <v>15.744842973018963</v>
      </c>
      <c r="P37" s="9"/>
    </row>
    <row r="38" spans="1:16">
      <c r="A38" s="12"/>
      <c r="B38" s="25">
        <v>342.5</v>
      </c>
      <c r="C38" s="20" t="s">
        <v>78</v>
      </c>
      <c r="D38" s="46">
        <v>2450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2450</v>
      </c>
      <c r="O38" s="47">
        <f t="shared" si="1"/>
        <v>4.6323432093630053E-2</v>
      </c>
      <c r="P38" s="9"/>
    </row>
    <row r="39" spans="1:16">
      <c r="A39" s="12"/>
      <c r="B39" s="25">
        <v>347.2</v>
      </c>
      <c r="C39" s="20" t="s">
        <v>44</v>
      </c>
      <c r="D39" s="46">
        <v>612908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612908</v>
      </c>
      <c r="O39" s="47">
        <f t="shared" si="1"/>
        <v>11.588572292915352</v>
      </c>
      <c r="P39" s="9"/>
    </row>
    <row r="40" spans="1:16" ht="15.75">
      <c r="A40" s="29" t="s">
        <v>38</v>
      </c>
      <c r="B40" s="30"/>
      <c r="C40" s="31"/>
      <c r="D40" s="32">
        <f t="shared" ref="D40:M40" si="8">SUM(D41:D44)</f>
        <v>859959</v>
      </c>
      <c r="E40" s="32">
        <f t="shared" si="8"/>
        <v>125662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6"/>
        <v>985621</v>
      </c>
      <c r="O40" s="45">
        <f t="shared" si="1"/>
        <v>18.635652025941123</v>
      </c>
      <c r="P40" s="10"/>
    </row>
    <row r="41" spans="1:16">
      <c r="A41" s="13"/>
      <c r="B41" s="39">
        <v>351.5</v>
      </c>
      <c r="C41" s="21" t="s">
        <v>80</v>
      </c>
      <c r="D41" s="46">
        <v>445813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445813</v>
      </c>
      <c r="O41" s="47">
        <f t="shared" si="1"/>
        <v>8.4292196865132638</v>
      </c>
      <c r="P41" s="9"/>
    </row>
    <row r="42" spans="1:16">
      <c r="A42" s="13"/>
      <c r="B42" s="39">
        <v>354</v>
      </c>
      <c r="C42" s="21" t="s">
        <v>81</v>
      </c>
      <c r="D42" s="46">
        <v>414146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414146</v>
      </c>
      <c r="O42" s="47">
        <f t="shared" si="1"/>
        <v>7.8304751460606177</v>
      </c>
      <c r="P42" s="9"/>
    </row>
    <row r="43" spans="1:16">
      <c r="A43" s="13"/>
      <c r="B43" s="39">
        <v>355</v>
      </c>
      <c r="C43" s="21" t="s">
        <v>89</v>
      </c>
      <c r="D43" s="46">
        <v>0</v>
      </c>
      <c r="E43" s="46">
        <v>118519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118519</v>
      </c>
      <c r="O43" s="47">
        <f t="shared" si="1"/>
        <v>2.24090075441018</v>
      </c>
      <c r="P43" s="9"/>
    </row>
    <row r="44" spans="1:16">
      <c r="A44" s="13"/>
      <c r="B44" s="39">
        <v>356</v>
      </c>
      <c r="C44" s="21" t="s">
        <v>90</v>
      </c>
      <c r="D44" s="46">
        <v>0</v>
      </c>
      <c r="E44" s="46">
        <v>7143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7143</v>
      </c>
      <c r="O44" s="47">
        <f t="shared" si="1"/>
        <v>0.13505643895706101</v>
      </c>
      <c r="P44" s="9"/>
    </row>
    <row r="45" spans="1:16" ht="15.75">
      <c r="A45" s="29" t="s">
        <v>4</v>
      </c>
      <c r="B45" s="30"/>
      <c r="C45" s="31"/>
      <c r="D45" s="32">
        <f t="shared" ref="D45:M45" si="9">SUM(D46:D49)</f>
        <v>1057743</v>
      </c>
      <c r="E45" s="32">
        <f t="shared" si="9"/>
        <v>506521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42310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6"/>
        <v>1606574</v>
      </c>
      <c r="O45" s="45">
        <f t="shared" si="1"/>
        <v>30.376335343833311</v>
      </c>
      <c r="P45" s="10"/>
    </row>
    <row r="46" spans="1:16">
      <c r="A46" s="12"/>
      <c r="B46" s="25">
        <v>361.1</v>
      </c>
      <c r="C46" s="20" t="s">
        <v>48</v>
      </c>
      <c r="D46" s="46">
        <v>584486</v>
      </c>
      <c r="E46" s="46">
        <v>0</v>
      </c>
      <c r="F46" s="46">
        <v>0</v>
      </c>
      <c r="G46" s="46">
        <v>0</v>
      </c>
      <c r="H46" s="46">
        <v>0</v>
      </c>
      <c r="I46" s="46">
        <v>72971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6"/>
        <v>657457</v>
      </c>
      <c r="O46" s="47">
        <f t="shared" si="1"/>
        <v>12.430883548563974</v>
      </c>
      <c r="P46" s="9"/>
    </row>
    <row r="47" spans="1:16">
      <c r="A47" s="12"/>
      <c r="B47" s="25">
        <v>361.3</v>
      </c>
      <c r="C47" s="20" t="s">
        <v>49</v>
      </c>
      <c r="D47" s="46">
        <v>-226144</v>
      </c>
      <c r="E47" s="46">
        <v>0</v>
      </c>
      <c r="F47" s="46">
        <v>0</v>
      </c>
      <c r="G47" s="46">
        <v>0</v>
      </c>
      <c r="H47" s="46">
        <v>0</v>
      </c>
      <c r="I47" s="46">
        <v>-30661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6"/>
        <v>-256805</v>
      </c>
      <c r="O47" s="47">
        <f t="shared" si="1"/>
        <v>-4.855546521961088</v>
      </c>
      <c r="P47" s="9"/>
    </row>
    <row r="48" spans="1:16">
      <c r="A48" s="12"/>
      <c r="B48" s="25">
        <v>366</v>
      </c>
      <c r="C48" s="20" t="s">
        <v>91</v>
      </c>
      <c r="D48" s="46">
        <v>3000</v>
      </c>
      <c r="E48" s="46">
        <v>388366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6"/>
        <v>391366</v>
      </c>
      <c r="O48" s="47">
        <f t="shared" si="1"/>
        <v>7.3997617652063754</v>
      </c>
      <c r="P48" s="9"/>
    </row>
    <row r="49" spans="1:119" ht="15.75" thickBot="1">
      <c r="A49" s="12"/>
      <c r="B49" s="25">
        <v>369.9</v>
      </c>
      <c r="C49" s="20" t="s">
        <v>50</v>
      </c>
      <c r="D49" s="46">
        <v>696401</v>
      </c>
      <c r="E49" s="46">
        <v>118155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6"/>
        <v>814556</v>
      </c>
      <c r="O49" s="47">
        <f t="shared" si="1"/>
        <v>15.40123655202405</v>
      </c>
      <c r="P49" s="9"/>
    </row>
    <row r="50" spans="1:119" ht="16.5" thickBot="1">
      <c r="A50" s="14" t="s">
        <v>45</v>
      </c>
      <c r="B50" s="23"/>
      <c r="C50" s="22"/>
      <c r="D50" s="15">
        <f>SUM(D5,D16,D24,D35,D40,D45)</f>
        <v>50111249</v>
      </c>
      <c r="E50" s="15">
        <f t="shared" ref="E50:M50" si="10">SUM(E5,E16,E24,E35,E40,E45)</f>
        <v>7603302</v>
      </c>
      <c r="F50" s="15">
        <f t="shared" si="10"/>
        <v>0</v>
      </c>
      <c r="G50" s="15">
        <f t="shared" si="10"/>
        <v>0</v>
      </c>
      <c r="H50" s="15">
        <f t="shared" si="10"/>
        <v>0</v>
      </c>
      <c r="I50" s="15">
        <f t="shared" si="10"/>
        <v>4280858</v>
      </c>
      <c r="J50" s="15">
        <f t="shared" si="10"/>
        <v>0</v>
      </c>
      <c r="K50" s="15">
        <f t="shared" si="10"/>
        <v>0</v>
      </c>
      <c r="L50" s="15">
        <f t="shared" si="10"/>
        <v>0</v>
      </c>
      <c r="M50" s="15">
        <f t="shared" si="10"/>
        <v>0</v>
      </c>
      <c r="N50" s="15">
        <f t="shared" si="6"/>
        <v>61995409</v>
      </c>
      <c r="O50" s="38">
        <f t="shared" si="1"/>
        <v>1172.1796403789067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114</v>
      </c>
      <c r="M52" s="48"/>
      <c r="N52" s="48"/>
      <c r="O52" s="43">
        <v>52889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2023-11-06T19:55:44Z</cp:lastPrinted>
  <dcterms:created xsi:type="dcterms:W3CDTF">2000-08-31T21:26:31Z</dcterms:created>
  <dcterms:modified xsi:type="dcterms:W3CDTF">2023-11-06T19:55:49Z</dcterms:modified>
</cp:coreProperties>
</file>