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'2008'!$A$1:$O$58</definedName>
    <definedName name="_xlnm.Print_Area" localSheetId="12">'2009'!$A$1:$O$54</definedName>
    <definedName name="_xlnm.Print_Area" localSheetId="11">'2010'!$A$1:$O$58</definedName>
    <definedName name="_xlnm.Print_Area" localSheetId="10">'2011'!$A$1:$O$58</definedName>
    <definedName name="_xlnm.Print_Area" localSheetId="9">'2012'!$A$1:$O$57</definedName>
    <definedName name="_xlnm.Print_Area" localSheetId="8">'2013'!$A$1:$O$54</definedName>
    <definedName name="_xlnm.Print_Area" localSheetId="7">'2014'!$A$1:$O$56</definedName>
    <definedName name="_xlnm.Print_Area" localSheetId="6">'2015'!$A$1:$O$57</definedName>
    <definedName name="_xlnm.Print_Area" localSheetId="5">'2016'!$A$1:$O$58</definedName>
    <definedName name="_xlnm.Print_Area" localSheetId="4">'2017'!$A$1:$O$60</definedName>
    <definedName name="_xlnm.Print_Area" localSheetId="3">'2018'!$A$1:$O$59</definedName>
    <definedName name="_xlnm.Print_Area" localSheetId="2">'2019'!$A$1:$O$58</definedName>
    <definedName name="_xlnm.Print_Area" localSheetId="1">'2020'!$A$1:$O$55</definedName>
    <definedName name="_xlnm.Print_Area" localSheetId="0">'2021'!$A$1:$P$60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<sst xmlns="http://schemas.openxmlformats.org/spreadsheetml/2006/main" count="971" uniqueCount="160">
  <si>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</si>
  <si>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</si>
  <si>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</si>
  <si>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</si>
  <si>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</si>
  <si>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</si>
  <si>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</si>
  <si>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</si>
  <si>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</si>
  <si>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</si>
  <si>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</si>
  <si>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</si>
  <si>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</si>
  <si>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</si>
  <si>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Gas</t>
  </si>
  <si>
    <t>Utility Service Tax - Propane</t>
  </si>
  <si>
    <t>Permits, Fees, and Special Assessments</t>
  </si>
  <si>
    <t>Franchise Fee - Electricity</t>
  </si>
  <si>
    <t>Franchise Fee - Telecommunications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</si>
  <si>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</si>
  <si>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</si>
  <si>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</si>
  <si>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</si>
  <si>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</si>
  <si>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</si>
  <si>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</si>
  <si>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</si>
  <si>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</si>
  <si>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</si>
  <si>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</si>
  <si>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</si>
  <si>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</si>
  <si>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</si>
  <si>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</si>
  <si>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</si>
  <si>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</si>
  <si>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</si>
  <si>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</si>
  <si>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</si>
  <si>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</si>
  <si>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</si>
  <si>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</si>
  <si>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</si>
  <si>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</si>
  <si>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</si>
  <si>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</si>
  <si>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</si>
  <si>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</si>
  <si>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</si>
  <si>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</si>
  <si>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</si>
  <si>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</si>
  <si>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Sale of Surplus Materials and Scrap</t>
  </si>
  <si>
    <t>Contributions and Donations from Private Sources</t>
  </si>
  <si>
    <t>Other Miscellaneous Revenues - Other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</si>
  <si>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</si>
  <si>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</si>
  <si>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</si>
  <si>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</si>
  <si>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</si>
  <si>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</si>
  <si>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</si>
  <si>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</si>
  <si>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</si>
  <si>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Dundee Revenues Reported by Account Code and Fund Type</t>
  </si>
  <si>
    <t>Local Fiscal Year Ended September 30, 2010</t>
  </si>
  <si>
    <t>Communications Services Taxes</t>
  </si>
  <si>
    <t>Local Business Tax</t>
  </si>
  <si>
    <t>Federal Grant - General Government</t>
  </si>
  <si>
    <t>State Shared Revenues - General Gov't - Alcoholic Beverage License Tax</t>
  </si>
  <si>
    <t>Grants from Other Local Units - Physical Environment</t>
  </si>
  <si>
    <t>Public Safety - Fire Protection</t>
  </si>
  <si>
    <t>Culture / Recreation - Libraries</t>
  </si>
  <si>
    <t>Court-Ordered Judgments and Fines - As Decided by County Court Criminal</t>
  </si>
  <si>
    <t>Other Judgments, Fines, and Forfeits</t>
  </si>
  <si>
    <t>Rents and Royalties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</si>
  <si>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</si>
  <si>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</si>
  <si>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</si>
  <si>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Sewer / Wastewater</t>
  </si>
  <si>
    <t>Federal Grant - Culture / Recreation</t>
  </si>
  <si>
    <t>Public Safety - Law Enforcement Services</t>
  </si>
  <si>
    <t>Disposition of Fixed Assets</t>
  </si>
  <si>
    <t>2011 Municipal Population:</t>
  </si>
  <si>
    <t>Local Fiscal Year Ended September 30, 2012</t>
  </si>
  <si>
    <t>Fines - Local Ordinance Violations</t>
  </si>
  <si>
    <t>2012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</si>
  <si>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</si>
  <si>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</si>
  <si>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</si>
  <si>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</si>
  <si>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Grants from Other Local Units - Public Safety</t>
  </si>
  <si>
    <t>Impact Fees - Public Safety</t>
  </si>
  <si>
    <t>Impact Fees - Physical Environment</t>
  </si>
  <si>
    <t>Impact Fees - Transportation</t>
  </si>
  <si>
    <t>Impact Fees - Culture / Recreation</t>
  </si>
  <si>
    <t>Non-Operating - Inter-Fund Group Transfers In</t>
  </si>
  <si>
    <t>Proceeds - Debt Proceeds</t>
  </si>
  <si>
    <t>Proprietary Non-Operating Sources - Interest</t>
  </si>
  <si>
    <t>Proprietary Non-Operating Sources - Other Grants and Donations</t>
  </si>
  <si>
    <t>Proprietary Non-Operating Sources - Capital Contributions from Private Source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</si>
  <si>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</si>
  <si>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</si>
  <si>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</si>
  <si>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</si>
  <si>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</si>
  <si>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</si>
  <si>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</si>
  <si>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</si>
  <si>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</si>
  <si>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Sales - Disposition of Fixed Assets</t>
  </si>
  <si>
    <t>2013 Municipal Population:</t>
  </si>
  <si>
    <t>Local Fiscal Year Ended September 30, 2014</t>
  </si>
  <si>
    <t>State Grant - Culture / Recreation</t>
  </si>
  <si>
    <t>Proceeds - Installment Purchases and Capital Lease Proceeds</t>
  </si>
  <si>
    <t>2014 Municipal Population:</t>
  </si>
  <si>
    <t>Local Fiscal Year Ended September 30, 2015</t>
  </si>
  <si>
    <t>Utility Service Tax - Water</t>
  </si>
  <si>
    <t>Proceeds of General Capital Asset Dispositions - Sales</t>
  </si>
  <si>
    <t>Proprietary Non-Operating - Capital Contributions from Private Source</t>
  </si>
  <si>
    <t>2015 Municipal Population:</t>
  </si>
  <si>
    <t>Local Fiscal Year Ended September 30, 2016</t>
  </si>
  <si>
    <t>State Grant - General Government</t>
  </si>
  <si>
    <t>State Shared Revenues - General Government - Sales and Uses Taxes to Counties</t>
  </si>
  <si>
    <t>State Shared Revenues - Transportation - Other Transportation</t>
  </si>
  <si>
    <t>Grants from Other Local Units - General Government</t>
  </si>
  <si>
    <t>Shared Revenue from Other Local Units</t>
  </si>
  <si>
    <t>Public Safety - Protective Inspection Fees</t>
  </si>
  <si>
    <t>Other Miscellaneous Revenues - Settlements</t>
  </si>
  <si>
    <t>2016 Municipal Population:</t>
  </si>
  <si>
    <t>Local Fiscal Year Ended September 30, 2017</t>
  </si>
  <si>
    <t>Local Business Tax (Chapter 205, F.S.)</t>
  </si>
  <si>
    <t>Sale of Contraband Property Seized by Law Enforcement</t>
  </si>
  <si>
    <t>2017 Municipal Population:</t>
  </si>
  <si>
    <t>Local Fiscal Year Ended September 30, 2018</t>
  </si>
  <si>
    <t>Federal Grant - Transportation - Other Transportation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</si>
  <si>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</si>
  <si>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</si>
  <si>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</si>
  <si>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</si>
  <si>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</si>
  <si>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</si>
  <si>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</si>
  <si>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</si>
  <si>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</si>
  <si>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</si>
  <si>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</si>
  <si>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</si>
  <si>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</si>
  <si>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</si>
  <si>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Impact Fees - Commercial - Public Safety</t>
  </si>
  <si>
    <t>Impact Fees - Commercial - Physical Environment</t>
  </si>
  <si>
    <t>Impact Fees - Commercial - Transportation</t>
  </si>
  <si>
    <t>Impact Fees - Commercial - Culture / Recreation</t>
  </si>
  <si>
    <t>Other Fees and Special Assessments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</si>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</sst>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143</v>
      </c>
      <c r="N4" s="35" t="s">
        <v>9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145</v>
      </c>
      <c r="B5" s="26"/>
      <c r="C5" s="26"/>
      <c r="D5" s="27">
        <f>SUM(D6:D14)</f>
        <v>2609385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2609385</v>
      </c>
      <c r="P5" s="33">
        <f>(O5/P$58)</f>
        <v>470.0747613042695</v>
      </c>
      <c r="Q5" s="6"/>
    </row>
    <row r="6" spans="1:17" ht="15">
      <c r="A6" s="12"/>
      <c r="B6" s="25">
        <v>311</v>
      </c>
      <c r="C6" s="20" t="s">
        <v>2</v>
      </c>
      <c r="D6" s="46">
        <v>1693391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1693391</v>
      </c>
      <c r="P6" s="47">
        <f>(O6/P$58)</f>
        <v>305.0605296343001</v>
      </c>
      <c r="Q6" s="9"/>
    </row>
    <row r="7" spans="1:17" ht="15">
      <c r="A7" s="12"/>
      <c r="B7" s="25">
        <v>312.41</v>
      </c>
      <c r="C7" s="20" t="s">
        <v>146</v>
      </c>
      <c r="D7" s="46">
        <v>152774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152774</v>
      </c>
      <c r="P7" s="47">
        <f>(O7/P$58)</f>
        <v>27.521887948117456</v>
      </c>
      <c r="Q7" s="9"/>
    </row>
    <row r="8" spans="1:17" ht="15">
      <c r="A8" s="12"/>
      <c r="B8" s="25">
        <v>312.43</v>
      </c>
      <c r="C8" s="20" t="s">
        <v>147</v>
      </c>
      <c r="D8" s="46">
        <v>96554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96554</v>
      </c>
      <c r="P8" s="47">
        <f>(O8/P$58)</f>
        <v>17.393983066114213</v>
      </c>
      <c r="Q8" s="9"/>
    </row>
    <row r="9" spans="1:17" ht="15">
      <c r="A9" s="12"/>
      <c r="B9" s="25">
        <v>314.1</v>
      </c>
      <c r="C9" s="20" t="s">
        <v>13</v>
      </c>
      <c r="D9" s="46">
        <v>419515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419515</v>
      </c>
      <c r="P9" s="47">
        <f>(O9/P$58)</f>
        <v>75.57467123040894</v>
      </c>
      <c r="Q9" s="9"/>
    </row>
    <row r="10" spans="1:17" ht="15">
      <c r="A10" s="12"/>
      <c r="B10" s="25">
        <v>314.3</v>
      </c>
      <c r="C10" s="20" t="s">
        <v>117</v>
      </c>
      <c r="D10" s="46">
        <v>95374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95374</v>
      </c>
      <c r="P10" s="47">
        <f>(O10/P$58)</f>
        <v>17.18140875517925</v>
      </c>
      <c r="Q10" s="9"/>
    </row>
    <row r="11" spans="1:17" ht="15">
      <c r="A11" s="12"/>
      <c r="B11" s="25">
        <v>314.4</v>
      </c>
      <c r="C11" s="20" t="s">
        <v>14</v>
      </c>
      <c r="D11" s="46">
        <v>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25</v>
      </c>
      <c r="P11" s="47">
        <f>(O11/P$58)</f>
        <v>0.004503693028283192</v>
      </c>
      <c r="Q11" s="9"/>
    </row>
    <row r="12" spans="1:17" ht="15">
      <c r="A12" s="12"/>
      <c r="B12" s="25">
        <v>314.8</v>
      </c>
      <c r="C12" s="20" t="s">
        <v>15</v>
      </c>
      <c r="D12" s="46">
        <v>6219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6219</v>
      </c>
      <c r="P12" s="47">
        <f>(O12/P$58)</f>
        <v>1.120338677715727</v>
      </c>
      <c r="Q12" s="9"/>
    </row>
    <row r="13" spans="1:17" ht="15">
      <c r="A13" s="12"/>
      <c r="B13" s="25">
        <v>315.1</v>
      </c>
      <c r="C13" s="20" t="s">
        <v>148</v>
      </c>
      <c r="D13" s="46">
        <v>130185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130185</v>
      </c>
      <c r="P13" s="47">
        <f>(O13/P$58)</f>
        <v>23.452531075481897</v>
      </c>
      <c r="Q13" s="9"/>
    </row>
    <row r="14" spans="1:17" ht="15">
      <c r="A14" s="12"/>
      <c r="B14" s="25">
        <v>316</v>
      </c>
      <c r="C14" s="20" t="s">
        <v>131</v>
      </c>
      <c r="D14" s="46">
        <v>15348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15348</v>
      </c>
      <c r="P14" s="47">
        <f>(O14/P$58)</f>
        <v>2.7649072239236174</v>
      </c>
      <c r="Q14" s="9"/>
    </row>
    <row r="15" spans="1:17" ht="15.75">
      <c r="A15" s="29" t="s">
        <v>16</v>
      </c>
      <c r="B15" s="30"/>
      <c r="C15" s="31"/>
      <c r="D15" s="32">
        <f>SUM(D16:D22)</f>
        <v>783105</v>
      </c>
      <c r="E15" s="32">
        <f>SUM(E16:E22)</f>
        <v>1316897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0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1802382</v>
      </c>
      <c r="N15" s="32">
        <f>SUM(N16:N22)</f>
        <v>0</v>
      </c>
      <c r="O15" s="44">
        <f>SUM(D15:N15)</f>
        <v>3902384</v>
      </c>
      <c r="P15" s="45">
        <f>(O15/P$58)</f>
        <v>703.0055845793551</v>
      </c>
      <c r="Q15" s="10"/>
    </row>
    <row r="16" spans="1:17" ht="15">
      <c r="A16" s="12"/>
      <c r="B16" s="25">
        <v>322</v>
      </c>
      <c r="C16" s="20" t="s">
        <v>149</v>
      </c>
      <c r="D16" s="46">
        <v>447281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447281</v>
      </c>
      <c r="P16" s="47">
        <f>(O16/P$58)</f>
        <v>80.57665285534138</v>
      </c>
      <c r="Q16" s="9"/>
    </row>
    <row r="17" spans="1:17" ht="15">
      <c r="A17" s="12"/>
      <c r="B17" s="25">
        <v>323.1</v>
      </c>
      <c r="C17" s="20" t="s">
        <v>17</v>
      </c>
      <c r="D17" s="46">
        <v>335824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2">SUM(D17:N17)</f>
        <v>335824</v>
      </c>
      <c r="P17" s="47">
        <f>(O17/P$58)</f>
        <v>60.49792830120699</v>
      </c>
      <c r="Q17" s="9"/>
    </row>
    <row r="18" spans="1:17" ht="15">
      <c r="A18" s="12"/>
      <c r="B18" s="25">
        <v>324.12</v>
      </c>
      <c r="C18" s="20" t="s">
        <v>150</v>
      </c>
      <c r="D18" s="46">
        <v>0</v>
      </c>
      <c r="E18" s="46">
        <v>130609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130609</v>
      </c>
      <c r="P18" s="47">
        <f>(O18/P$58)</f>
        <v>23.52891370924158</v>
      </c>
      <c r="Q18" s="9"/>
    </row>
    <row r="19" spans="1:17" ht="15">
      <c r="A19" s="12"/>
      <c r="B19" s="25">
        <v>324.22</v>
      </c>
      <c r="C19" s="20" t="s">
        <v>151</v>
      </c>
      <c r="D19" s="46">
        <v>0</v>
      </c>
      <c r="E19" s="46">
        <v>474699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474699</v>
      </c>
      <c r="P19" s="47">
        <f>(O19/P$58)</f>
        <v>85.51594307332012</v>
      </c>
      <c r="Q19" s="9"/>
    </row>
    <row r="20" spans="1:17" ht="15">
      <c r="A20" s="12"/>
      <c r="B20" s="25">
        <v>324.32</v>
      </c>
      <c r="C20" s="20" t="s">
        <v>152</v>
      </c>
      <c r="D20" s="46">
        <v>0</v>
      </c>
      <c r="E20" s="46">
        <v>572524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572524</v>
      </c>
      <c r="P20" s="47">
        <f>(O20/P$58)</f>
        <v>103.13889389299226</v>
      </c>
      <c r="Q20" s="9"/>
    </row>
    <row r="21" spans="1:17" ht="15">
      <c r="A21" s="12"/>
      <c r="B21" s="25">
        <v>324.62</v>
      </c>
      <c r="C21" s="20" t="s">
        <v>153</v>
      </c>
      <c r="D21" s="46">
        <v>0</v>
      </c>
      <c r="E21" s="46">
        <v>139065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139065</v>
      </c>
      <c r="P21" s="47">
        <f>(O21/P$58)</f>
        <v>25.052242839128084</v>
      </c>
      <c r="Q21" s="9"/>
    </row>
    <row r="22" spans="1:17" ht="15">
      <c r="A22" s="12"/>
      <c r="B22" s="25">
        <v>329.5</v>
      </c>
      <c r="C22" s="20" t="s">
        <v>154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1802382</v>
      </c>
      <c r="N22" s="46">
        <v>0</v>
      </c>
      <c r="O22" s="46">
        <f t="shared" si="1"/>
        <v>1802382</v>
      </c>
      <c r="P22" s="47">
        <f>(O22/P$58)</f>
        <v>324.6950099081247</v>
      </c>
      <c r="Q22" s="9"/>
    </row>
    <row r="23" spans="1:17" ht="15.75">
      <c r="A23" s="29" t="s">
        <v>155</v>
      </c>
      <c r="B23" s="30"/>
      <c r="C23" s="31"/>
      <c r="D23" s="32">
        <f>SUM(D24:D33)</f>
        <v>874876</v>
      </c>
      <c r="E23" s="32">
        <f>SUM(E24:E33)</f>
        <v>0</v>
      </c>
      <c r="F23" s="32">
        <f>SUM(F24:F33)</f>
        <v>0</v>
      </c>
      <c r="G23" s="32">
        <f>SUM(G24:G33)</f>
        <v>0</v>
      </c>
      <c r="H23" s="32">
        <f>SUM(H24:H33)</f>
        <v>0</v>
      </c>
      <c r="I23" s="32">
        <f>SUM(I24:I33)</f>
        <v>0</v>
      </c>
      <c r="J23" s="32">
        <f>SUM(J24:J33)</f>
        <v>0</v>
      </c>
      <c r="K23" s="32">
        <f>SUM(K24:K33)</f>
        <v>0</v>
      </c>
      <c r="L23" s="32">
        <f>SUM(L24:L33)</f>
        <v>0</v>
      </c>
      <c r="M23" s="32">
        <f>SUM(M24:M33)</f>
        <v>0</v>
      </c>
      <c r="N23" s="32">
        <f>SUM(N24:N33)</f>
        <v>0</v>
      </c>
      <c r="O23" s="44">
        <f>SUM(D23:N23)</f>
        <v>874876</v>
      </c>
      <c r="P23" s="45">
        <f>(O23/P$58)</f>
        <v>157.60691767249145</v>
      </c>
      <c r="Q23" s="10"/>
    </row>
    <row r="24" spans="1:17" ht="15">
      <c r="A24" s="12"/>
      <c r="B24" s="25">
        <v>331.2</v>
      </c>
      <c r="C24" s="20" t="s">
        <v>25</v>
      </c>
      <c r="D24" s="46">
        <v>98976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98976</v>
      </c>
      <c r="P24" s="47">
        <f>(O24/P$58)</f>
        <v>17.83030084669429</v>
      </c>
      <c r="Q24" s="9"/>
    </row>
    <row r="25" spans="1:17" ht="15">
      <c r="A25" s="12"/>
      <c r="B25" s="25">
        <v>331.49</v>
      </c>
      <c r="C25" s="20" t="s">
        <v>135</v>
      </c>
      <c r="D25" s="46">
        <v>113016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2" ref="O25:O30">SUM(D25:N25)</f>
        <v>113016</v>
      </c>
      <c r="P25" s="47">
        <f>(O25/P$58)</f>
        <v>20.35957485137813</v>
      </c>
      <c r="Q25" s="9"/>
    </row>
    <row r="26" spans="1:17" ht="15">
      <c r="A26" s="12"/>
      <c r="B26" s="25">
        <v>332</v>
      </c>
      <c r="C26" s="20" t="s">
        <v>156</v>
      </c>
      <c r="D26" s="46">
        <v>16766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16766</v>
      </c>
      <c r="P26" s="47">
        <f>(O26/P$58)</f>
        <v>3.02035669248784</v>
      </c>
      <c r="Q26" s="9"/>
    </row>
    <row r="27" spans="1:17" ht="15">
      <c r="A27" s="12"/>
      <c r="B27" s="25">
        <v>335.125</v>
      </c>
      <c r="C27" s="20" t="s">
        <v>157</v>
      </c>
      <c r="D27" s="46">
        <v>161702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161702</v>
      </c>
      <c r="P27" s="47">
        <f>(O27/P$58)</f>
        <v>29.13024680237795</v>
      </c>
      <c r="Q27" s="9"/>
    </row>
    <row r="28" spans="1:17" ht="15">
      <c r="A28" s="12"/>
      <c r="B28" s="25">
        <v>335.14</v>
      </c>
      <c r="C28" s="20" t="s">
        <v>105</v>
      </c>
      <c r="D28" s="46">
        <v>7443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7443</v>
      </c>
      <c r="P28" s="47">
        <f>(O28/P$58)</f>
        <v>1.340839488380472</v>
      </c>
      <c r="Q28" s="9"/>
    </row>
    <row r="29" spans="1:17" ht="15">
      <c r="A29" s="12"/>
      <c r="B29" s="25">
        <v>335.15</v>
      </c>
      <c r="C29" s="20" t="s">
        <v>106</v>
      </c>
      <c r="D29" s="46">
        <v>1554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1554</v>
      </c>
      <c r="P29" s="47">
        <f>(O29/P$58)</f>
        <v>0.27994955863808324</v>
      </c>
      <c r="Q29" s="9"/>
    </row>
    <row r="30" spans="1:17" ht="15">
      <c r="A30" s="12"/>
      <c r="B30" s="25">
        <v>335.18</v>
      </c>
      <c r="C30" s="20" t="s">
        <v>158</v>
      </c>
      <c r="D30" s="46">
        <v>374543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374543</v>
      </c>
      <c r="P30" s="47">
        <f>(O30/P$58)</f>
        <v>67.47306791569086</v>
      </c>
      <c r="Q30" s="9"/>
    </row>
    <row r="31" spans="1:17" ht="15">
      <c r="A31" s="12"/>
      <c r="B31" s="25">
        <v>335.48</v>
      </c>
      <c r="C31" s="20" t="s">
        <v>124</v>
      </c>
      <c r="D31" s="46">
        <v>44647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44647</v>
      </c>
      <c r="P31" s="47">
        <f>(O31/P$58)</f>
        <v>8.043055305350387</v>
      </c>
      <c r="Q31" s="9"/>
    </row>
    <row r="32" spans="1:17" ht="15">
      <c r="A32" s="12"/>
      <c r="B32" s="25">
        <v>337.7</v>
      </c>
      <c r="C32" s="20" t="s">
        <v>30</v>
      </c>
      <c r="D32" s="46">
        <v>29067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29067</v>
      </c>
      <c r="P32" s="47">
        <f>(O32/P$58)</f>
        <v>5.236353810124302</v>
      </c>
      <c r="Q32" s="9"/>
    </row>
    <row r="33" spans="1:17" ht="15">
      <c r="A33" s="12"/>
      <c r="B33" s="25">
        <v>338</v>
      </c>
      <c r="C33" s="20" t="s">
        <v>126</v>
      </c>
      <c r="D33" s="46">
        <v>27162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27162</v>
      </c>
      <c r="P33" s="47">
        <f>(O33/P$58)</f>
        <v>4.893172401369123</v>
      </c>
      <c r="Q33" s="9"/>
    </row>
    <row r="34" spans="1:17" ht="15.75">
      <c r="A34" s="29" t="s">
        <v>35</v>
      </c>
      <c r="B34" s="30"/>
      <c r="C34" s="31"/>
      <c r="D34" s="32">
        <f>SUM(D35:D44)</f>
        <v>256479</v>
      </c>
      <c r="E34" s="32">
        <f>SUM(E35:E44)</f>
        <v>0</v>
      </c>
      <c r="F34" s="32">
        <f>SUM(F35:F44)</f>
        <v>0</v>
      </c>
      <c r="G34" s="32">
        <f>SUM(G35:G44)</f>
        <v>0</v>
      </c>
      <c r="H34" s="32">
        <f>SUM(H35:H44)</f>
        <v>0</v>
      </c>
      <c r="I34" s="32">
        <f>SUM(I35:I44)</f>
        <v>2950986</v>
      </c>
      <c r="J34" s="32">
        <f>SUM(J35:J44)</f>
        <v>0</v>
      </c>
      <c r="K34" s="32">
        <f>SUM(K35:K44)</f>
        <v>0</v>
      </c>
      <c r="L34" s="32">
        <f>SUM(L35:L44)</f>
        <v>0</v>
      </c>
      <c r="M34" s="32">
        <f>SUM(M35:M44)</f>
        <v>0</v>
      </c>
      <c r="N34" s="32">
        <f>SUM(N35:N44)</f>
        <v>0</v>
      </c>
      <c r="O34" s="32">
        <f>SUM(D34:N34)</f>
        <v>3207465</v>
      </c>
      <c r="P34" s="45">
        <f>(O34/P$58)</f>
        <v>577.817510358494</v>
      </c>
      <c r="Q34" s="10"/>
    </row>
    <row r="35" spans="1:17" ht="15">
      <c r="A35" s="12"/>
      <c r="B35" s="25">
        <v>341.9</v>
      </c>
      <c r="C35" s="20" t="s">
        <v>108</v>
      </c>
      <c r="D35" s="46">
        <v>69189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aca="true" t="shared" si="3" ref="O35:O44">SUM(D35:N35)</f>
        <v>69189</v>
      </c>
      <c r="P35" s="47">
        <f>(O35/P$58)</f>
        <v>12.46424067735543</v>
      </c>
      <c r="Q35" s="9"/>
    </row>
    <row r="36" spans="1:17" ht="15">
      <c r="A36" s="12"/>
      <c r="B36" s="25">
        <v>342.5</v>
      </c>
      <c r="C36" s="20" t="s">
        <v>127</v>
      </c>
      <c r="D36" s="46">
        <v>102832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102832</v>
      </c>
      <c r="P36" s="47">
        <f>(O36/P$58)</f>
        <v>18.52495045937669</v>
      </c>
      <c r="Q36" s="9"/>
    </row>
    <row r="37" spans="1:17" ht="15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1152318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1152318</v>
      </c>
      <c r="P37" s="47">
        <f>(O37/P$58)</f>
        <v>207.58746171860926</v>
      </c>
      <c r="Q37" s="9"/>
    </row>
    <row r="38" spans="1:17" ht="15">
      <c r="A38" s="12"/>
      <c r="B38" s="25">
        <v>343.4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806871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806871</v>
      </c>
      <c r="P38" s="47">
        <f>(O38/P$58)</f>
        <v>145.3559718969555</v>
      </c>
      <c r="Q38" s="9"/>
    </row>
    <row r="39" spans="1:17" ht="15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811401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811401</v>
      </c>
      <c r="P39" s="47">
        <f>(O39/P$58)</f>
        <v>146.17204107368042</v>
      </c>
      <c r="Q39" s="9"/>
    </row>
    <row r="40" spans="1:17" ht="15">
      <c r="A40" s="12"/>
      <c r="B40" s="25">
        <v>343.9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180396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180396</v>
      </c>
      <c r="P40" s="47">
        <f>(O40/P$58)</f>
        <v>32.49792830120699</v>
      </c>
      <c r="Q40" s="9"/>
    </row>
    <row r="41" spans="1:17" ht="15">
      <c r="A41" s="12"/>
      <c r="B41" s="25">
        <v>344.9</v>
      </c>
      <c r="C41" s="20" t="s">
        <v>109</v>
      </c>
      <c r="D41" s="46">
        <v>61714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61714</v>
      </c>
      <c r="P41" s="47">
        <f>(O41/P$58)</f>
        <v>11.117636461898757</v>
      </c>
      <c r="Q41" s="9"/>
    </row>
    <row r="42" spans="1:17" ht="15">
      <c r="A42" s="12"/>
      <c r="B42" s="25">
        <v>347.1</v>
      </c>
      <c r="C42" s="20" t="s">
        <v>72</v>
      </c>
      <c r="D42" s="46">
        <v>4111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4111</v>
      </c>
      <c r="P42" s="47">
        <f>(O42/P$58)</f>
        <v>0.7405872815708882</v>
      </c>
      <c r="Q42" s="9"/>
    </row>
    <row r="43" spans="1:17" ht="15">
      <c r="A43" s="12"/>
      <c r="B43" s="25">
        <v>347.2</v>
      </c>
      <c r="C43" s="20" t="s">
        <v>45</v>
      </c>
      <c r="D43" s="46">
        <v>16233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16233</v>
      </c>
      <c r="P43" s="47">
        <f>(O43/P$58)</f>
        <v>2.9243379571248425</v>
      </c>
      <c r="Q43" s="9"/>
    </row>
    <row r="44" spans="1:17" ht="15">
      <c r="A44" s="12"/>
      <c r="B44" s="25">
        <v>347.4</v>
      </c>
      <c r="C44" s="20" t="s">
        <v>46</v>
      </c>
      <c r="D44" s="46">
        <v>2400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2400</v>
      </c>
      <c r="P44" s="47">
        <f>(O44/P$58)</f>
        <v>0.4323545307151865</v>
      </c>
      <c r="Q44" s="9"/>
    </row>
    <row r="45" spans="1:17" ht="15.75">
      <c r="A45" s="29" t="s">
        <v>36</v>
      </c>
      <c r="B45" s="30"/>
      <c r="C45" s="31"/>
      <c r="D45" s="32">
        <f>SUM(D46:D47)</f>
        <v>19776</v>
      </c>
      <c r="E45" s="32">
        <f>SUM(E46:E47)</f>
        <v>0</v>
      </c>
      <c r="F45" s="32">
        <f>SUM(F46:F47)</f>
        <v>0</v>
      </c>
      <c r="G45" s="32">
        <f>SUM(G46:G47)</f>
        <v>0</v>
      </c>
      <c r="H45" s="32">
        <f>SUM(H46:H47)</f>
        <v>0</v>
      </c>
      <c r="I45" s="32">
        <f>SUM(I46:I47)</f>
        <v>0</v>
      </c>
      <c r="J45" s="32">
        <f>SUM(J46:J47)</f>
        <v>0</v>
      </c>
      <c r="K45" s="32">
        <f>SUM(K46:K47)</f>
        <v>0</v>
      </c>
      <c r="L45" s="32">
        <f>SUM(L46:L47)</f>
        <v>0</v>
      </c>
      <c r="M45" s="32">
        <f>SUM(M46:M47)</f>
        <v>0</v>
      </c>
      <c r="N45" s="32">
        <f>SUM(N46:N47)</f>
        <v>0</v>
      </c>
      <c r="O45" s="32">
        <f>SUM(D45:N45)</f>
        <v>19776</v>
      </c>
      <c r="P45" s="45">
        <f>(O45/P$58)</f>
        <v>3.5626013330931365</v>
      </c>
      <c r="Q45" s="10"/>
    </row>
    <row r="46" spans="1:17" ht="15">
      <c r="A46" s="13"/>
      <c r="B46" s="39">
        <v>351.1</v>
      </c>
      <c r="C46" s="21" t="s">
        <v>73</v>
      </c>
      <c r="D46" s="46">
        <v>7719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7719</v>
      </c>
      <c r="P46" s="47">
        <f>(O46/P$58)</f>
        <v>1.3905602594127184</v>
      </c>
      <c r="Q46" s="9"/>
    </row>
    <row r="47" spans="1:17" ht="15">
      <c r="A47" s="13"/>
      <c r="B47" s="39">
        <v>354</v>
      </c>
      <c r="C47" s="21" t="s">
        <v>85</v>
      </c>
      <c r="D47" s="46">
        <v>12057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12057</v>
      </c>
      <c r="P47" s="47">
        <f>(O47/P$58)</f>
        <v>2.172041073680418</v>
      </c>
      <c r="Q47" s="9"/>
    </row>
    <row r="48" spans="1:17" ht="15.75">
      <c r="A48" s="29" t="s">
        <v>3</v>
      </c>
      <c r="B48" s="30"/>
      <c r="C48" s="31"/>
      <c r="D48" s="32">
        <f>SUM(D49:D53)</f>
        <v>24041</v>
      </c>
      <c r="E48" s="32">
        <f>SUM(E49:E53)</f>
        <v>0</v>
      </c>
      <c r="F48" s="32">
        <f>SUM(F49:F53)</f>
        <v>0</v>
      </c>
      <c r="G48" s="32">
        <f>SUM(G49:G53)</f>
        <v>0</v>
      </c>
      <c r="H48" s="32">
        <f>SUM(H49:H53)</f>
        <v>0</v>
      </c>
      <c r="I48" s="32">
        <f>SUM(I49:I53)</f>
        <v>425732</v>
      </c>
      <c r="J48" s="32">
        <f>SUM(J49:J53)</f>
        <v>0</v>
      </c>
      <c r="K48" s="32">
        <f>SUM(K49:K53)</f>
        <v>0</v>
      </c>
      <c r="L48" s="32">
        <f>SUM(L49:L53)</f>
        <v>0</v>
      </c>
      <c r="M48" s="32">
        <f>SUM(M49:M53)</f>
        <v>0</v>
      </c>
      <c r="N48" s="32">
        <f>SUM(N49:N53)</f>
        <v>0</v>
      </c>
      <c r="O48" s="32">
        <f>SUM(D48:N48)</f>
        <v>449773</v>
      </c>
      <c r="P48" s="45">
        <f>(O48/P$58)</f>
        <v>81.02558097640065</v>
      </c>
      <c r="Q48" s="10"/>
    </row>
    <row r="49" spans="1:17" ht="15">
      <c r="A49" s="12"/>
      <c r="B49" s="25">
        <v>361.1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229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229</v>
      </c>
      <c r="P49" s="47">
        <f>(O49/P$58)</f>
        <v>0.04125382813907404</v>
      </c>
      <c r="Q49" s="9"/>
    </row>
    <row r="50" spans="1:17" ht="15">
      <c r="A50" s="12"/>
      <c r="B50" s="25">
        <v>364</v>
      </c>
      <c r="C50" s="20" t="s">
        <v>110</v>
      </c>
      <c r="D50" s="46">
        <v>846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846</v>
      </c>
      <c r="P50" s="47">
        <f>(O50/P$58)</f>
        <v>0.1524049720771032</v>
      </c>
      <c r="Q50" s="9"/>
    </row>
    <row r="51" spans="1:17" ht="15">
      <c r="A51" s="12"/>
      <c r="B51" s="25">
        <v>366</v>
      </c>
      <c r="C51" s="20" t="s">
        <v>53</v>
      </c>
      <c r="D51" s="46">
        <v>8250</v>
      </c>
      <c r="E51" s="46">
        <v>0</v>
      </c>
      <c r="F51" s="46">
        <v>0</v>
      </c>
      <c r="G51" s="46">
        <v>0</v>
      </c>
      <c r="H51" s="46">
        <v>0</v>
      </c>
      <c r="I51" s="46">
        <v>425503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433753</v>
      </c>
      <c r="P51" s="47">
        <f>(O51/P$58)</f>
        <v>78.13961448387678</v>
      </c>
      <c r="Q51" s="9"/>
    </row>
    <row r="52" spans="1:17" ht="15">
      <c r="A52" s="12"/>
      <c r="B52" s="25">
        <v>369.3</v>
      </c>
      <c r="C52" s="20" t="s">
        <v>128</v>
      </c>
      <c r="D52" s="46">
        <v>10032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10032</v>
      </c>
      <c r="P52" s="47">
        <f>(O52/P$58)</f>
        <v>1.8072419383894793</v>
      </c>
      <c r="Q52" s="9"/>
    </row>
    <row r="53" spans="1:17" ht="15">
      <c r="A53" s="12"/>
      <c r="B53" s="25">
        <v>369.9</v>
      </c>
      <c r="C53" s="20" t="s">
        <v>54</v>
      </c>
      <c r="D53" s="46">
        <v>4913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4913</v>
      </c>
      <c r="P53" s="47">
        <f>(O53/P$58)</f>
        <v>0.885065753918213</v>
      </c>
      <c r="Q53" s="9"/>
    </row>
    <row r="54" spans="1:17" ht="15.75">
      <c r="A54" s="29" t="s">
        <v>37</v>
      </c>
      <c r="B54" s="30"/>
      <c r="C54" s="31"/>
      <c r="D54" s="32">
        <f>SUM(D55:D55)</f>
        <v>135423</v>
      </c>
      <c r="E54" s="32">
        <f>SUM(E55:E55)</f>
        <v>0</v>
      </c>
      <c r="F54" s="32">
        <f>SUM(F55:F55)</f>
        <v>0</v>
      </c>
      <c r="G54" s="32">
        <f>SUM(G55:G55)</f>
        <v>0</v>
      </c>
      <c r="H54" s="32">
        <f>SUM(H55:H55)</f>
        <v>0</v>
      </c>
      <c r="I54" s="32">
        <f>SUM(I55:I55)</f>
        <v>0</v>
      </c>
      <c r="J54" s="32">
        <f>SUM(J55:J55)</f>
        <v>0</v>
      </c>
      <c r="K54" s="32">
        <f>SUM(K55:K55)</f>
        <v>0</v>
      </c>
      <c r="L54" s="32">
        <f>SUM(L55:L55)</f>
        <v>0</v>
      </c>
      <c r="M54" s="32">
        <f>SUM(M55:M55)</f>
        <v>0</v>
      </c>
      <c r="N54" s="32">
        <f>SUM(N55:N55)</f>
        <v>0</v>
      </c>
      <c r="O54" s="32">
        <f>SUM(D54:N54)</f>
        <v>135423</v>
      </c>
      <c r="P54" s="45">
        <f>(O54/P$58)</f>
        <v>24.39614483876779</v>
      </c>
      <c r="Q54" s="9"/>
    </row>
    <row r="55" spans="1:17" ht="15.75" thickBot="1">
      <c r="A55" s="12"/>
      <c r="B55" s="25">
        <v>381</v>
      </c>
      <c r="C55" s="20" t="s">
        <v>96</v>
      </c>
      <c r="D55" s="46">
        <v>135423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135423</v>
      </c>
      <c r="P55" s="47">
        <f>(O55/P$58)</f>
        <v>24.39614483876779</v>
      </c>
      <c r="Q55" s="9"/>
    </row>
    <row r="56" spans="1:120" ht="16.5" thickBot="1">
      <c r="A56" s="14" t="s">
        <v>48</v>
      </c>
      <c r="B56" s="23"/>
      <c r="C56" s="22"/>
      <c r="D56" s="15">
        <f>SUM(D5,D15,D23,D34,D45,D48,D54)</f>
        <v>4703085</v>
      </c>
      <c r="E56" s="15">
        <f>SUM(E5,E15,E23,E34,E45,E48,E54)</f>
        <v>1316897</v>
      </c>
      <c r="F56" s="15">
        <f>SUM(F5,F15,F23,F34,F45,F48,F54)</f>
        <v>0</v>
      </c>
      <c r="G56" s="15">
        <f>SUM(G5,G15,G23,G34,G45,G48,G54)</f>
        <v>0</v>
      </c>
      <c r="H56" s="15">
        <f>SUM(H5,H15,H23,H34,H45,H48,H54)</f>
        <v>0</v>
      </c>
      <c r="I56" s="15">
        <f>SUM(I5,I15,I23,I34,I45,I48,I54)</f>
        <v>3376718</v>
      </c>
      <c r="J56" s="15">
        <f>SUM(J5,J15,J23,J34,J45,J48,J54)</f>
        <v>0</v>
      </c>
      <c r="K56" s="15">
        <f>SUM(K5,K15,K23,K34,K45,K48,K54)</f>
        <v>0</v>
      </c>
      <c r="L56" s="15">
        <f>SUM(L5,L15,L23,L34,L45,L48,L54)</f>
        <v>0</v>
      </c>
      <c r="M56" s="15">
        <f>SUM(M5,M15,M23,M34,M45,M48,M54)</f>
        <v>1802382</v>
      </c>
      <c r="N56" s="15">
        <f>SUM(N5,N15,N23,N34,N45,N48,N54)</f>
        <v>0</v>
      </c>
      <c r="O56" s="15">
        <f>SUM(D56:N56)</f>
        <v>11199082</v>
      </c>
      <c r="P56" s="38">
        <f>(O56/P$58)</f>
        <v>2017.4891010628714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6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6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159</v>
      </c>
      <c r="N58" s="48"/>
      <c r="O58" s="48"/>
      <c r="P58" s="43">
        <v>5551</v>
      </c>
    </row>
    <row r="59" spans="1:16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6" ht="15.75" customHeight="1" thickBot="1">
      <c r="A60" s="52" t="s">
        <v>77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sheetProtection/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1443508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1443508</v>
      </c>
      <c r="O5" s="33">
        <f aca="true" t="shared" si="1" ref="O5:O36">(N5/O$55)</f>
        <v>379.87052631578945</v>
      </c>
      <c r="P5" s="6"/>
    </row>
    <row r="6" spans="1:16" ht="15">
      <c r="A6" s="12"/>
      <c r="B6" s="25">
        <v>311</v>
      </c>
      <c r="C6" s="20" t="s">
        <v>2</v>
      </c>
      <c r="D6" s="46">
        <v>898543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898543</v>
      </c>
      <c r="O6" s="47">
        <f t="shared" si="1"/>
        <v>236.45868421052631</v>
      </c>
      <c r="P6" s="9"/>
    </row>
    <row r="7" spans="1:16" ht="15">
      <c r="A7" s="12"/>
      <c r="B7" s="25">
        <v>312.3</v>
      </c>
      <c r="C7" s="20" t="s">
        <v>10</v>
      </c>
      <c r="D7" s="46">
        <v>18036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18036</v>
      </c>
      <c r="O7" s="47">
        <f t="shared" si="1"/>
        <v>4.746315789473684</v>
      </c>
      <c r="P7" s="9"/>
    </row>
    <row r="8" spans="1:16" ht="15">
      <c r="A8" s="12"/>
      <c r="B8" s="25">
        <v>312.41</v>
      </c>
      <c r="C8" s="20" t="s">
        <v>12</v>
      </c>
      <c r="D8" s="46">
        <v>99478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99478</v>
      </c>
      <c r="O8" s="47">
        <f t="shared" si="1"/>
        <v>26.178421052631577</v>
      </c>
      <c r="P8" s="9"/>
    </row>
    <row r="9" spans="1:16" ht="15">
      <c r="A9" s="12"/>
      <c r="B9" s="25">
        <v>312.42</v>
      </c>
      <c r="C9" s="20" t="s">
        <v>11</v>
      </c>
      <c r="D9" s="46">
        <v>62495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62495</v>
      </c>
      <c r="O9" s="47">
        <f t="shared" si="1"/>
        <v>16.446052631578947</v>
      </c>
      <c r="P9" s="9"/>
    </row>
    <row r="10" spans="1:16" ht="15">
      <c r="A10" s="12"/>
      <c r="B10" s="25">
        <v>314.1</v>
      </c>
      <c r="C10" s="20" t="s">
        <v>13</v>
      </c>
      <c r="D10" s="46">
        <v>232027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232027</v>
      </c>
      <c r="O10" s="47">
        <f t="shared" si="1"/>
        <v>61.059736842105266</v>
      </c>
      <c r="P10" s="9"/>
    </row>
    <row r="11" spans="1:16" ht="15">
      <c r="A11" s="12"/>
      <c r="B11" s="25">
        <v>314.4</v>
      </c>
      <c r="C11" s="20" t="s">
        <v>14</v>
      </c>
      <c r="D11" s="46">
        <v>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</v>
      </c>
      <c r="O11" s="47">
        <f t="shared" si="1"/>
        <v>0.016578947368421054</v>
      </c>
      <c r="P11" s="9"/>
    </row>
    <row r="12" spans="1:16" ht="15">
      <c r="A12" s="12"/>
      <c r="B12" s="25">
        <v>314.8</v>
      </c>
      <c r="C12" s="20" t="s">
        <v>15</v>
      </c>
      <c r="D12" s="46">
        <v>4040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4040</v>
      </c>
      <c r="O12" s="47">
        <f t="shared" si="1"/>
        <v>1.063157894736842</v>
      </c>
      <c r="P12" s="9"/>
    </row>
    <row r="13" spans="1:16" ht="15">
      <c r="A13" s="12"/>
      <c r="B13" s="25">
        <v>315</v>
      </c>
      <c r="C13" s="20" t="s">
        <v>66</v>
      </c>
      <c r="D13" s="46">
        <v>128826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128826</v>
      </c>
      <c r="O13" s="47">
        <f t="shared" si="1"/>
        <v>33.90157894736842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316541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12656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329197</v>
      </c>
      <c r="O14" s="45">
        <f t="shared" si="1"/>
        <v>86.63078947368422</v>
      </c>
      <c r="P14" s="10"/>
    </row>
    <row r="15" spans="1:16" ht="15">
      <c r="A15" s="12"/>
      <c r="B15" s="25">
        <v>322</v>
      </c>
      <c r="C15" s="20" t="s">
        <v>0</v>
      </c>
      <c r="D15" s="46">
        <v>29037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29037</v>
      </c>
      <c r="O15" s="47">
        <f t="shared" si="1"/>
        <v>7.641315789473684</v>
      </c>
      <c r="P15" s="9"/>
    </row>
    <row r="16" spans="1:16" ht="15">
      <c r="A16" s="12"/>
      <c r="B16" s="25">
        <v>323.1</v>
      </c>
      <c r="C16" s="20" t="s">
        <v>17</v>
      </c>
      <c r="D16" s="46">
        <v>216926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216926</v>
      </c>
      <c r="O16" s="47">
        <f t="shared" si="1"/>
        <v>57.08578947368421</v>
      </c>
      <c r="P16" s="9"/>
    </row>
    <row r="17" spans="1:16" ht="15">
      <c r="A17" s="12"/>
      <c r="B17" s="25">
        <v>323.7</v>
      </c>
      <c r="C17" s="20" t="s">
        <v>19</v>
      </c>
      <c r="D17" s="46">
        <v>57358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57358</v>
      </c>
      <c r="O17" s="47">
        <f t="shared" si="1"/>
        <v>15.09421052631579</v>
      </c>
      <c r="P17" s="9"/>
    </row>
    <row r="18" spans="1:16" ht="15">
      <c r="A18" s="12"/>
      <c r="B18" s="25">
        <v>324.11</v>
      </c>
      <c r="C18" s="20" t="s">
        <v>20</v>
      </c>
      <c r="D18" s="46">
        <v>1126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1126</v>
      </c>
      <c r="O18" s="47">
        <f t="shared" si="1"/>
        <v>0.2963157894736842</v>
      </c>
      <c r="P18" s="9"/>
    </row>
    <row r="19" spans="1:16" ht="15">
      <c r="A19" s="12"/>
      <c r="B19" s="25">
        <v>324.21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12656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12656</v>
      </c>
      <c r="O19" s="47">
        <f t="shared" si="1"/>
        <v>3.3305263157894736</v>
      </c>
      <c r="P19" s="9"/>
    </row>
    <row r="20" spans="1:16" ht="15">
      <c r="A20" s="12"/>
      <c r="B20" s="25">
        <v>324.31</v>
      </c>
      <c r="C20" s="20" t="s">
        <v>22</v>
      </c>
      <c r="D20" s="46">
        <v>3491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3491</v>
      </c>
      <c r="O20" s="47">
        <f t="shared" si="1"/>
        <v>0.9186842105263158</v>
      </c>
      <c r="P20" s="9"/>
    </row>
    <row r="21" spans="1:16" ht="15">
      <c r="A21" s="12"/>
      <c r="B21" s="25">
        <v>324.61</v>
      </c>
      <c r="C21" s="20" t="s">
        <v>23</v>
      </c>
      <c r="D21" s="46">
        <v>361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361</v>
      </c>
      <c r="O21" s="47">
        <f t="shared" si="1"/>
        <v>0.095</v>
      </c>
      <c r="P21" s="9"/>
    </row>
    <row r="22" spans="1:16" ht="15">
      <c r="A22" s="12"/>
      <c r="B22" s="25">
        <v>329</v>
      </c>
      <c r="C22" s="20" t="s">
        <v>24</v>
      </c>
      <c r="D22" s="46">
        <v>8242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1">SUM(D22:M22)</f>
        <v>8242</v>
      </c>
      <c r="O22" s="47">
        <f t="shared" si="1"/>
        <v>2.1689473684210525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SUM(D24:D30)</f>
        <v>314433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167780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482213</v>
      </c>
      <c r="O23" s="45">
        <f t="shared" si="1"/>
        <v>126.89815789473684</v>
      </c>
      <c r="P23" s="10"/>
    </row>
    <row r="24" spans="1:16" ht="15">
      <c r="A24" s="12"/>
      <c r="B24" s="25">
        <v>331.2</v>
      </c>
      <c r="C24" s="20" t="s">
        <v>25</v>
      </c>
      <c r="D24" s="46">
        <v>5058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5058</v>
      </c>
      <c r="O24" s="47">
        <f t="shared" si="1"/>
        <v>1.3310526315789473</v>
      </c>
      <c r="P24" s="9"/>
    </row>
    <row r="25" spans="1:16" ht="15">
      <c r="A25" s="12"/>
      <c r="B25" s="25">
        <v>331.35</v>
      </c>
      <c r="C25" s="20" t="s">
        <v>79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167780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167780</v>
      </c>
      <c r="O25" s="47">
        <f t="shared" si="1"/>
        <v>44.15263157894737</v>
      </c>
      <c r="P25" s="9"/>
    </row>
    <row r="26" spans="1:16" ht="15">
      <c r="A26" s="12"/>
      <c r="B26" s="25">
        <v>335.12</v>
      </c>
      <c r="C26" s="20" t="s">
        <v>27</v>
      </c>
      <c r="D26" s="46">
        <v>93797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93797</v>
      </c>
      <c r="O26" s="47">
        <f t="shared" si="1"/>
        <v>24.68342105263158</v>
      </c>
      <c r="P26" s="9"/>
    </row>
    <row r="27" spans="1:16" ht="15">
      <c r="A27" s="12"/>
      <c r="B27" s="25">
        <v>335.14</v>
      </c>
      <c r="C27" s="20" t="s">
        <v>28</v>
      </c>
      <c r="D27" s="46">
        <v>6083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6083</v>
      </c>
      <c r="O27" s="47">
        <f t="shared" si="1"/>
        <v>1.6007894736842105</v>
      </c>
      <c r="P27" s="9"/>
    </row>
    <row r="28" spans="1:16" ht="15">
      <c r="A28" s="12"/>
      <c r="B28" s="25">
        <v>335.15</v>
      </c>
      <c r="C28" s="20" t="s">
        <v>69</v>
      </c>
      <c r="D28" s="46">
        <v>1175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1175</v>
      </c>
      <c r="O28" s="47">
        <f t="shared" si="1"/>
        <v>0.3092105263157895</v>
      </c>
      <c r="P28" s="9"/>
    </row>
    <row r="29" spans="1:16" ht="15">
      <c r="A29" s="12"/>
      <c r="B29" s="25">
        <v>335.18</v>
      </c>
      <c r="C29" s="20" t="s">
        <v>29</v>
      </c>
      <c r="D29" s="46">
        <v>183875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183875</v>
      </c>
      <c r="O29" s="47">
        <f t="shared" si="1"/>
        <v>48.38815789473684</v>
      </c>
      <c r="P29" s="9"/>
    </row>
    <row r="30" spans="1:16" ht="15">
      <c r="A30" s="12"/>
      <c r="B30" s="25">
        <v>337.7</v>
      </c>
      <c r="C30" s="20" t="s">
        <v>30</v>
      </c>
      <c r="D30" s="46">
        <v>24445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24445</v>
      </c>
      <c r="O30" s="47">
        <f t="shared" si="1"/>
        <v>6.432894736842106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SUM(D32:D42)</f>
        <v>44319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1758885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1803204</v>
      </c>
      <c r="O31" s="45">
        <f t="shared" si="1"/>
        <v>474.52736842105264</v>
      </c>
      <c r="P31" s="10"/>
    </row>
    <row r="32" spans="1:16" ht="15">
      <c r="A32" s="12"/>
      <c r="B32" s="25">
        <v>341.9</v>
      </c>
      <c r="C32" s="20" t="s">
        <v>38</v>
      </c>
      <c r="D32" s="46">
        <v>802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2">SUM(D32:M32)</f>
        <v>802</v>
      </c>
      <c r="O32" s="47">
        <f t="shared" si="1"/>
        <v>0.21105263157894738</v>
      </c>
      <c r="P32" s="9"/>
    </row>
    <row r="33" spans="1:16" ht="15">
      <c r="A33" s="12"/>
      <c r="B33" s="25">
        <v>342.9</v>
      </c>
      <c r="C33" s="20" t="s">
        <v>39</v>
      </c>
      <c r="D33" s="46">
        <v>5474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5474</v>
      </c>
      <c r="O33" s="47">
        <f t="shared" si="1"/>
        <v>1.4405263157894737</v>
      </c>
      <c r="P33" s="9"/>
    </row>
    <row r="34" spans="1:16" ht="15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706167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706167</v>
      </c>
      <c r="O34" s="47">
        <f t="shared" si="1"/>
        <v>185.8334210526316</v>
      </c>
      <c r="P34" s="9"/>
    </row>
    <row r="35" spans="1:16" ht="15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536260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536260</v>
      </c>
      <c r="O35" s="47">
        <f t="shared" si="1"/>
        <v>141.12105263157895</v>
      </c>
      <c r="P35" s="9"/>
    </row>
    <row r="36" spans="1:16" ht="15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433924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433924</v>
      </c>
      <c r="O36" s="47">
        <f t="shared" si="1"/>
        <v>114.19052631578947</v>
      </c>
      <c r="P36" s="9"/>
    </row>
    <row r="37" spans="1:16" ht="15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82534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82534</v>
      </c>
      <c r="O37" s="47">
        <f aca="true" t="shared" si="9" ref="O37:O53">(N37/O$55)</f>
        <v>21.719473684210527</v>
      </c>
      <c r="P37" s="9"/>
    </row>
    <row r="38" spans="1:16" ht="15">
      <c r="A38" s="12"/>
      <c r="B38" s="25">
        <v>344.9</v>
      </c>
      <c r="C38" s="20" t="s">
        <v>44</v>
      </c>
      <c r="D38" s="46">
        <v>29775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29775</v>
      </c>
      <c r="O38" s="47">
        <f t="shared" si="9"/>
        <v>7.8355263157894735</v>
      </c>
      <c r="P38" s="9"/>
    </row>
    <row r="39" spans="1:16" ht="15">
      <c r="A39" s="12"/>
      <c r="B39" s="25">
        <v>347.1</v>
      </c>
      <c r="C39" s="20" t="s">
        <v>72</v>
      </c>
      <c r="D39" s="46">
        <v>6360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6360</v>
      </c>
      <c r="O39" s="47">
        <f t="shared" si="9"/>
        <v>1.6736842105263159</v>
      </c>
      <c r="P39" s="9"/>
    </row>
    <row r="40" spans="1:16" ht="15">
      <c r="A40" s="12"/>
      <c r="B40" s="25">
        <v>347.2</v>
      </c>
      <c r="C40" s="20" t="s">
        <v>45</v>
      </c>
      <c r="D40" s="46">
        <v>195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195</v>
      </c>
      <c r="O40" s="47">
        <f t="shared" si="9"/>
        <v>0.05131578947368421</v>
      </c>
      <c r="P40" s="9"/>
    </row>
    <row r="41" spans="1:16" ht="15">
      <c r="A41" s="12"/>
      <c r="B41" s="25">
        <v>347.4</v>
      </c>
      <c r="C41" s="20" t="s">
        <v>46</v>
      </c>
      <c r="D41" s="46">
        <v>340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340</v>
      </c>
      <c r="O41" s="47">
        <f t="shared" si="9"/>
        <v>0.08947368421052632</v>
      </c>
      <c r="P41" s="9"/>
    </row>
    <row r="42" spans="1:16" ht="15">
      <c r="A42" s="12"/>
      <c r="B42" s="25">
        <v>347.5</v>
      </c>
      <c r="C42" s="20" t="s">
        <v>47</v>
      </c>
      <c r="D42" s="46">
        <v>1373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1373</v>
      </c>
      <c r="O42" s="47">
        <f t="shared" si="9"/>
        <v>0.3613157894736842</v>
      </c>
      <c r="P42" s="9"/>
    </row>
    <row r="43" spans="1:16" ht="15.75">
      <c r="A43" s="29" t="s">
        <v>36</v>
      </c>
      <c r="B43" s="30"/>
      <c r="C43" s="31"/>
      <c r="D43" s="32">
        <f aca="true" t="shared" si="10" ref="D43:M43">SUM(D44:D46)</f>
        <v>14438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3">SUM(D43:M43)</f>
        <v>14438</v>
      </c>
      <c r="O43" s="45">
        <f t="shared" si="9"/>
        <v>3.7994736842105263</v>
      </c>
      <c r="P43" s="10"/>
    </row>
    <row r="44" spans="1:16" ht="15">
      <c r="A44" s="13"/>
      <c r="B44" s="39">
        <v>351.1</v>
      </c>
      <c r="C44" s="21" t="s">
        <v>73</v>
      </c>
      <c r="D44" s="46">
        <v>12928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12928</v>
      </c>
      <c r="O44" s="47">
        <f t="shared" si="9"/>
        <v>3.4021052631578947</v>
      </c>
      <c r="P44" s="9"/>
    </row>
    <row r="45" spans="1:16" ht="15">
      <c r="A45" s="13"/>
      <c r="B45" s="39">
        <v>354</v>
      </c>
      <c r="C45" s="21" t="s">
        <v>85</v>
      </c>
      <c r="D45" s="46">
        <v>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57</v>
      </c>
      <c r="O45" s="47">
        <f t="shared" si="9"/>
        <v>0.015</v>
      </c>
      <c r="P45" s="9"/>
    </row>
    <row r="46" spans="1:16" ht="15">
      <c r="A46" s="13"/>
      <c r="B46" s="39">
        <v>359</v>
      </c>
      <c r="C46" s="21" t="s">
        <v>74</v>
      </c>
      <c r="D46" s="46">
        <v>1453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1453</v>
      </c>
      <c r="O46" s="47">
        <f t="shared" si="9"/>
        <v>0.3823684210526316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SUM(D48:D52)</f>
        <v>238536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238536</v>
      </c>
      <c r="O47" s="45">
        <f t="shared" si="9"/>
        <v>62.77263157894737</v>
      </c>
      <c r="P47" s="10"/>
    </row>
    <row r="48" spans="1:16" ht="15">
      <c r="A48" s="12"/>
      <c r="B48" s="25">
        <v>361.1</v>
      </c>
      <c r="C48" s="20" t="s">
        <v>51</v>
      </c>
      <c r="D48" s="46">
        <v>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</v>
      </c>
      <c r="O48" s="47">
        <f t="shared" si="9"/>
        <v>0.0013157894736842105</v>
      </c>
      <c r="P48" s="9"/>
    </row>
    <row r="49" spans="1:16" ht="15">
      <c r="A49" s="12"/>
      <c r="B49" s="25">
        <v>362</v>
      </c>
      <c r="C49" s="20" t="s">
        <v>75</v>
      </c>
      <c r="D49" s="46">
        <v>23807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23807</v>
      </c>
      <c r="O49" s="47">
        <f t="shared" si="9"/>
        <v>6.265</v>
      </c>
      <c r="P49" s="9"/>
    </row>
    <row r="50" spans="1:16" ht="15">
      <c r="A50" s="12"/>
      <c r="B50" s="25">
        <v>364</v>
      </c>
      <c r="C50" s="20" t="s">
        <v>82</v>
      </c>
      <c r="D50" s="46">
        <v>184267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184267</v>
      </c>
      <c r="O50" s="47">
        <f t="shared" si="9"/>
        <v>48.49131578947368</v>
      </c>
      <c r="P50" s="9"/>
    </row>
    <row r="51" spans="1:16" ht="15">
      <c r="A51" s="12"/>
      <c r="B51" s="25">
        <v>366</v>
      </c>
      <c r="C51" s="20" t="s">
        <v>53</v>
      </c>
      <c r="D51" s="46">
        <v>10542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10542</v>
      </c>
      <c r="O51" s="47">
        <f t="shared" si="9"/>
        <v>2.7742105263157897</v>
      </c>
      <c r="P51" s="9"/>
    </row>
    <row r="52" spans="1:16" ht="15.75" thickBot="1">
      <c r="A52" s="12"/>
      <c r="B52" s="25">
        <v>369.9</v>
      </c>
      <c r="C52" s="20" t="s">
        <v>54</v>
      </c>
      <c r="D52" s="46">
        <v>19915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19915</v>
      </c>
      <c r="O52" s="47">
        <f t="shared" si="9"/>
        <v>5.24078947368421</v>
      </c>
      <c r="P52" s="9"/>
    </row>
    <row r="53" spans="1:119" ht="16.5" thickBot="1">
      <c r="A53" s="14" t="s">
        <v>48</v>
      </c>
      <c r="B53" s="23"/>
      <c r="C53" s="22"/>
      <c r="D53" s="15">
        <f>SUM(D5,D14,D23,D31,D43,D47)</f>
        <v>2371775</v>
      </c>
      <c r="E53" s="15">
        <f aca="true" t="shared" si="13" ref="E53:M53">SUM(E5,E14,E23,E31,E43,E47)</f>
        <v>0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1939321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1"/>
        <v>4311096</v>
      </c>
      <c r="O53" s="38">
        <f t="shared" si="9"/>
        <v>1134.498947368421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86</v>
      </c>
      <c r="M55" s="48"/>
      <c r="N55" s="48"/>
      <c r="O55" s="43">
        <v>3800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1456611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1456611</v>
      </c>
      <c r="O5" s="33">
        <f aca="true" t="shared" si="1" ref="O5:O36">(N5/O$56)</f>
        <v>388.53320885569485</v>
      </c>
      <c r="P5" s="6"/>
    </row>
    <row r="6" spans="1:16" ht="15">
      <c r="A6" s="12"/>
      <c r="B6" s="25">
        <v>311</v>
      </c>
      <c r="C6" s="20" t="s">
        <v>2</v>
      </c>
      <c r="D6" s="46">
        <v>909776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909776</v>
      </c>
      <c r="O6" s="47">
        <f t="shared" si="1"/>
        <v>242.67164577220592</v>
      </c>
      <c r="P6" s="9"/>
    </row>
    <row r="7" spans="1:16" ht="15">
      <c r="A7" s="12"/>
      <c r="B7" s="25">
        <v>312.3</v>
      </c>
      <c r="C7" s="20" t="s">
        <v>10</v>
      </c>
      <c r="D7" s="46">
        <v>18428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18428</v>
      </c>
      <c r="O7" s="47">
        <f t="shared" si="1"/>
        <v>4.915444118431582</v>
      </c>
      <c r="P7" s="9"/>
    </row>
    <row r="8" spans="1:16" ht="15">
      <c r="A8" s="12"/>
      <c r="B8" s="25">
        <v>312.41</v>
      </c>
      <c r="C8" s="20" t="s">
        <v>12</v>
      </c>
      <c r="D8" s="46">
        <v>101928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101928</v>
      </c>
      <c r="O8" s="47">
        <f t="shared" si="1"/>
        <v>27.188050146705788</v>
      </c>
      <c r="P8" s="9"/>
    </row>
    <row r="9" spans="1:16" ht="15">
      <c r="A9" s="12"/>
      <c r="B9" s="25">
        <v>312.42</v>
      </c>
      <c r="C9" s="20" t="s">
        <v>11</v>
      </c>
      <c r="D9" s="46">
        <v>63493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63493</v>
      </c>
      <c r="O9" s="47">
        <f t="shared" si="1"/>
        <v>16.93598292878101</v>
      </c>
      <c r="P9" s="9"/>
    </row>
    <row r="10" spans="1:16" ht="15">
      <c r="A10" s="12"/>
      <c r="B10" s="25">
        <v>314.1</v>
      </c>
      <c r="C10" s="20" t="s">
        <v>13</v>
      </c>
      <c r="D10" s="46">
        <v>230552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230552</v>
      </c>
      <c r="O10" s="47">
        <f t="shared" si="1"/>
        <v>61.49693251533742</v>
      </c>
      <c r="P10" s="9"/>
    </row>
    <row r="11" spans="1:16" ht="15">
      <c r="A11" s="12"/>
      <c r="B11" s="25">
        <v>314.8</v>
      </c>
      <c r="C11" s="20" t="s">
        <v>15</v>
      </c>
      <c r="D11" s="46">
        <v>146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</v>
      </c>
      <c r="O11" s="47">
        <f t="shared" si="1"/>
        <v>0.038943718324886634</v>
      </c>
      <c r="P11" s="9"/>
    </row>
    <row r="12" spans="1:16" ht="15">
      <c r="A12" s="12"/>
      <c r="B12" s="25">
        <v>315</v>
      </c>
      <c r="C12" s="20" t="s">
        <v>66</v>
      </c>
      <c r="D12" s="46">
        <v>130381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130381</v>
      </c>
      <c r="O12" s="47">
        <f t="shared" si="1"/>
        <v>34.777540677514004</v>
      </c>
      <c r="P12" s="9"/>
    </row>
    <row r="13" spans="1:16" ht="15">
      <c r="A13" s="12"/>
      <c r="B13" s="25">
        <v>316</v>
      </c>
      <c r="C13" s="20" t="s">
        <v>67</v>
      </c>
      <c r="D13" s="46">
        <v>1907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1907</v>
      </c>
      <c r="O13" s="47">
        <f t="shared" si="1"/>
        <v>0.5086689783942384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412266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17758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430024</v>
      </c>
      <c r="O14" s="45">
        <f t="shared" si="1"/>
        <v>114.70365430781541</v>
      </c>
      <c r="P14" s="10"/>
    </row>
    <row r="15" spans="1:16" ht="15">
      <c r="A15" s="12"/>
      <c r="B15" s="25">
        <v>322</v>
      </c>
      <c r="C15" s="20" t="s">
        <v>0</v>
      </c>
      <c r="D15" s="46">
        <v>42744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42744</v>
      </c>
      <c r="O15" s="47">
        <f t="shared" si="1"/>
        <v>11.401440384102427</v>
      </c>
      <c r="P15" s="9"/>
    </row>
    <row r="16" spans="1:16" ht="15">
      <c r="A16" s="12"/>
      <c r="B16" s="25">
        <v>323.1</v>
      </c>
      <c r="C16" s="20" t="s">
        <v>17</v>
      </c>
      <c r="D16" s="46">
        <v>239889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239889</v>
      </c>
      <c r="O16" s="47">
        <f t="shared" si="1"/>
        <v>63.987463323552944</v>
      </c>
      <c r="P16" s="9"/>
    </row>
    <row r="17" spans="1:16" ht="15">
      <c r="A17" s="12"/>
      <c r="B17" s="25">
        <v>323.7</v>
      </c>
      <c r="C17" s="20" t="s">
        <v>19</v>
      </c>
      <c r="D17" s="46">
        <v>62668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62668</v>
      </c>
      <c r="O17" s="47">
        <f t="shared" si="1"/>
        <v>16.715924246465725</v>
      </c>
      <c r="P17" s="9"/>
    </row>
    <row r="18" spans="1:16" ht="15">
      <c r="A18" s="12"/>
      <c r="B18" s="25">
        <v>324.11</v>
      </c>
      <c r="C18" s="20" t="s">
        <v>20</v>
      </c>
      <c r="D18" s="46">
        <v>6952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6952</v>
      </c>
      <c r="O18" s="47">
        <f t="shared" si="1"/>
        <v>1.8543611629767938</v>
      </c>
      <c r="P18" s="9"/>
    </row>
    <row r="19" spans="1:16" ht="15">
      <c r="A19" s="12"/>
      <c r="B19" s="25">
        <v>324.21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17758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17758</v>
      </c>
      <c r="O19" s="47">
        <f t="shared" si="1"/>
        <v>4.736729794611897</v>
      </c>
      <c r="P19" s="9"/>
    </row>
    <row r="20" spans="1:16" ht="15">
      <c r="A20" s="12"/>
      <c r="B20" s="25">
        <v>324.31</v>
      </c>
      <c r="C20" s="20" t="s">
        <v>22</v>
      </c>
      <c r="D20" s="46">
        <v>23064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23064</v>
      </c>
      <c r="O20" s="47">
        <f t="shared" si="1"/>
        <v>6.152040544145105</v>
      </c>
      <c r="P20" s="9"/>
    </row>
    <row r="21" spans="1:16" ht="15">
      <c r="A21" s="12"/>
      <c r="B21" s="25">
        <v>324.61</v>
      </c>
      <c r="C21" s="20" t="s">
        <v>23</v>
      </c>
      <c r="D21" s="46">
        <v>7456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7456</v>
      </c>
      <c r="O21" s="47">
        <f t="shared" si="1"/>
        <v>1.9887970125366765</v>
      </c>
      <c r="P21" s="9"/>
    </row>
    <row r="22" spans="1:16" ht="15">
      <c r="A22" s="12"/>
      <c r="B22" s="25">
        <v>329</v>
      </c>
      <c r="C22" s="20" t="s">
        <v>24</v>
      </c>
      <c r="D22" s="46">
        <v>29493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4">SUM(D22:M22)</f>
        <v>29493</v>
      </c>
      <c r="O22" s="47">
        <f t="shared" si="1"/>
        <v>7.866897839423847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SUM(D24:D33)</f>
        <v>332915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1250466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1583381</v>
      </c>
      <c r="O23" s="45">
        <f t="shared" si="1"/>
        <v>422.3475593491598</v>
      </c>
      <c r="P23" s="10"/>
    </row>
    <row r="24" spans="1:16" ht="15">
      <c r="A24" s="12"/>
      <c r="B24" s="25">
        <v>331.1</v>
      </c>
      <c r="C24" s="20" t="s">
        <v>68</v>
      </c>
      <c r="D24" s="46">
        <v>14172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14172</v>
      </c>
      <c r="O24" s="47">
        <f t="shared" si="1"/>
        <v>3.7802080554814617</v>
      </c>
      <c r="P24" s="9"/>
    </row>
    <row r="25" spans="1:16" ht="15">
      <c r="A25" s="12"/>
      <c r="B25" s="25">
        <v>331.2</v>
      </c>
      <c r="C25" s="20" t="s">
        <v>25</v>
      </c>
      <c r="D25" s="46">
        <v>5458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5458</v>
      </c>
      <c r="O25" s="47">
        <f t="shared" si="1"/>
        <v>1.4558548946385703</v>
      </c>
      <c r="P25" s="9"/>
    </row>
    <row r="26" spans="1:16" ht="15">
      <c r="A26" s="12"/>
      <c r="B26" s="25">
        <v>331.35</v>
      </c>
      <c r="C26" s="20" t="s">
        <v>79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1244466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1244466</v>
      </c>
      <c r="O26" s="47">
        <f t="shared" si="1"/>
        <v>331.94611896505734</v>
      </c>
      <c r="P26" s="9"/>
    </row>
    <row r="27" spans="1:16" ht="15">
      <c r="A27" s="12"/>
      <c r="B27" s="25">
        <v>331.7</v>
      </c>
      <c r="C27" s="20" t="s">
        <v>80</v>
      </c>
      <c r="D27" s="46">
        <v>17955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17955</v>
      </c>
      <c r="O27" s="47">
        <f t="shared" si="1"/>
        <v>4.789277140570819</v>
      </c>
      <c r="P27" s="9"/>
    </row>
    <row r="28" spans="1:16" ht="15">
      <c r="A28" s="12"/>
      <c r="B28" s="25">
        <v>335.12</v>
      </c>
      <c r="C28" s="20" t="s">
        <v>27</v>
      </c>
      <c r="D28" s="46">
        <v>82700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82700</v>
      </c>
      <c r="O28" s="47">
        <f t="shared" si="1"/>
        <v>22.059215790877566</v>
      </c>
      <c r="P28" s="9"/>
    </row>
    <row r="29" spans="1:16" ht="15">
      <c r="A29" s="12"/>
      <c r="B29" s="25">
        <v>335.14</v>
      </c>
      <c r="C29" s="20" t="s">
        <v>28</v>
      </c>
      <c r="D29" s="46">
        <v>11200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11200</v>
      </c>
      <c r="O29" s="47">
        <f t="shared" si="1"/>
        <v>2.9874633235529475</v>
      </c>
      <c r="P29" s="9"/>
    </row>
    <row r="30" spans="1:16" ht="15">
      <c r="A30" s="12"/>
      <c r="B30" s="25">
        <v>335.15</v>
      </c>
      <c r="C30" s="20" t="s">
        <v>69</v>
      </c>
      <c r="D30" s="46">
        <v>1359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1359</v>
      </c>
      <c r="O30" s="47">
        <f t="shared" si="1"/>
        <v>0.3624966657775407</v>
      </c>
      <c r="P30" s="9"/>
    </row>
    <row r="31" spans="1:16" ht="15">
      <c r="A31" s="12"/>
      <c r="B31" s="25">
        <v>335.18</v>
      </c>
      <c r="C31" s="20" t="s">
        <v>29</v>
      </c>
      <c r="D31" s="46">
        <v>158301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158301</v>
      </c>
      <c r="O31" s="47">
        <f t="shared" si="1"/>
        <v>42.22485996265671</v>
      </c>
      <c r="P31" s="9"/>
    </row>
    <row r="32" spans="1:16" ht="15">
      <c r="A32" s="12"/>
      <c r="B32" s="25">
        <v>337.3</v>
      </c>
      <c r="C32" s="20" t="s">
        <v>70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6000</v>
      </c>
      <c r="O32" s="47">
        <f t="shared" si="1"/>
        <v>1.6004267804747934</v>
      </c>
      <c r="P32" s="9"/>
    </row>
    <row r="33" spans="1:16" ht="15">
      <c r="A33" s="12"/>
      <c r="B33" s="25">
        <v>337.7</v>
      </c>
      <c r="C33" s="20" t="s">
        <v>30</v>
      </c>
      <c r="D33" s="46">
        <v>41770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41770</v>
      </c>
      <c r="O33" s="47">
        <f t="shared" si="1"/>
        <v>11.14163777007202</v>
      </c>
      <c r="P33" s="9"/>
    </row>
    <row r="34" spans="1:16" ht="15.75">
      <c r="A34" s="29" t="s">
        <v>35</v>
      </c>
      <c r="B34" s="30"/>
      <c r="C34" s="31"/>
      <c r="D34" s="32">
        <f aca="true" t="shared" si="7" ref="D34:M34">SUM(D35:D44)</f>
        <v>29737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1672782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1702519</v>
      </c>
      <c r="O34" s="45">
        <f t="shared" si="1"/>
        <v>454.12616697786075</v>
      </c>
      <c r="P34" s="10"/>
    </row>
    <row r="35" spans="1:16" ht="15">
      <c r="A35" s="12"/>
      <c r="B35" s="25">
        <v>341.9</v>
      </c>
      <c r="C35" s="20" t="s">
        <v>38</v>
      </c>
      <c r="D35" s="46">
        <v>971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4">SUM(D35:M35)</f>
        <v>971</v>
      </c>
      <c r="O35" s="47">
        <f t="shared" si="1"/>
        <v>0.2590024006401707</v>
      </c>
      <c r="P35" s="9"/>
    </row>
    <row r="36" spans="1:16" ht="15">
      <c r="A36" s="12"/>
      <c r="B36" s="25">
        <v>342.1</v>
      </c>
      <c r="C36" s="20" t="s">
        <v>81</v>
      </c>
      <c r="D36" s="46">
        <v>870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870</v>
      </c>
      <c r="O36" s="47">
        <f t="shared" si="1"/>
        <v>0.23206188316884502</v>
      </c>
      <c r="P36" s="9"/>
    </row>
    <row r="37" spans="1:16" ht="15">
      <c r="A37" s="12"/>
      <c r="B37" s="25">
        <v>342.9</v>
      </c>
      <c r="C37" s="20" t="s">
        <v>39</v>
      </c>
      <c r="D37" s="46">
        <v>19777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19777</v>
      </c>
      <c r="O37" s="47">
        <f aca="true" t="shared" si="9" ref="O37:O54">(N37/O$56)</f>
        <v>5.275273406241665</v>
      </c>
      <c r="P37" s="9"/>
    </row>
    <row r="38" spans="1:16" ht="15">
      <c r="A38" s="12"/>
      <c r="B38" s="25">
        <v>343.3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641399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641399</v>
      </c>
      <c r="O38" s="47">
        <f t="shared" si="9"/>
        <v>171.08535609495866</v>
      </c>
      <c r="P38" s="9"/>
    </row>
    <row r="39" spans="1:16" ht="15">
      <c r="A39" s="12"/>
      <c r="B39" s="25">
        <v>343.4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538894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538894</v>
      </c>
      <c r="O39" s="47">
        <f t="shared" si="9"/>
        <v>143.74339823953053</v>
      </c>
      <c r="P39" s="9"/>
    </row>
    <row r="40" spans="1:16" ht="15">
      <c r="A40" s="12"/>
      <c r="B40" s="25">
        <v>343.5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377729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377729</v>
      </c>
      <c r="O40" s="47">
        <f t="shared" si="9"/>
        <v>100.75460122699387</v>
      </c>
      <c r="P40" s="9"/>
    </row>
    <row r="41" spans="1:16" ht="15">
      <c r="A41" s="12"/>
      <c r="B41" s="25">
        <v>343.9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114760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114760</v>
      </c>
      <c r="O41" s="47">
        <f t="shared" si="9"/>
        <v>30.61082955454788</v>
      </c>
      <c r="P41" s="9"/>
    </row>
    <row r="42" spans="1:16" ht="15">
      <c r="A42" s="12"/>
      <c r="B42" s="25">
        <v>347.1</v>
      </c>
      <c r="C42" s="20" t="s">
        <v>72</v>
      </c>
      <c r="D42" s="46">
        <v>6643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6643</v>
      </c>
      <c r="O42" s="47">
        <f t="shared" si="9"/>
        <v>1.771939183782342</v>
      </c>
      <c r="P42" s="9"/>
    </row>
    <row r="43" spans="1:16" ht="15">
      <c r="A43" s="12"/>
      <c r="B43" s="25">
        <v>347.2</v>
      </c>
      <c r="C43" s="20" t="s">
        <v>45</v>
      </c>
      <c r="D43" s="46">
        <v>1263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1263</v>
      </c>
      <c r="O43" s="47">
        <f t="shared" si="9"/>
        <v>0.336889837289944</v>
      </c>
      <c r="P43" s="9"/>
    </row>
    <row r="44" spans="1:16" ht="15">
      <c r="A44" s="12"/>
      <c r="B44" s="25">
        <v>347.4</v>
      </c>
      <c r="C44" s="20" t="s">
        <v>46</v>
      </c>
      <c r="D44" s="46">
        <v>213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213</v>
      </c>
      <c r="O44" s="47">
        <f t="shared" si="9"/>
        <v>0.05681515070685516</v>
      </c>
      <c r="P44" s="9"/>
    </row>
    <row r="45" spans="1:16" ht="15.75">
      <c r="A45" s="29" t="s">
        <v>36</v>
      </c>
      <c r="B45" s="30"/>
      <c r="C45" s="31"/>
      <c r="D45" s="32">
        <f aca="true" t="shared" si="10" ref="D45:M45">SUM(D46:D47)</f>
        <v>15755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4">SUM(D45:M45)</f>
        <v>15755</v>
      </c>
      <c r="O45" s="45">
        <f t="shared" si="9"/>
        <v>4.2024539877300615</v>
      </c>
      <c r="P45" s="10"/>
    </row>
    <row r="46" spans="1:16" ht="15">
      <c r="A46" s="13"/>
      <c r="B46" s="39">
        <v>351.1</v>
      </c>
      <c r="C46" s="21" t="s">
        <v>73</v>
      </c>
      <c r="D46" s="46">
        <v>11666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11666</v>
      </c>
      <c r="O46" s="47">
        <f t="shared" si="9"/>
        <v>3.1117631368364895</v>
      </c>
      <c r="P46" s="9"/>
    </row>
    <row r="47" spans="1:16" ht="15">
      <c r="A47" s="13"/>
      <c r="B47" s="39">
        <v>359</v>
      </c>
      <c r="C47" s="21" t="s">
        <v>74</v>
      </c>
      <c r="D47" s="46">
        <v>4089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4089</v>
      </c>
      <c r="O47" s="47">
        <f t="shared" si="9"/>
        <v>1.0906908508935715</v>
      </c>
      <c r="P47" s="9"/>
    </row>
    <row r="48" spans="1:16" ht="15.75">
      <c r="A48" s="29" t="s">
        <v>3</v>
      </c>
      <c r="B48" s="30"/>
      <c r="C48" s="31"/>
      <c r="D48" s="32">
        <f aca="true" t="shared" si="12" ref="D48:M48">SUM(D49:D53)</f>
        <v>145438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492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145930</v>
      </c>
      <c r="O48" s="45">
        <f t="shared" si="9"/>
        <v>38.92504667911443</v>
      </c>
      <c r="P48" s="10"/>
    </row>
    <row r="49" spans="1:16" ht="15">
      <c r="A49" s="12"/>
      <c r="B49" s="25">
        <v>361.1</v>
      </c>
      <c r="C49" s="20" t="s">
        <v>51</v>
      </c>
      <c r="D49" s="46">
        <v>815</v>
      </c>
      <c r="E49" s="46">
        <v>0</v>
      </c>
      <c r="F49" s="46">
        <v>0</v>
      </c>
      <c r="G49" s="46">
        <v>0</v>
      </c>
      <c r="H49" s="46">
        <v>0</v>
      </c>
      <c r="I49" s="46">
        <v>492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1307</v>
      </c>
      <c r="O49" s="47">
        <f t="shared" si="9"/>
        <v>0.3486263003467591</v>
      </c>
      <c r="P49" s="9"/>
    </row>
    <row r="50" spans="1:16" ht="15">
      <c r="A50" s="12"/>
      <c r="B50" s="25">
        <v>362</v>
      </c>
      <c r="C50" s="20" t="s">
        <v>75</v>
      </c>
      <c r="D50" s="46">
        <v>35260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35260</v>
      </c>
      <c r="O50" s="47">
        <f t="shared" si="9"/>
        <v>9.40517471325687</v>
      </c>
      <c r="P50" s="9"/>
    </row>
    <row r="51" spans="1:16" ht="15">
      <c r="A51" s="12"/>
      <c r="B51" s="25">
        <v>364</v>
      </c>
      <c r="C51" s="20" t="s">
        <v>82</v>
      </c>
      <c r="D51" s="46">
        <v>34766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34766</v>
      </c>
      <c r="O51" s="47">
        <f t="shared" si="9"/>
        <v>9.273406241664444</v>
      </c>
      <c r="P51" s="9"/>
    </row>
    <row r="52" spans="1:16" ht="15">
      <c r="A52" s="12"/>
      <c r="B52" s="25">
        <v>366</v>
      </c>
      <c r="C52" s="20" t="s">
        <v>53</v>
      </c>
      <c r="D52" s="46">
        <v>14089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14089</v>
      </c>
      <c r="O52" s="47">
        <f t="shared" si="9"/>
        <v>3.7580688183515605</v>
      </c>
      <c r="P52" s="9"/>
    </row>
    <row r="53" spans="1:16" ht="15.75" thickBot="1">
      <c r="A53" s="12"/>
      <c r="B53" s="25">
        <v>369.9</v>
      </c>
      <c r="C53" s="20" t="s">
        <v>54</v>
      </c>
      <c r="D53" s="46">
        <v>60508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60508</v>
      </c>
      <c r="O53" s="47">
        <f t="shared" si="9"/>
        <v>16.1397706054948</v>
      </c>
      <c r="P53" s="9"/>
    </row>
    <row r="54" spans="1:119" ht="16.5" thickBot="1">
      <c r="A54" s="14" t="s">
        <v>48</v>
      </c>
      <c r="B54" s="23"/>
      <c r="C54" s="22"/>
      <c r="D54" s="15">
        <f>SUM(D5,D14,D23,D34,D45,D48)</f>
        <v>2392722</v>
      </c>
      <c r="E54" s="15">
        <f aca="true" t="shared" si="13" ref="E54:M54">SUM(E5,E14,E23,E34,E45,E48)</f>
        <v>0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2941498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1"/>
        <v>5334220</v>
      </c>
      <c r="O54" s="38">
        <f t="shared" si="9"/>
        <v>1422.8380901573753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83</v>
      </c>
      <c r="M56" s="48"/>
      <c r="N56" s="48"/>
      <c r="O56" s="43">
        <v>3749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1718390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1718390</v>
      </c>
      <c r="O5" s="33">
        <f aca="true" t="shared" si="1" ref="O5:O36">(N5/O$56)</f>
        <v>462.3056228140974</v>
      </c>
      <c r="P5" s="6"/>
    </row>
    <row r="6" spans="1:16" ht="15">
      <c r="A6" s="12"/>
      <c r="B6" s="25">
        <v>311</v>
      </c>
      <c r="C6" s="20" t="s">
        <v>2</v>
      </c>
      <c r="D6" s="46">
        <v>1139978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1139978</v>
      </c>
      <c r="O6" s="47">
        <f t="shared" si="1"/>
        <v>306.6930320150659</v>
      </c>
      <c r="P6" s="9"/>
    </row>
    <row r="7" spans="1:16" ht="15">
      <c r="A7" s="12"/>
      <c r="B7" s="25">
        <v>312.3</v>
      </c>
      <c r="C7" s="20" t="s">
        <v>10</v>
      </c>
      <c r="D7" s="46">
        <v>19128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19128</v>
      </c>
      <c r="O7" s="47">
        <f t="shared" si="1"/>
        <v>5.146085552865214</v>
      </c>
      <c r="P7" s="9"/>
    </row>
    <row r="8" spans="1:16" ht="15">
      <c r="A8" s="12"/>
      <c r="B8" s="25">
        <v>312.41</v>
      </c>
      <c r="C8" s="20" t="s">
        <v>12</v>
      </c>
      <c r="D8" s="46">
        <v>106113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106113</v>
      </c>
      <c r="O8" s="47">
        <f t="shared" si="1"/>
        <v>28.548022598870055</v>
      </c>
      <c r="P8" s="9"/>
    </row>
    <row r="9" spans="1:16" ht="15">
      <c r="A9" s="12"/>
      <c r="B9" s="25">
        <v>312.42</v>
      </c>
      <c r="C9" s="20" t="s">
        <v>11</v>
      </c>
      <c r="D9" s="46">
        <v>66122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66122</v>
      </c>
      <c r="O9" s="47">
        <f t="shared" si="1"/>
        <v>17.789077212806028</v>
      </c>
      <c r="P9" s="9"/>
    </row>
    <row r="10" spans="1:16" ht="15">
      <c r="A10" s="12"/>
      <c r="B10" s="25">
        <v>314.1</v>
      </c>
      <c r="C10" s="20" t="s">
        <v>13</v>
      </c>
      <c r="D10" s="46">
        <v>245980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245980</v>
      </c>
      <c r="O10" s="47">
        <f t="shared" si="1"/>
        <v>66.17702448210923</v>
      </c>
      <c r="P10" s="9"/>
    </row>
    <row r="11" spans="1:16" ht="15">
      <c r="A11" s="12"/>
      <c r="B11" s="25">
        <v>314.4</v>
      </c>
      <c r="C11" s="20" t="s">
        <v>14</v>
      </c>
      <c r="D11" s="46">
        <v>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</v>
      </c>
      <c r="O11" s="47">
        <f t="shared" si="1"/>
        <v>0.002959375840731773</v>
      </c>
      <c r="P11" s="9"/>
    </row>
    <row r="12" spans="1:16" ht="15">
      <c r="A12" s="12"/>
      <c r="B12" s="25">
        <v>314.8</v>
      </c>
      <c r="C12" s="20" t="s">
        <v>15</v>
      </c>
      <c r="D12" s="46">
        <v>779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779</v>
      </c>
      <c r="O12" s="47">
        <f t="shared" si="1"/>
        <v>0.20957761635727737</v>
      </c>
      <c r="P12" s="9"/>
    </row>
    <row r="13" spans="1:16" ht="15">
      <c r="A13" s="12"/>
      <c r="B13" s="25">
        <v>315</v>
      </c>
      <c r="C13" s="20" t="s">
        <v>66</v>
      </c>
      <c r="D13" s="46">
        <v>139397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139397</v>
      </c>
      <c r="O13" s="47">
        <f t="shared" si="1"/>
        <v>37.50255582458972</v>
      </c>
      <c r="P13" s="9"/>
    </row>
    <row r="14" spans="1:16" ht="15">
      <c r="A14" s="12"/>
      <c r="B14" s="25">
        <v>316</v>
      </c>
      <c r="C14" s="20" t="s">
        <v>67</v>
      </c>
      <c r="D14" s="46">
        <v>882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882</v>
      </c>
      <c r="O14" s="47">
        <f t="shared" si="1"/>
        <v>0.23728813559322035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SUM(D16:D23)</f>
        <v>391099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8330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399429</v>
      </c>
      <c r="O15" s="45">
        <f t="shared" si="1"/>
        <v>107.46004842615012</v>
      </c>
      <c r="P15" s="10"/>
    </row>
    <row r="16" spans="1:16" ht="15">
      <c r="A16" s="12"/>
      <c r="B16" s="25">
        <v>322</v>
      </c>
      <c r="C16" s="20" t="s">
        <v>0</v>
      </c>
      <c r="D16" s="46">
        <v>16675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16675</v>
      </c>
      <c r="O16" s="47">
        <f t="shared" si="1"/>
        <v>4.486144740382029</v>
      </c>
      <c r="P16" s="9"/>
    </row>
    <row r="17" spans="1:16" ht="15">
      <c r="A17" s="12"/>
      <c r="B17" s="25">
        <v>323.1</v>
      </c>
      <c r="C17" s="20" t="s">
        <v>17</v>
      </c>
      <c r="D17" s="46">
        <v>261488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261488</v>
      </c>
      <c r="O17" s="47">
        <f t="shared" si="1"/>
        <v>70.34920634920636</v>
      </c>
      <c r="P17" s="9"/>
    </row>
    <row r="18" spans="1:16" ht="15">
      <c r="A18" s="12"/>
      <c r="B18" s="25">
        <v>323.7</v>
      </c>
      <c r="C18" s="20" t="s">
        <v>19</v>
      </c>
      <c r="D18" s="46">
        <v>70314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70314</v>
      </c>
      <c r="O18" s="47">
        <f t="shared" si="1"/>
        <v>18.91686844229217</v>
      </c>
      <c r="P18" s="9"/>
    </row>
    <row r="19" spans="1:16" ht="15">
      <c r="A19" s="12"/>
      <c r="B19" s="25">
        <v>324.11</v>
      </c>
      <c r="C19" s="20" t="s">
        <v>20</v>
      </c>
      <c r="D19" s="46">
        <v>3545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3545</v>
      </c>
      <c r="O19" s="47">
        <f t="shared" si="1"/>
        <v>0.9537261232176486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8330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8330</v>
      </c>
      <c r="O20" s="47">
        <f t="shared" si="1"/>
        <v>2.2410546139359697</v>
      </c>
      <c r="P20" s="9"/>
    </row>
    <row r="21" spans="1:16" ht="15">
      <c r="A21" s="12"/>
      <c r="B21" s="25">
        <v>324.31</v>
      </c>
      <c r="C21" s="20" t="s">
        <v>22</v>
      </c>
      <c r="D21" s="46">
        <v>10767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10767</v>
      </c>
      <c r="O21" s="47">
        <f t="shared" si="1"/>
        <v>2.896690879741727</v>
      </c>
      <c r="P21" s="9"/>
    </row>
    <row r="22" spans="1:16" ht="15">
      <c r="A22" s="12"/>
      <c r="B22" s="25">
        <v>324.61</v>
      </c>
      <c r="C22" s="20" t="s">
        <v>23</v>
      </c>
      <c r="D22" s="46">
        <v>2536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2536</v>
      </c>
      <c r="O22" s="47">
        <f t="shared" si="1"/>
        <v>0.6822706483723433</v>
      </c>
      <c r="P22" s="9"/>
    </row>
    <row r="23" spans="1:16" ht="15">
      <c r="A23" s="12"/>
      <c r="B23" s="25">
        <v>329</v>
      </c>
      <c r="C23" s="20" t="s">
        <v>24</v>
      </c>
      <c r="D23" s="46">
        <v>25774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3">SUM(D23:M23)</f>
        <v>25774</v>
      </c>
      <c r="O23" s="47">
        <f t="shared" si="1"/>
        <v>6.934086629001883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SUM(D25:D32)</f>
        <v>369798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57701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427499</v>
      </c>
      <c r="O24" s="45">
        <f t="shared" si="1"/>
        <v>115.01183750336293</v>
      </c>
      <c r="P24" s="10"/>
    </row>
    <row r="25" spans="1:16" ht="15">
      <c r="A25" s="12"/>
      <c r="B25" s="25">
        <v>331.1</v>
      </c>
      <c r="C25" s="20" t="s">
        <v>68</v>
      </c>
      <c r="D25" s="46">
        <v>70658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70658</v>
      </c>
      <c r="O25" s="47">
        <f t="shared" si="1"/>
        <v>19.009416195856875</v>
      </c>
      <c r="P25" s="9"/>
    </row>
    <row r="26" spans="1:16" ht="15">
      <c r="A26" s="12"/>
      <c r="B26" s="25">
        <v>331.2</v>
      </c>
      <c r="C26" s="20" t="s">
        <v>25</v>
      </c>
      <c r="D26" s="46">
        <v>21952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21952</v>
      </c>
      <c r="O26" s="47">
        <f t="shared" si="1"/>
        <v>5.905838041431262</v>
      </c>
      <c r="P26" s="9"/>
    </row>
    <row r="27" spans="1:16" ht="15">
      <c r="A27" s="12"/>
      <c r="B27" s="25">
        <v>335.12</v>
      </c>
      <c r="C27" s="20" t="s">
        <v>27</v>
      </c>
      <c r="D27" s="46">
        <v>80560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80560</v>
      </c>
      <c r="O27" s="47">
        <f t="shared" si="1"/>
        <v>21.673392520850147</v>
      </c>
      <c r="P27" s="9"/>
    </row>
    <row r="28" spans="1:16" ht="15">
      <c r="A28" s="12"/>
      <c r="B28" s="25">
        <v>335.14</v>
      </c>
      <c r="C28" s="20" t="s">
        <v>28</v>
      </c>
      <c r="D28" s="46">
        <v>5928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5928</v>
      </c>
      <c r="O28" s="47">
        <f t="shared" si="1"/>
        <v>1.5948345439870864</v>
      </c>
      <c r="P28" s="9"/>
    </row>
    <row r="29" spans="1:16" ht="15">
      <c r="A29" s="12"/>
      <c r="B29" s="25">
        <v>335.15</v>
      </c>
      <c r="C29" s="20" t="s">
        <v>69</v>
      </c>
      <c r="D29" s="46">
        <v>1867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1867</v>
      </c>
      <c r="O29" s="47">
        <f t="shared" si="1"/>
        <v>0.5022867904223837</v>
      </c>
      <c r="P29" s="9"/>
    </row>
    <row r="30" spans="1:16" ht="15">
      <c r="A30" s="12"/>
      <c r="B30" s="25">
        <v>335.18</v>
      </c>
      <c r="C30" s="20" t="s">
        <v>29</v>
      </c>
      <c r="D30" s="46">
        <v>151594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151594</v>
      </c>
      <c r="O30" s="47">
        <f t="shared" si="1"/>
        <v>40.78396556362658</v>
      </c>
      <c r="P30" s="9"/>
    </row>
    <row r="31" spans="1:16" ht="15">
      <c r="A31" s="12"/>
      <c r="B31" s="25">
        <v>337.3</v>
      </c>
      <c r="C31" s="20" t="s">
        <v>70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57701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57701</v>
      </c>
      <c r="O31" s="47">
        <f t="shared" si="1"/>
        <v>15.523540489642185</v>
      </c>
      <c r="P31" s="9"/>
    </row>
    <row r="32" spans="1:16" ht="15">
      <c r="A32" s="12"/>
      <c r="B32" s="25">
        <v>337.7</v>
      </c>
      <c r="C32" s="20" t="s">
        <v>30</v>
      </c>
      <c r="D32" s="46">
        <v>37239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37239</v>
      </c>
      <c r="O32" s="47">
        <f t="shared" si="1"/>
        <v>10.018563357546409</v>
      </c>
      <c r="P32" s="9"/>
    </row>
    <row r="33" spans="1:16" ht="15.75">
      <c r="A33" s="29" t="s">
        <v>35</v>
      </c>
      <c r="B33" s="30"/>
      <c r="C33" s="31"/>
      <c r="D33" s="32">
        <f aca="true" t="shared" si="7" ref="D33:M33">SUM(D34:D43)</f>
        <v>53730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1544378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1598108</v>
      </c>
      <c r="O33" s="45">
        <f t="shared" si="1"/>
        <v>429.94565509819745</v>
      </c>
      <c r="P33" s="10"/>
    </row>
    <row r="34" spans="1:16" ht="15">
      <c r="A34" s="12"/>
      <c r="B34" s="25">
        <v>341.9</v>
      </c>
      <c r="C34" s="20" t="s">
        <v>38</v>
      </c>
      <c r="D34" s="46">
        <v>28981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3">SUM(D34:M34)</f>
        <v>28981</v>
      </c>
      <c r="O34" s="47">
        <f t="shared" si="1"/>
        <v>7.7968792036588646</v>
      </c>
      <c r="P34" s="9"/>
    </row>
    <row r="35" spans="1:16" ht="15">
      <c r="A35" s="12"/>
      <c r="B35" s="25">
        <v>342.2</v>
      </c>
      <c r="C35" s="20" t="s">
        <v>71</v>
      </c>
      <c r="D35" s="46">
        <v>1728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1728</v>
      </c>
      <c r="O35" s="47">
        <f t="shared" si="1"/>
        <v>0.4648910411622276</v>
      </c>
      <c r="P35" s="9"/>
    </row>
    <row r="36" spans="1:16" ht="15">
      <c r="A36" s="12"/>
      <c r="B36" s="25">
        <v>343.3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584121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584121</v>
      </c>
      <c r="O36" s="47">
        <f t="shared" si="1"/>
        <v>157.14850686037127</v>
      </c>
      <c r="P36" s="9"/>
    </row>
    <row r="37" spans="1:16" ht="15">
      <c r="A37" s="12"/>
      <c r="B37" s="25">
        <v>343.4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524553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524553</v>
      </c>
      <c r="O37" s="47">
        <f aca="true" t="shared" si="9" ref="O37:O54">(N37/O$56)</f>
        <v>141.1226795803067</v>
      </c>
      <c r="P37" s="9"/>
    </row>
    <row r="38" spans="1:16" ht="15">
      <c r="A38" s="12"/>
      <c r="B38" s="25">
        <v>343.5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342654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342654</v>
      </c>
      <c r="O38" s="47">
        <f t="shared" si="9"/>
        <v>92.18563357546408</v>
      </c>
      <c r="P38" s="9"/>
    </row>
    <row r="39" spans="1:16" ht="15">
      <c r="A39" s="12"/>
      <c r="B39" s="25">
        <v>343.9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93050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93050</v>
      </c>
      <c r="O39" s="47">
        <f t="shared" si="9"/>
        <v>25.033629270917405</v>
      </c>
      <c r="P39" s="9"/>
    </row>
    <row r="40" spans="1:16" ht="15">
      <c r="A40" s="12"/>
      <c r="B40" s="25">
        <v>344.9</v>
      </c>
      <c r="C40" s="20" t="s">
        <v>44</v>
      </c>
      <c r="D40" s="46">
        <v>3183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3183</v>
      </c>
      <c r="O40" s="47">
        <f t="shared" si="9"/>
        <v>0.8563357546408394</v>
      </c>
      <c r="P40" s="9"/>
    </row>
    <row r="41" spans="1:16" ht="15">
      <c r="A41" s="12"/>
      <c r="B41" s="25">
        <v>347.1</v>
      </c>
      <c r="C41" s="20" t="s">
        <v>72</v>
      </c>
      <c r="D41" s="46">
        <v>7183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7183</v>
      </c>
      <c r="O41" s="47">
        <f t="shared" si="9"/>
        <v>1.9324724239978477</v>
      </c>
      <c r="P41" s="9"/>
    </row>
    <row r="42" spans="1:16" ht="15">
      <c r="A42" s="12"/>
      <c r="B42" s="25">
        <v>347.2</v>
      </c>
      <c r="C42" s="20" t="s">
        <v>45</v>
      </c>
      <c r="D42" s="46">
        <v>12471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12471</v>
      </c>
      <c r="O42" s="47">
        <f t="shared" si="9"/>
        <v>3.355125100887813</v>
      </c>
      <c r="P42" s="9"/>
    </row>
    <row r="43" spans="1:16" ht="15">
      <c r="A43" s="12"/>
      <c r="B43" s="25">
        <v>347.4</v>
      </c>
      <c r="C43" s="20" t="s">
        <v>46</v>
      </c>
      <c r="D43" s="46">
        <v>184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184</v>
      </c>
      <c r="O43" s="47">
        <f t="shared" si="9"/>
        <v>0.04950228679042239</v>
      </c>
      <c r="P43" s="9"/>
    </row>
    <row r="44" spans="1:16" ht="15.75">
      <c r="A44" s="29" t="s">
        <v>36</v>
      </c>
      <c r="B44" s="30"/>
      <c r="C44" s="31"/>
      <c r="D44" s="32">
        <f aca="true" t="shared" si="10" ref="D44:M44">SUM(D45:D46)</f>
        <v>31090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4">SUM(D44:M44)</f>
        <v>31090</v>
      </c>
      <c r="O44" s="45">
        <f t="shared" si="9"/>
        <v>8.364272262577348</v>
      </c>
      <c r="P44" s="10"/>
    </row>
    <row r="45" spans="1:16" ht="15">
      <c r="A45" s="13"/>
      <c r="B45" s="39">
        <v>351.1</v>
      </c>
      <c r="C45" s="21" t="s">
        <v>73</v>
      </c>
      <c r="D45" s="46">
        <v>18844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18844</v>
      </c>
      <c r="O45" s="47">
        <f t="shared" si="9"/>
        <v>5.069679849340866</v>
      </c>
      <c r="P45" s="9"/>
    </row>
    <row r="46" spans="1:16" ht="15">
      <c r="A46" s="13"/>
      <c r="B46" s="39">
        <v>359</v>
      </c>
      <c r="C46" s="21" t="s">
        <v>74</v>
      </c>
      <c r="D46" s="46">
        <v>12246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12246</v>
      </c>
      <c r="O46" s="47">
        <f t="shared" si="9"/>
        <v>3.294592413236481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SUM(D48:D51)</f>
        <v>64198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1802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66000</v>
      </c>
      <c r="O47" s="45">
        <f t="shared" si="9"/>
        <v>17.756255044390638</v>
      </c>
      <c r="P47" s="10"/>
    </row>
    <row r="48" spans="1:16" ht="15">
      <c r="A48" s="12"/>
      <c r="B48" s="25">
        <v>361.1</v>
      </c>
      <c r="C48" s="20" t="s">
        <v>51</v>
      </c>
      <c r="D48" s="46">
        <v>6151</v>
      </c>
      <c r="E48" s="46">
        <v>0</v>
      </c>
      <c r="F48" s="46">
        <v>0</v>
      </c>
      <c r="G48" s="46">
        <v>0</v>
      </c>
      <c r="H48" s="46">
        <v>0</v>
      </c>
      <c r="I48" s="46">
        <v>1802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7953</v>
      </c>
      <c r="O48" s="47">
        <f t="shared" si="9"/>
        <v>2.1396287328490717</v>
      </c>
      <c r="P48" s="9"/>
    </row>
    <row r="49" spans="1:16" ht="15">
      <c r="A49" s="12"/>
      <c r="B49" s="25">
        <v>362</v>
      </c>
      <c r="C49" s="20" t="s">
        <v>75</v>
      </c>
      <c r="D49" s="46">
        <v>22565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22565</v>
      </c>
      <c r="O49" s="47">
        <f t="shared" si="9"/>
        <v>6.070755986010223</v>
      </c>
      <c r="P49" s="9"/>
    </row>
    <row r="50" spans="1:16" ht="15">
      <c r="A50" s="12"/>
      <c r="B50" s="25">
        <v>366</v>
      </c>
      <c r="C50" s="20" t="s">
        <v>53</v>
      </c>
      <c r="D50" s="46">
        <v>6748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6748</v>
      </c>
      <c r="O50" s="47">
        <f t="shared" si="9"/>
        <v>1.8154425612052731</v>
      </c>
      <c r="P50" s="9"/>
    </row>
    <row r="51" spans="1:16" ht="15">
      <c r="A51" s="12"/>
      <c r="B51" s="25">
        <v>369.9</v>
      </c>
      <c r="C51" s="20" t="s">
        <v>54</v>
      </c>
      <c r="D51" s="46">
        <v>28734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28734</v>
      </c>
      <c r="O51" s="47">
        <f t="shared" si="9"/>
        <v>7.73042776432607</v>
      </c>
      <c r="P51" s="9"/>
    </row>
    <row r="52" spans="1:16" ht="15.75">
      <c r="A52" s="29" t="s">
        <v>37</v>
      </c>
      <c r="B52" s="30"/>
      <c r="C52" s="31"/>
      <c r="D52" s="32">
        <f aca="true" t="shared" si="13" ref="D52:M52">SUM(D53:D53)</f>
        <v>483250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483250</v>
      </c>
      <c r="O52" s="45">
        <f t="shared" si="9"/>
        <v>130.01076136669357</v>
      </c>
      <c r="P52" s="9"/>
    </row>
    <row r="53" spans="1:16" ht="15.75" thickBot="1">
      <c r="A53" s="12"/>
      <c r="B53" s="25">
        <v>382</v>
      </c>
      <c r="C53" s="20" t="s">
        <v>63</v>
      </c>
      <c r="D53" s="46">
        <v>483250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483250</v>
      </c>
      <c r="O53" s="47">
        <f t="shared" si="9"/>
        <v>130.01076136669357</v>
      </c>
      <c r="P53" s="9"/>
    </row>
    <row r="54" spans="1:119" ht="16.5" thickBot="1">
      <c r="A54" s="14" t="s">
        <v>48</v>
      </c>
      <c r="B54" s="23"/>
      <c r="C54" s="22"/>
      <c r="D54" s="15">
        <f aca="true" t="shared" si="14" ref="D54:M54">SUM(D5,D15,D24,D33,D44,D47,D52)</f>
        <v>3111555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1612211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4723766</v>
      </c>
      <c r="O54" s="38">
        <f t="shared" si="9"/>
        <v>1270.8544525154696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76</v>
      </c>
      <c r="M56" s="48"/>
      <c r="N56" s="48"/>
      <c r="O56" s="43">
        <v>3717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A58:O58"/>
    <mergeCell ref="L56:N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1737382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1737382</v>
      </c>
      <c r="O5" s="33">
        <f aca="true" t="shared" si="1" ref="O5:O50">(N5/O$52)</f>
        <v>526.6389815095483</v>
      </c>
      <c r="P5" s="6"/>
    </row>
    <row r="6" spans="1:16" ht="15">
      <c r="A6" s="12"/>
      <c r="B6" s="25">
        <v>311</v>
      </c>
      <c r="C6" s="20" t="s">
        <v>2</v>
      </c>
      <c r="D6" s="46">
        <v>1316874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1316874</v>
      </c>
      <c r="O6" s="47">
        <f t="shared" si="1"/>
        <v>399.17368899666565</v>
      </c>
      <c r="P6" s="9"/>
    </row>
    <row r="7" spans="1:16" ht="15">
      <c r="A7" s="12"/>
      <c r="B7" s="25">
        <v>312.3</v>
      </c>
      <c r="C7" s="20" t="s">
        <v>10</v>
      </c>
      <c r="D7" s="46">
        <v>19335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19335</v>
      </c>
      <c r="O7" s="47">
        <f t="shared" si="1"/>
        <v>5.860866929372537</v>
      </c>
      <c r="P7" s="9"/>
    </row>
    <row r="8" spans="1:16" ht="15">
      <c r="A8" s="12"/>
      <c r="B8" s="25">
        <v>312.41</v>
      </c>
      <c r="C8" s="20" t="s">
        <v>12</v>
      </c>
      <c r="D8" s="46">
        <v>114452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114452</v>
      </c>
      <c r="O8" s="47">
        <f t="shared" si="1"/>
        <v>34.69293725371325</v>
      </c>
      <c r="P8" s="9"/>
    </row>
    <row r="9" spans="1:16" ht="15">
      <c r="A9" s="12"/>
      <c r="B9" s="25">
        <v>312.42</v>
      </c>
      <c r="C9" s="20" t="s">
        <v>11</v>
      </c>
      <c r="D9" s="46">
        <v>72351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72351</v>
      </c>
      <c r="O9" s="47">
        <f t="shared" si="1"/>
        <v>21.931191270081843</v>
      </c>
      <c r="P9" s="9"/>
    </row>
    <row r="10" spans="1:16" ht="15">
      <c r="A10" s="12"/>
      <c r="B10" s="25">
        <v>314.1</v>
      </c>
      <c r="C10" s="20" t="s">
        <v>13</v>
      </c>
      <c r="D10" s="46">
        <v>213608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213608</v>
      </c>
      <c r="O10" s="47">
        <f t="shared" si="1"/>
        <v>64.74931797514398</v>
      </c>
      <c r="P10" s="9"/>
    </row>
    <row r="11" spans="1:16" ht="15">
      <c r="A11" s="12"/>
      <c r="B11" s="25">
        <v>314.4</v>
      </c>
      <c r="C11" s="20" t="s">
        <v>14</v>
      </c>
      <c r="D11" s="46">
        <v>116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</v>
      </c>
      <c r="O11" s="47">
        <f t="shared" si="1"/>
        <v>0.035162170354652925</v>
      </c>
      <c r="P11" s="9"/>
    </row>
    <row r="12" spans="1:16" ht="15">
      <c r="A12" s="12"/>
      <c r="B12" s="25">
        <v>314.8</v>
      </c>
      <c r="C12" s="20" t="s">
        <v>15</v>
      </c>
      <c r="D12" s="46">
        <v>646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646</v>
      </c>
      <c r="O12" s="47">
        <f t="shared" si="1"/>
        <v>0.19581691421642922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SUM(D14:D22)</f>
        <v>598584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-6301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592283</v>
      </c>
      <c r="O13" s="45">
        <f t="shared" si="1"/>
        <v>179.53410124280086</v>
      </c>
      <c r="P13" s="10"/>
    </row>
    <row r="14" spans="1:16" ht="15">
      <c r="A14" s="12"/>
      <c r="B14" s="25">
        <v>322</v>
      </c>
      <c r="C14" s="20" t="s">
        <v>0</v>
      </c>
      <c r="D14" s="46">
        <v>38092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38092</v>
      </c>
      <c r="O14" s="47">
        <f t="shared" si="1"/>
        <v>11.54652925128827</v>
      </c>
      <c r="P14" s="9"/>
    </row>
    <row r="15" spans="1:16" ht="15">
      <c r="A15" s="12"/>
      <c r="B15" s="25">
        <v>323.1</v>
      </c>
      <c r="C15" s="20" t="s">
        <v>17</v>
      </c>
      <c r="D15" s="46">
        <v>250740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250740</v>
      </c>
      <c r="O15" s="47">
        <f t="shared" si="1"/>
        <v>76.00484995453168</v>
      </c>
      <c r="P15" s="9"/>
    </row>
    <row r="16" spans="1:16" ht="15">
      <c r="A16" s="12"/>
      <c r="B16" s="25">
        <v>323.2</v>
      </c>
      <c r="C16" s="20" t="s">
        <v>18</v>
      </c>
      <c r="D16" s="46">
        <v>173325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173325</v>
      </c>
      <c r="O16" s="47">
        <f t="shared" si="1"/>
        <v>52.538648075174294</v>
      </c>
      <c r="P16" s="9"/>
    </row>
    <row r="17" spans="1:16" ht="15">
      <c r="A17" s="12"/>
      <c r="B17" s="25">
        <v>323.7</v>
      </c>
      <c r="C17" s="20" t="s">
        <v>19</v>
      </c>
      <c r="D17" s="46">
        <v>53431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53431</v>
      </c>
      <c r="O17" s="47">
        <f t="shared" si="1"/>
        <v>16.19612003637466</v>
      </c>
      <c r="P17" s="9"/>
    </row>
    <row r="18" spans="1:16" ht="15">
      <c r="A18" s="12"/>
      <c r="B18" s="25">
        <v>324.02</v>
      </c>
      <c r="C18" s="20" t="s">
        <v>20</v>
      </c>
      <c r="D18" s="46">
        <v>12787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12787</v>
      </c>
      <c r="O18" s="47">
        <f t="shared" si="1"/>
        <v>3.8760230372840256</v>
      </c>
      <c r="P18" s="9"/>
    </row>
    <row r="19" spans="1:16" ht="15">
      <c r="A19" s="12"/>
      <c r="B19" s="25">
        <v>324.03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-6301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-6301</v>
      </c>
      <c r="O19" s="47">
        <f t="shared" si="1"/>
        <v>-1.9099727190057594</v>
      </c>
      <c r="P19" s="9"/>
    </row>
    <row r="20" spans="1:16" ht="15">
      <c r="A20" s="12"/>
      <c r="B20" s="25">
        <v>324.04</v>
      </c>
      <c r="C20" s="20" t="s">
        <v>22</v>
      </c>
      <c r="D20" s="46">
        <v>35054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35054</v>
      </c>
      <c r="O20" s="47">
        <f t="shared" si="1"/>
        <v>10.625644134586238</v>
      </c>
      <c r="P20" s="9"/>
    </row>
    <row r="21" spans="1:16" ht="15">
      <c r="A21" s="12"/>
      <c r="B21" s="25">
        <v>324.07</v>
      </c>
      <c r="C21" s="20" t="s">
        <v>23</v>
      </c>
      <c r="D21" s="46">
        <v>9942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9942</v>
      </c>
      <c r="O21" s="47">
        <f t="shared" si="1"/>
        <v>3.0136404971203397</v>
      </c>
      <c r="P21" s="9"/>
    </row>
    <row r="22" spans="1:16" ht="15">
      <c r="A22" s="12"/>
      <c r="B22" s="25">
        <v>329</v>
      </c>
      <c r="C22" s="20" t="s">
        <v>24</v>
      </c>
      <c r="D22" s="46">
        <v>25213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25213</v>
      </c>
      <c r="O22" s="47">
        <f t="shared" si="1"/>
        <v>7.642618975447105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SUM(D24:D28)</f>
        <v>289750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aca="true" t="shared" si="6" ref="N23:N29">SUM(D23:M23)</f>
        <v>289750</v>
      </c>
      <c r="O23" s="45">
        <f t="shared" si="1"/>
        <v>87.82964534707487</v>
      </c>
      <c r="P23" s="10"/>
    </row>
    <row r="24" spans="1:16" ht="15">
      <c r="A24" s="12"/>
      <c r="B24" s="25">
        <v>331.2</v>
      </c>
      <c r="C24" s="20" t="s">
        <v>25</v>
      </c>
      <c r="D24" s="46">
        <v>599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599</v>
      </c>
      <c r="O24" s="47">
        <f t="shared" si="1"/>
        <v>0.1815701727796302</v>
      </c>
      <c r="P24" s="9"/>
    </row>
    <row r="25" spans="1:16" ht="15">
      <c r="A25" s="12"/>
      <c r="B25" s="25">
        <v>335.12</v>
      </c>
      <c r="C25" s="20" t="s">
        <v>27</v>
      </c>
      <c r="D25" s="46">
        <v>84384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84384</v>
      </c>
      <c r="O25" s="47">
        <f t="shared" si="1"/>
        <v>25.578660200060625</v>
      </c>
      <c r="P25" s="9"/>
    </row>
    <row r="26" spans="1:16" ht="15">
      <c r="A26" s="12"/>
      <c r="B26" s="25">
        <v>335.14</v>
      </c>
      <c r="C26" s="20" t="s">
        <v>28</v>
      </c>
      <c r="D26" s="46">
        <v>5892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5892</v>
      </c>
      <c r="O26" s="47">
        <f t="shared" si="1"/>
        <v>1.7859957562897848</v>
      </c>
      <c r="P26" s="9"/>
    </row>
    <row r="27" spans="1:16" ht="15">
      <c r="A27" s="12"/>
      <c r="B27" s="25">
        <v>335.18</v>
      </c>
      <c r="C27" s="20" t="s">
        <v>29</v>
      </c>
      <c r="D27" s="46">
        <v>159198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159198</v>
      </c>
      <c r="O27" s="47">
        <f t="shared" si="1"/>
        <v>48.256441345862385</v>
      </c>
      <c r="P27" s="9"/>
    </row>
    <row r="28" spans="1:16" ht="15">
      <c r="A28" s="12"/>
      <c r="B28" s="25">
        <v>337.7</v>
      </c>
      <c r="C28" s="20" t="s">
        <v>30</v>
      </c>
      <c r="D28" s="46">
        <v>39677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39677</v>
      </c>
      <c r="O28" s="47">
        <f t="shared" si="1"/>
        <v>12.02697787208245</v>
      </c>
      <c r="P28" s="9"/>
    </row>
    <row r="29" spans="1:16" ht="15.75">
      <c r="A29" s="29" t="s">
        <v>35</v>
      </c>
      <c r="B29" s="30"/>
      <c r="C29" s="31"/>
      <c r="D29" s="32">
        <f aca="true" t="shared" si="7" ref="D29:M29">SUM(D30:D39)</f>
        <v>88019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1417070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1505089</v>
      </c>
      <c r="O29" s="45">
        <f t="shared" si="1"/>
        <v>456.22582600788115</v>
      </c>
      <c r="P29" s="10"/>
    </row>
    <row r="30" spans="1:16" ht="15">
      <c r="A30" s="12"/>
      <c r="B30" s="25">
        <v>341.9</v>
      </c>
      <c r="C30" s="20" t="s">
        <v>38</v>
      </c>
      <c r="D30" s="46">
        <v>17681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9">SUM(D30:M30)</f>
        <v>17681</v>
      </c>
      <c r="O30" s="47">
        <f t="shared" si="1"/>
        <v>5.3595028796605035</v>
      </c>
      <c r="P30" s="9"/>
    </row>
    <row r="31" spans="1:16" ht="15">
      <c r="A31" s="12"/>
      <c r="B31" s="25">
        <v>342.9</v>
      </c>
      <c r="C31" s="20" t="s">
        <v>39</v>
      </c>
      <c r="D31" s="46">
        <v>17386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17386</v>
      </c>
      <c r="O31" s="47">
        <f t="shared" si="1"/>
        <v>5.270081842982722</v>
      </c>
      <c r="P31" s="9"/>
    </row>
    <row r="32" spans="1:16" ht="15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633899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633899</v>
      </c>
      <c r="O32" s="47">
        <f t="shared" si="1"/>
        <v>192.1488329796908</v>
      </c>
      <c r="P32" s="9"/>
    </row>
    <row r="33" spans="1:16" ht="15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478671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478671</v>
      </c>
      <c r="O33" s="47">
        <f t="shared" si="1"/>
        <v>145.0957866020006</v>
      </c>
      <c r="P33" s="9"/>
    </row>
    <row r="34" spans="1:16" ht="15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228864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228864</v>
      </c>
      <c r="O34" s="47">
        <f t="shared" si="1"/>
        <v>69.3737496210973</v>
      </c>
      <c r="P34" s="9"/>
    </row>
    <row r="35" spans="1:16" ht="15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75636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75636</v>
      </c>
      <c r="O35" s="47">
        <f t="shared" si="1"/>
        <v>22.926947559866626</v>
      </c>
      <c r="P35" s="9"/>
    </row>
    <row r="36" spans="1:16" ht="15">
      <c r="A36" s="12"/>
      <c r="B36" s="25">
        <v>344.9</v>
      </c>
      <c r="C36" s="20" t="s">
        <v>44</v>
      </c>
      <c r="D36" s="46">
        <v>13859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13859</v>
      </c>
      <c r="O36" s="47">
        <f t="shared" si="1"/>
        <v>4.200969990906335</v>
      </c>
      <c r="P36" s="9"/>
    </row>
    <row r="37" spans="1:16" ht="15">
      <c r="A37" s="12"/>
      <c r="B37" s="25">
        <v>347.2</v>
      </c>
      <c r="C37" s="20" t="s">
        <v>45</v>
      </c>
      <c r="D37" s="46">
        <v>32113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32113</v>
      </c>
      <c r="O37" s="47">
        <f t="shared" si="1"/>
        <v>9.734161867232494</v>
      </c>
      <c r="P37" s="9"/>
    </row>
    <row r="38" spans="1:16" ht="15">
      <c r="A38" s="12"/>
      <c r="B38" s="25">
        <v>347.4</v>
      </c>
      <c r="C38" s="20" t="s">
        <v>46</v>
      </c>
      <c r="D38" s="46">
        <v>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</v>
      </c>
      <c r="O38" s="47">
        <f t="shared" si="1"/>
        <v>0.012124886329190664</v>
      </c>
      <c r="P38" s="9"/>
    </row>
    <row r="39" spans="1:16" ht="15">
      <c r="A39" s="12"/>
      <c r="B39" s="25">
        <v>347.5</v>
      </c>
      <c r="C39" s="20" t="s">
        <v>47</v>
      </c>
      <c r="D39" s="46">
        <v>6940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6940</v>
      </c>
      <c r="O39" s="47">
        <f t="shared" si="1"/>
        <v>2.10366777811458</v>
      </c>
      <c r="P39" s="9"/>
    </row>
    <row r="40" spans="1:16" ht="15.75">
      <c r="A40" s="29" t="s">
        <v>36</v>
      </c>
      <c r="B40" s="30"/>
      <c r="C40" s="31"/>
      <c r="D40" s="32">
        <f aca="true" t="shared" si="9" ref="D40:M40">SUM(D41:D41)</f>
        <v>25501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50">SUM(D40:M40)</f>
        <v>25501</v>
      </c>
      <c r="O40" s="45">
        <f t="shared" si="1"/>
        <v>7.729918157017278</v>
      </c>
      <c r="P40" s="10"/>
    </row>
    <row r="41" spans="1:16" ht="15">
      <c r="A41" s="13"/>
      <c r="B41" s="39">
        <v>351.9</v>
      </c>
      <c r="C41" s="21" t="s">
        <v>50</v>
      </c>
      <c r="D41" s="46">
        <v>25501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25501</v>
      </c>
      <c r="O41" s="47">
        <f t="shared" si="1"/>
        <v>7.729918157017278</v>
      </c>
      <c r="P41" s="9"/>
    </row>
    <row r="42" spans="1:16" ht="15.75">
      <c r="A42" s="29" t="s">
        <v>3</v>
      </c>
      <c r="B42" s="30"/>
      <c r="C42" s="31"/>
      <c r="D42" s="32">
        <f aca="true" t="shared" si="11" ref="D42:M42">SUM(D43:D46)</f>
        <v>80661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5565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86226</v>
      </c>
      <c r="O42" s="45">
        <f t="shared" si="1"/>
        <v>26.137011215519856</v>
      </c>
      <c r="P42" s="10"/>
    </row>
    <row r="43" spans="1:16" ht="15">
      <c r="A43" s="12"/>
      <c r="B43" s="25">
        <v>361.1</v>
      </c>
      <c r="C43" s="20" t="s">
        <v>51</v>
      </c>
      <c r="D43" s="46">
        <v>9613</v>
      </c>
      <c r="E43" s="46">
        <v>0</v>
      </c>
      <c r="F43" s="46">
        <v>0</v>
      </c>
      <c r="G43" s="46">
        <v>0</v>
      </c>
      <c r="H43" s="46">
        <v>0</v>
      </c>
      <c r="I43" s="46">
        <v>5565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15178</v>
      </c>
      <c r="O43" s="47">
        <f t="shared" si="1"/>
        <v>4.600788117611398</v>
      </c>
      <c r="P43" s="9"/>
    </row>
    <row r="44" spans="1:16" ht="15">
      <c r="A44" s="12"/>
      <c r="B44" s="25">
        <v>365</v>
      </c>
      <c r="C44" s="20" t="s">
        <v>52</v>
      </c>
      <c r="D44" s="46">
        <v>3250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3250</v>
      </c>
      <c r="O44" s="47">
        <f t="shared" si="1"/>
        <v>0.9851470142467414</v>
      </c>
      <c r="P44" s="9"/>
    </row>
    <row r="45" spans="1:16" ht="15">
      <c r="A45" s="12"/>
      <c r="B45" s="25">
        <v>366</v>
      </c>
      <c r="C45" s="20" t="s">
        <v>53</v>
      </c>
      <c r="D45" s="46">
        <v>9299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9299</v>
      </c>
      <c r="O45" s="47">
        <f t="shared" si="1"/>
        <v>2.8187329493785995</v>
      </c>
      <c r="P45" s="9"/>
    </row>
    <row r="46" spans="1:16" ht="15">
      <c r="A46" s="12"/>
      <c r="B46" s="25">
        <v>369.9</v>
      </c>
      <c r="C46" s="20" t="s">
        <v>54</v>
      </c>
      <c r="D46" s="46">
        <v>58499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58499</v>
      </c>
      <c r="O46" s="47">
        <f t="shared" si="1"/>
        <v>17.732343134283116</v>
      </c>
      <c r="P46" s="9"/>
    </row>
    <row r="47" spans="1:16" ht="15.75">
      <c r="A47" s="29" t="s">
        <v>37</v>
      </c>
      <c r="B47" s="30"/>
      <c r="C47" s="31"/>
      <c r="D47" s="32">
        <f aca="true" t="shared" si="12" ref="D47:M47">SUM(D48:D49)</f>
        <v>500000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49985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549985</v>
      </c>
      <c r="O47" s="45">
        <f t="shared" si="1"/>
        <v>166.71264019399817</v>
      </c>
      <c r="P47" s="9"/>
    </row>
    <row r="48" spans="1:16" ht="15">
      <c r="A48" s="12"/>
      <c r="B48" s="25">
        <v>382</v>
      </c>
      <c r="C48" s="20" t="s">
        <v>63</v>
      </c>
      <c r="D48" s="46">
        <v>500000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500000</v>
      </c>
      <c r="O48" s="47">
        <f t="shared" si="1"/>
        <v>151.56107911488328</v>
      </c>
      <c r="P48" s="9"/>
    </row>
    <row r="49" spans="1:16" ht="15.75" thickBot="1">
      <c r="A49" s="12"/>
      <c r="B49" s="25">
        <v>389.9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49985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49985</v>
      </c>
      <c r="O49" s="47">
        <f t="shared" si="1"/>
        <v>15.151561079114883</v>
      </c>
      <c r="P49" s="9"/>
    </row>
    <row r="50" spans="1:119" ht="16.5" thickBot="1">
      <c r="A50" s="14" t="s">
        <v>48</v>
      </c>
      <c r="B50" s="23"/>
      <c r="C50" s="22"/>
      <c r="D50" s="15">
        <f aca="true" t="shared" si="13" ref="D50:M50">SUM(D5,D13,D23,D29,D40,D42,D47)</f>
        <v>3319897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1466319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4786216</v>
      </c>
      <c r="O50" s="38">
        <f t="shared" si="1"/>
        <v>1450.8081236738406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62</v>
      </c>
      <c r="M52" s="48"/>
      <c r="N52" s="48"/>
      <c r="O52" s="43">
        <v>3299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A54:O54"/>
    <mergeCell ref="A53:O53"/>
    <mergeCell ref="L52:N5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1799967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1799967</v>
      </c>
      <c r="O5" s="33">
        <f aca="true" t="shared" si="1" ref="O5:O36">(N5/O$56)</f>
        <v>543.7966767371602</v>
      </c>
      <c r="P5" s="6"/>
    </row>
    <row r="6" spans="1:16" ht="15">
      <c r="A6" s="12"/>
      <c r="B6" s="25">
        <v>311</v>
      </c>
      <c r="C6" s="20" t="s">
        <v>2</v>
      </c>
      <c r="D6" s="46">
        <v>1254607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1254607</v>
      </c>
      <c r="O6" s="47">
        <f t="shared" si="1"/>
        <v>379.0353474320242</v>
      </c>
      <c r="P6" s="9"/>
    </row>
    <row r="7" spans="1:16" ht="15">
      <c r="A7" s="12"/>
      <c r="B7" s="25">
        <v>312.3</v>
      </c>
      <c r="C7" s="20" t="s">
        <v>10</v>
      </c>
      <c r="D7" s="46">
        <v>17538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17538</v>
      </c>
      <c r="O7" s="47">
        <f t="shared" si="1"/>
        <v>5.298489425981873</v>
      </c>
      <c r="P7" s="9"/>
    </row>
    <row r="8" spans="1:16" ht="15">
      <c r="A8" s="12"/>
      <c r="B8" s="25">
        <v>312.41</v>
      </c>
      <c r="C8" s="20" t="s">
        <v>12</v>
      </c>
      <c r="D8" s="46">
        <v>99042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99042</v>
      </c>
      <c r="O8" s="47">
        <f t="shared" si="1"/>
        <v>29.92205438066465</v>
      </c>
      <c r="P8" s="9"/>
    </row>
    <row r="9" spans="1:16" ht="15">
      <c r="A9" s="12"/>
      <c r="B9" s="25">
        <v>312.42</v>
      </c>
      <c r="C9" s="20" t="s">
        <v>11</v>
      </c>
      <c r="D9" s="46">
        <v>60689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60689</v>
      </c>
      <c r="O9" s="47">
        <f t="shared" si="1"/>
        <v>18.335045317220544</v>
      </c>
      <c r="P9" s="9"/>
    </row>
    <row r="10" spans="1:16" ht="15">
      <c r="A10" s="12"/>
      <c r="B10" s="25">
        <v>314.1</v>
      </c>
      <c r="C10" s="20" t="s">
        <v>13</v>
      </c>
      <c r="D10" s="46">
        <v>213037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213037</v>
      </c>
      <c r="O10" s="47">
        <f t="shared" si="1"/>
        <v>64.36163141993957</v>
      </c>
      <c r="P10" s="9"/>
    </row>
    <row r="11" spans="1:16" ht="15">
      <c r="A11" s="12"/>
      <c r="B11" s="25">
        <v>314.4</v>
      </c>
      <c r="C11" s="20" t="s">
        <v>14</v>
      </c>
      <c r="D11" s="46">
        <v>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</v>
      </c>
      <c r="O11" s="47">
        <f t="shared" si="1"/>
        <v>0.025075528700906343</v>
      </c>
      <c r="P11" s="9"/>
    </row>
    <row r="12" spans="1:16" ht="15">
      <c r="A12" s="12"/>
      <c r="B12" s="25">
        <v>314.8</v>
      </c>
      <c r="C12" s="20" t="s">
        <v>15</v>
      </c>
      <c r="D12" s="46">
        <v>1720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1720</v>
      </c>
      <c r="O12" s="47">
        <f t="shared" si="1"/>
        <v>0.5196374622356495</v>
      </c>
      <c r="P12" s="9"/>
    </row>
    <row r="13" spans="1:16" ht="15">
      <c r="A13" s="12"/>
      <c r="B13" s="25">
        <v>315</v>
      </c>
      <c r="C13" s="20" t="s">
        <v>66</v>
      </c>
      <c r="D13" s="46">
        <v>153251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153251</v>
      </c>
      <c r="O13" s="47">
        <f t="shared" si="1"/>
        <v>46.29939577039275</v>
      </c>
      <c r="P13" s="9"/>
    </row>
    <row r="14" spans="1:16" ht="15.75">
      <c r="A14" s="29" t="s">
        <v>88</v>
      </c>
      <c r="B14" s="30"/>
      <c r="C14" s="31"/>
      <c r="D14" s="32">
        <f aca="true" t="shared" si="3" ref="D14:M14">SUM(D15:D18)</f>
        <v>360383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19">SUM(D14:M14)</f>
        <v>360383</v>
      </c>
      <c r="O14" s="45">
        <f t="shared" si="1"/>
        <v>108.87703927492447</v>
      </c>
      <c r="P14" s="10"/>
    </row>
    <row r="15" spans="1:16" ht="15">
      <c r="A15" s="12"/>
      <c r="B15" s="25">
        <v>322</v>
      </c>
      <c r="C15" s="20" t="s">
        <v>0</v>
      </c>
      <c r="D15" s="46">
        <v>54614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54614</v>
      </c>
      <c r="O15" s="47">
        <f t="shared" si="1"/>
        <v>16.499697885196376</v>
      </c>
      <c r="P15" s="9"/>
    </row>
    <row r="16" spans="1:16" ht="15">
      <c r="A16" s="12"/>
      <c r="B16" s="25">
        <v>323.1</v>
      </c>
      <c r="C16" s="20" t="s">
        <v>17</v>
      </c>
      <c r="D16" s="46">
        <v>213269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213269</v>
      </c>
      <c r="O16" s="47">
        <f t="shared" si="1"/>
        <v>64.43172205438067</v>
      </c>
      <c r="P16" s="9"/>
    </row>
    <row r="17" spans="1:16" ht="15">
      <c r="A17" s="12"/>
      <c r="B17" s="25">
        <v>323.7</v>
      </c>
      <c r="C17" s="20" t="s">
        <v>19</v>
      </c>
      <c r="D17" s="46">
        <v>55696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55696</v>
      </c>
      <c r="O17" s="47">
        <f t="shared" si="1"/>
        <v>16.826586102719034</v>
      </c>
      <c r="P17" s="9"/>
    </row>
    <row r="18" spans="1:16" ht="15">
      <c r="A18" s="12"/>
      <c r="B18" s="25">
        <v>329</v>
      </c>
      <c r="C18" s="20" t="s">
        <v>89</v>
      </c>
      <c r="D18" s="46">
        <v>36804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36804</v>
      </c>
      <c r="O18" s="47">
        <f t="shared" si="1"/>
        <v>11.119033232628398</v>
      </c>
      <c r="P18" s="9"/>
    </row>
    <row r="19" spans="1:16" ht="15.75">
      <c r="A19" s="29" t="s">
        <v>26</v>
      </c>
      <c r="B19" s="30"/>
      <c r="C19" s="31"/>
      <c r="D19" s="32">
        <f aca="true" t="shared" si="5" ref="D19:M19">SUM(D20:D27)</f>
        <v>360531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360531</v>
      </c>
      <c r="O19" s="45">
        <f t="shared" si="1"/>
        <v>108.92175226586103</v>
      </c>
      <c r="P19" s="10"/>
    </row>
    <row r="20" spans="1:16" ht="15">
      <c r="A20" s="12"/>
      <c r="B20" s="25">
        <v>331.2</v>
      </c>
      <c r="C20" s="20" t="s">
        <v>25</v>
      </c>
      <c r="D20" s="46">
        <v>17700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17700</v>
      </c>
      <c r="O20" s="47">
        <f t="shared" si="1"/>
        <v>5.347432024169184</v>
      </c>
      <c r="P20" s="9"/>
    </row>
    <row r="21" spans="1:16" ht="15">
      <c r="A21" s="12"/>
      <c r="B21" s="25">
        <v>331.9</v>
      </c>
      <c r="C21" s="20" t="s">
        <v>90</v>
      </c>
      <c r="D21" s="46">
        <v>255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255</v>
      </c>
      <c r="O21" s="47">
        <f t="shared" si="1"/>
        <v>0.0770392749244713</v>
      </c>
      <c r="P21" s="9"/>
    </row>
    <row r="22" spans="1:16" ht="15">
      <c r="A22" s="12"/>
      <c r="B22" s="25">
        <v>335.12</v>
      </c>
      <c r="C22" s="20" t="s">
        <v>27</v>
      </c>
      <c r="D22" s="46">
        <v>93171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93171</v>
      </c>
      <c r="O22" s="47">
        <f t="shared" si="1"/>
        <v>28.14833836858006</v>
      </c>
      <c r="P22" s="9"/>
    </row>
    <row r="23" spans="1:16" ht="15">
      <c r="A23" s="12"/>
      <c r="B23" s="25">
        <v>335.14</v>
      </c>
      <c r="C23" s="20" t="s">
        <v>28</v>
      </c>
      <c r="D23" s="46">
        <v>6096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6096</v>
      </c>
      <c r="O23" s="47">
        <f t="shared" si="1"/>
        <v>1.8416918429003022</v>
      </c>
      <c r="P23" s="9"/>
    </row>
    <row r="24" spans="1:16" ht="15">
      <c r="A24" s="12"/>
      <c r="B24" s="25">
        <v>335.15</v>
      </c>
      <c r="C24" s="20" t="s">
        <v>69</v>
      </c>
      <c r="D24" s="46">
        <v>1811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1811</v>
      </c>
      <c r="O24" s="47">
        <f t="shared" si="1"/>
        <v>0.5471299093655589</v>
      </c>
      <c r="P24" s="9"/>
    </row>
    <row r="25" spans="1:16" ht="15">
      <c r="A25" s="12"/>
      <c r="B25" s="25">
        <v>335.18</v>
      </c>
      <c r="C25" s="20" t="s">
        <v>29</v>
      </c>
      <c r="D25" s="46">
        <v>173569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173569</v>
      </c>
      <c r="O25" s="47">
        <f t="shared" si="1"/>
        <v>52.43776435045317</v>
      </c>
      <c r="P25" s="9"/>
    </row>
    <row r="26" spans="1:16" ht="15">
      <c r="A26" s="12"/>
      <c r="B26" s="25">
        <v>337.2</v>
      </c>
      <c r="C26" s="20" t="s">
        <v>91</v>
      </c>
      <c r="D26" s="46">
        <v>32341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32341</v>
      </c>
      <c r="O26" s="47">
        <f t="shared" si="1"/>
        <v>9.770694864048338</v>
      </c>
      <c r="P26" s="9"/>
    </row>
    <row r="27" spans="1:16" ht="15">
      <c r="A27" s="12"/>
      <c r="B27" s="25">
        <v>337.7</v>
      </c>
      <c r="C27" s="20" t="s">
        <v>30</v>
      </c>
      <c r="D27" s="46">
        <v>35588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35588</v>
      </c>
      <c r="O27" s="47">
        <f t="shared" si="1"/>
        <v>10.751661631419939</v>
      </c>
      <c r="P27" s="9"/>
    </row>
    <row r="28" spans="1:16" ht="15.75">
      <c r="A28" s="29" t="s">
        <v>35</v>
      </c>
      <c r="B28" s="30"/>
      <c r="C28" s="31"/>
      <c r="D28" s="32">
        <f aca="true" t="shared" si="7" ref="D28:M28">SUM(D29:D37)</f>
        <v>75108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1640066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1715174</v>
      </c>
      <c r="O28" s="45">
        <f t="shared" si="1"/>
        <v>518.1794561933535</v>
      </c>
      <c r="P28" s="10"/>
    </row>
    <row r="29" spans="1:16" ht="15">
      <c r="A29" s="12"/>
      <c r="B29" s="25">
        <v>341.9</v>
      </c>
      <c r="C29" s="20" t="s">
        <v>38</v>
      </c>
      <c r="D29" s="46">
        <v>11121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9">SUM(D29:M29)</f>
        <v>11121</v>
      </c>
      <c r="O29" s="47">
        <f t="shared" si="1"/>
        <v>3.3598187311178247</v>
      </c>
      <c r="P29" s="9"/>
    </row>
    <row r="30" spans="1:16" ht="15">
      <c r="A30" s="12"/>
      <c r="B30" s="25">
        <v>342.9</v>
      </c>
      <c r="C30" s="20" t="s">
        <v>39</v>
      </c>
      <c r="D30" s="46">
        <v>27525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27525</v>
      </c>
      <c r="O30" s="47">
        <f t="shared" si="1"/>
        <v>8.31570996978852</v>
      </c>
      <c r="P30" s="9"/>
    </row>
    <row r="31" spans="1:16" ht="15">
      <c r="A31" s="12"/>
      <c r="B31" s="25">
        <v>343.3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681668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681668</v>
      </c>
      <c r="O31" s="47">
        <f t="shared" si="1"/>
        <v>205.94199395770391</v>
      </c>
      <c r="P31" s="9"/>
    </row>
    <row r="32" spans="1:16" ht="15">
      <c r="A32" s="12"/>
      <c r="B32" s="25">
        <v>343.4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477516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477516</v>
      </c>
      <c r="O32" s="47">
        <f t="shared" si="1"/>
        <v>144.26465256797584</v>
      </c>
      <c r="P32" s="9"/>
    </row>
    <row r="33" spans="1:16" ht="15">
      <c r="A33" s="12"/>
      <c r="B33" s="25">
        <v>343.5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405501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405501</v>
      </c>
      <c r="O33" s="47">
        <f t="shared" si="1"/>
        <v>122.50785498489427</v>
      </c>
      <c r="P33" s="9"/>
    </row>
    <row r="34" spans="1:16" ht="15">
      <c r="A34" s="12"/>
      <c r="B34" s="25">
        <v>343.9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75381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75381</v>
      </c>
      <c r="O34" s="47">
        <f t="shared" si="1"/>
        <v>22.77371601208459</v>
      </c>
      <c r="P34" s="9"/>
    </row>
    <row r="35" spans="1:16" ht="15">
      <c r="A35" s="12"/>
      <c r="B35" s="25">
        <v>344.9</v>
      </c>
      <c r="C35" s="20" t="s">
        <v>44</v>
      </c>
      <c r="D35" s="46">
        <v>13769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13769</v>
      </c>
      <c r="O35" s="47">
        <f t="shared" si="1"/>
        <v>4.1598187311178245</v>
      </c>
      <c r="P35" s="9"/>
    </row>
    <row r="36" spans="1:16" ht="15">
      <c r="A36" s="12"/>
      <c r="B36" s="25">
        <v>347.2</v>
      </c>
      <c r="C36" s="20" t="s">
        <v>45</v>
      </c>
      <c r="D36" s="46">
        <v>16243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16243</v>
      </c>
      <c r="O36" s="47">
        <f t="shared" si="1"/>
        <v>4.907250755287009</v>
      </c>
      <c r="P36" s="9"/>
    </row>
    <row r="37" spans="1:16" ht="15">
      <c r="A37" s="12"/>
      <c r="B37" s="25">
        <v>347.5</v>
      </c>
      <c r="C37" s="20" t="s">
        <v>47</v>
      </c>
      <c r="D37" s="46">
        <v>6450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6450</v>
      </c>
      <c r="O37" s="47">
        <f aca="true" t="shared" si="9" ref="O37:O54">(N37/O$56)</f>
        <v>1.948640483383686</v>
      </c>
      <c r="P37" s="9"/>
    </row>
    <row r="38" spans="1:16" ht="15.75">
      <c r="A38" s="29" t="s">
        <v>36</v>
      </c>
      <c r="B38" s="30"/>
      <c r="C38" s="31"/>
      <c r="D38" s="32">
        <f aca="true" t="shared" si="10" ref="D38:M38">SUM(D39:D39)</f>
        <v>31824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31824</v>
      </c>
      <c r="O38" s="45">
        <f t="shared" si="9"/>
        <v>9.614501510574017</v>
      </c>
      <c r="P38" s="10"/>
    </row>
    <row r="39" spans="1:16" ht="15">
      <c r="A39" s="13"/>
      <c r="B39" s="39">
        <v>351.1</v>
      </c>
      <c r="C39" s="21" t="s">
        <v>73</v>
      </c>
      <c r="D39" s="46">
        <v>31824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31824</v>
      </c>
      <c r="O39" s="47">
        <f t="shared" si="9"/>
        <v>9.614501510574017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SUM(D41:D47)</f>
        <v>229231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115442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aca="true" t="shared" si="12" ref="N40:N54">SUM(D40:M40)</f>
        <v>344673</v>
      </c>
      <c r="O40" s="45">
        <f t="shared" si="9"/>
        <v>104.1308157099698</v>
      </c>
      <c r="P40" s="10"/>
    </row>
    <row r="41" spans="1:16" ht="15">
      <c r="A41" s="12"/>
      <c r="B41" s="25">
        <v>361.1</v>
      </c>
      <c r="C41" s="20" t="s">
        <v>51</v>
      </c>
      <c r="D41" s="46">
        <v>42963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42963</v>
      </c>
      <c r="O41" s="47">
        <f t="shared" si="9"/>
        <v>12.9797583081571</v>
      </c>
      <c r="P41" s="9"/>
    </row>
    <row r="42" spans="1:16" ht="15">
      <c r="A42" s="12"/>
      <c r="B42" s="25">
        <v>363.22</v>
      </c>
      <c r="C42" s="20" t="s">
        <v>92</v>
      </c>
      <c r="D42" s="46">
        <v>6611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6611</v>
      </c>
      <c r="O42" s="47">
        <f t="shared" si="9"/>
        <v>1.9972809667673717</v>
      </c>
      <c r="P42" s="9"/>
    </row>
    <row r="43" spans="1:16" ht="15">
      <c r="A43" s="12"/>
      <c r="B43" s="25">
        <v>363.23</v>
      </c>
      <c r="C43" s="20" t="s">
        <v>93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115442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115442</v>
      </c>
      <c r="O43" s="47">
        <f t="shared" si="9"/>
        <v>34.87673716012085</v>
      </c>
      <c r="P43" s="9"/>
    </row>
    <row r="44" spans="1:16" ht="15">
      <c r="A44" s="12"/>
      <c r="B44" s="25">
        <v>363.24</v>
      </c>
      <c r="C44" s="20" t="s">
        <v>94</v>
      </c>
      <c r="D44" s="46">
        <v>23768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23768</v>
      </c>
      <c r="O44" s="47">
        <f t="shared" si="9"/>
        <v>7.180664652567976</v>
      </c>
      <c r="P44" s="9"/>
    </row>
    <row r="45" spans="1:16" ht="15">
      <c r="A45" s="12"/>
      <c r="B45" s="25">
        <v>363.27</v>
      </c>
      <c r="C45" s="20" t="s">
        <v>95</v>
      </c>
      <c r="D45" s="46">
        <v>6188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6188</v>
      </c>
      <c r="O45" s="47">
        <f t="shared" si="9"/>
        <v>1.8694864048338369</v>
      </c>
      <c r="P45" s="9"/>
    </row>
    <row r="46" spans="1:16" ht="15">
      <c r="A46" s="12"/>
      <c r="B46" s="25">
        <v>366</v>
      </c>
      <c r="C46" s="20" t="s">
        <v>53</v>
      </c>
      <c r="D46" s="46">
        <v>88120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88120</v>
      </c>
      <c r="O46" s="47">
        <f t="shared" si="9"/>
        <v>26.622356495468278</v>
      </c>
      <c r="P46" s="9"/>
    </row>
    <row r="47" spans="1:16" ht="15">
      <c r="A47" s="12"/>
      <c r="B47" s="25">
        <v>369.9</v>
      </c>
      <c r="C47" s="20" t="s">
        <v>54</v>
      </c>
      <c r="D47" s="46">
        <v>61581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61581</v>
      </c>
      <c r="O47" s="47">
        <f t="shared" si="9"/>
        <v>18.604531722054382</v>
      </c>
      <c r="P47" s="9"/>
    </row>
    <row r="48" spans="1:16" ht="15.75">
      <c r="A48" s="29" t="s">
        <v>37</v>
      </c>
      <c r="B48" s="30"/>
      <c r="C48" s="31"/>
      <c r="D48" s="32">
        <f aca="true" t="shared" si="13" ref="D48:M48">SUM(D49:D53)</f>
        <v>3134276</v>
      </c>
      <c r="E48" s="32">
        <f t="shared" si="13"/>
        <v>0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843648</v>
      </c>
      <c r="J48" s="32">
        <f t="shared" si="13"/>
        <v>0</v>
      </c>
      <c r="K48" s="32">
        <f t="shared" si="13"/>
        <v>0</v>
      </c>
      <c r="L48" s="32">
        <f t="shared" si="13"/>
        <v>0</v>
      </c>
      <c r="M48" s="32">
        <f t="shared" si="13"/>
        <v>0</v>
      </c>
      <c r="N48" s="32">
        <f t="shared" si="12"/>
        <v>3977924</v>
      </c>
      <c r="O48" s="45">
        <f t="shared" si="9"/>
        <v>1201.7897280966768</v>
      </c>
      <c r="P48" s="9"/>
    </row>
    <row r="49" spans="1:16" ht="15">
      <c r="A49" s="12"/>
      <c r="B49" s="25">
        <v>382</v>
      </c>
      <c r="C49" s="20" t="s">
        <v>63</v>
      </c>
      <c r="D49" s="46">
        <v>322551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322551</v>
      </c>
      <c r="O49" s="47">
        <f t="shared" si="9"/>
        <v>97.44743202416919</v>
      </c>
      <c r="P49" s="9"/>
    </row>
    <row r="50" spans="1:16" ht="15">
      <c r="A50" s="12"/>
      <c r="B50" s="25">
        <v>384</v>
      </c>
      <c r="C50" s="20" t="s">
        <v>97</v>
      </c>
      <c r="D50" s="46">
        <v>2800000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2800000</v>
      </c>
      <c r="O50" s="47">
        <f t="shared" si="9"/>
        <v>845.9214501510575</v>
      </c>
      <c r="P50" s="9"/>
    </row>
    <row r="51" spans="1:16" ht="15">
      <c r="A51" s="12"/>
      <c r="B51" s="25">
        <v>389.1</v>
      </c>
      <c r="C51" s="20" t="s">
        <v>98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33326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33326</v>
      </c>
      <c r="O51" s="47">
        <f t="shared" si="9"/>
        <v>10.068277945619336</v>
      </c>
      <c r="P51" s="9"/>
    </row>
    <row r="52" spans="1:16" ht="15">
      <c r="A52" s="12"/>
      <c r="B52" s="25">
        <v>389.4</v>
      </c>
      <c r="C52" s="20" t="s">
        <v>99</v>
      </c>
      <c r="D52" s="46">
        <v>11725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11725</v>
      </c>
      <c r="O52" s="47">
        <f t="shared" si="9"/>
        <v>3.5422960725075527</v>
      </c>
      <c r="P52" s="9"/>
    </row>
    <row r="53" spans="1:16" ht="15.75" thickBot="1">
      <c r="A53" s="12"/>
      <c r="B53" s="25">
        <v>389.8</v>
      </c>
      <c r="C53" s="20" t="s">
        <v>100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810322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810322</v>
      </c>
      <c r="O53" s="47">
        <f t="shared" si="9"/>
        <v>244.81027190332327</v>
      </c>
      <c r="P53" s="9"/>
    </row>
    <row r="54" spans="1:119" ht="16.5" thickBot="1">
      <c r="A54" s="14" t="s">
        <v>48</v>
      </c>
      <c r="B54" s="23"/>
      <c r="C54" s="22"/>
      <c r="D54" s="15">
        <f aca="true" t="shared" si="14" ref="D54:M54">SUM(D5,D14,D19,D28,D38,D40,D48)</f>
        <v>5991320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2599156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2"/>
        <v>8590476</v>
      </c>
      <c r="O54" s="38">
        <f t="shared" si="9"/>
        <v>2595.3099697885195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101</v>
      </c>
      <c r="M56" s="48"/>
      <c r="N56" s="48"/>
      <c r="O56" s="43">
        <v>3310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2388657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2388657</v>
      </c>
      <c r="O5" s="33">
        <f aca="true" t="shared" si="1" ref="O5:O51">(N5/O$53)</f>
        <v>463.0077534405893</v>
      </c>
      <c r="P5" s="6"/>
    </row>
    <row r="6" spans="1:16" ht="15">
      <c r="A6" s="12"/>
      <c r="B6" s="25">
        <v>311</v>
      </c>
      <c r="C6" s="20" t="s">
        <v>2</v>
      </c>
      <c r="D6" s="46">
        <v>1575546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1575546</v>
      </c>
      <c r="O6" s="47">
        <f t="shared" si="1"/>
        <v>305.39755766621437</v>
      </c>
      <c r="P6" s="9"/>
    </row>
    <row r="7" spans="1:16" ht="15">
      <c r="A7" s="12"/>
      <c r="B7" s="25">
        <v>312.41</v>
      </c>
      <c r="C7" s="20" t="s">
        <v>12</v>
      </c>
      <c r="D7" s="46">
        <v>137902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137902</v>
      </c>
      <c r="O7" s="47">
        <f t="shared" si="1"/>
        <v>26.73037410350843</v>
      </c>
      <c r="P7" s="9"/>
    </row>
    <row r="8" spans="1:16" ht="15">
      <c r="A8" s="12"/>
      <c r="B8" s="25">
        <v>312.42</v>
      </c>
      <c r="C8" s="20" t="s">
        <v>11</v>
      </c>
      <c r="D8" s="46">
        <v>87267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87267</v>
      </c>
      <c r="O8" s="47">
        <f t="shared" si="1"/>
        <v>16.91548749757705</v>
      </c>
      <c r="P8" s="9"/>
    </row>
    <row r="9" spans="1:16" ht="15">
      <c r="A9" s="12"/>
      <c r="B9" s="25">
        <v>314.1</v>
      </c>
      <c r="C9" s="20" t="s">
        <v>13</v>
      </c>
      <c r="D9" s="46">
        <v>369940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369940</v>
      </c>
      <c r="O9" s="47">
        <f t="shared" si="1"/>
        <v>71.70769528978484</v>
      </c>
      <c r="P9" s="9"/>
    </row>
    <row r="10" spans="1:16" ht="15">
      <c r="A10" s="12"/>
      <c r="B10" s="25">
        <v>314.3</v>
      </c>
      <c r="C10" s="20" t="s">
        <v>117</v>
      </c>
      <c r="D10" s="46">
        <v>83136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83136</v>
      </c>
      <c r="O10" s="47">
        <f t="shared" si="1"/>
        <v>16.11475092072107</v>
      </c>
      <c r="P10" s="9"/>
    </row>
    <row r="11" spans="1:16" ht="15">
      <c r="A11" s="12"/>
      <c r="B11" s="25">
        <v>314.4</v>
      </c>
      <c r="C11" s="20" t="s">
        <v>14</v>
      </c>
      <c r="D11" s="46">
        <v>133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</v>
      </c>
      <c r="O11" s="47">
        <f t="shared" si="1"/>
        <v>0.025780189959294438</v>
      </c>
      <c r="P11" s="9"/>
    </row>
    <row r="12" spans="1:16" ht="15">
      <c r="A12" s="12"/>
      <c r="B12" s="25">
        <v>314.8</v>
      </c>
      <c r="C12" s="20" t="s">
        <v>15</v>
      </c>
      <c r="D12" s="46">
        <v>5671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5671</v>
      </c>
      <c r="O12" s="47">
        <f t="shared" si="1"/>
        <v>1.099244039542547</v>
      </c>
      <c r="P12" s="9"/>
    </row>
    <row r="13" spans="1:16" ht="15">
      <c r="A13" s="12"/>
      <c r="B13" s="25">
        <v>315</v>
      </c>
      <c r="C13" s="20" t="s">
        <v>103</v>
      </c>
      <c r="D13" s="46">
        <v>113366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113366</v>
      </c>
      <c r="O13" s="47">
        <f t="shared" si="1"/>
        <v>21.97441364605544</v>
      </c>
      <c r="P13" s="9"/>
    </row>
    <row r="14" spans="1:16" ht="15">
      <c r="A14" s="12"/>
      <c r="B14" s="25">
        <v>316</v>
      </c>
      <c r="C14" s="20" t="s">
        <v>131</v>
      </c>
      <c r="D14" s="46">
        <v>15696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15696</v>
      </c>
      <c r="O14" s="47">
        <f t="shared" si="1"/>
        <v>3.042450087226207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SUM(D16:D22)</f>
        <v>1171632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203710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1375342</v>
      </c>
      <c r="O15" s="45">
        <f t="shared" si="1"/>
        <v>266.59081217290174</v>
      </c>
      <c r="P15" s="10"/>
    </row>
    <row r="16" spans="1:16" ht="15">
      <c r="A16" s="12"/>
      <c r="B16" s="25">
        <v>322</v>
      </c>
      <c r="C16" s="20" t="s">
        <v>0</v>
      </c>
      <c r="D16" s="46">
        <v>280764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280764</v>
      </c>
      <c r="O16" s="47">
        <f t="shared" si="1"/>
        <v>54.42217484008529</v>
      </c>
      <c r="P16" s="9"/>
    </row>
    <row r="17" spans="1:16" ht="15">
      <c r="A17" s="12"/>
      <c r="B17" s="25">
        <v>323.1</v>
      </c>
      <c r="C17" s="20" t="s">
        <v>17</v>
      </c>
      <c r="D17" s="46">
        <v>315434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315434</v>
      </c>
      <c r="O17" s="47">
        <f t="shared" si="1"/>
        <v>61.14246947082768</v>
      </c>
      <c r="P17" s="9"/>
    </row>
    <row r="18" spans="1:16" ht="15">
      <c r="A18" s="12"/>
      <c r="B18" s="25">
        <v>323.7</v>
      </c>
      <c r="C18" s="20" t="s">
        <v>19</v>
      </c>
      <c r="D18" s="46">
        <v>5410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5410</v>
      </c>
      <c r="O18" s="47">
        <f t="shared" si="1"/>
        <v>1.0486528396976158</v>
      </c>
      <c r="P18" s="9"/>
    </row>
    <row r="19" spans="1:16" ht="15">
      <c r="A19" s="12"/>
      <c r="B19" s="25">
        <v>324.11</v>
      </c>
      <c r="C19" s="20" t="s">
        <v>20</v>
      </c>
      <c r="D19" s="46">
        <v>88399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88399</v>
      </c>
      <c r="O19" s="47">
        <f t="shared" si="1"/>
        <v>17.13490986625315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203710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203710</v>
      </c>
      <c r="O20" s="47">
        <f t="shared" si="1"/>
        <v>39.486334560961424</v>
      </c>
      <c r="P20" s="9"/>
    </row>
    <row r="21" spans="1:16" ht="15">
      <c r="A21" s="12"/>
      <c r="B21" s="25">
        <v>324.31</v>
      </c>
      <c r="C21" s="20" t="s">
        <v>22</v>
      </c>
      <c r="D21" s="46">
        <v>387501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387501</v>
      </c>
      <c r="O21" s="47">
        <f t="shared" si="1"/>
        <v>75.11164954448536</v>
      </c>
      <c r="P21" s="9"/>
    </row>
    <row r="22" spans="1:16" ht="15">
      <c r="A22" s="12"/>
      <c r="B22" s="25">
        <v>324.61</v>
      </c>
      <c r="C22" s="20" t="s">
        <v>23</v>
      </c>
      <c r="D22" s="46">
        <v>94124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94124</v>
      </c>
      <c r="O22" s="47">
        <f t="shared" si="1"/>
        <v>18.2446210505912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SUM(D24:D30)</f>
        <v>520939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aca="true" t="shared" si="6" ref="N23:N31">SUM(D23:M23)</f>
        <v>520939</v>
      </c>
      <c r="O23" s="45">
        <f t="shared" si="1"/>
        <v>100.97673967823222</v>
      </c>
      <c r="P23" s="10"/>
    </row>
    <row r="24" spans="1:16" ht="15">
      <c r="A24" s="12"/>
      <c r="B24" s="25">
        <v>335.12</v>
      </c>
      <c r="C24" s="20" t="s">
        <v>104</v>
      </c>
      <c r="D24" s="46">
        <v>120629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120629</v>
      </c>
      <c r="O24" s="47">
        <f t="shared" si="1"/>
        <v>23.382244621050592</v>
      </c>
      <c r="P24" s="9"/>
    </row>
    <row r="25" spans="1:16" ht="15">
      <c r="A25" s="12"/>
      <c r="B25" s="25">
        <v>335.14</v>
      </c>
      <c r="C25" s="20" t="s">
        <v>105</v>
      </c>
      <c r="D25" s="46">
        <v>7915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7915</v>
      </c>
      <c r="O25" s="47">
        <f t="shared" si="1"/>
        <v>1.5342120566001163</v>
      </c>
      <c r="P25" s="9"/>
    </row>
    <row r="26" spans="1:16" ht="15">
      <c r="A26" s="12"/>
      <c r="B26" s="25">
        <v>335.15</v>
      </c>
      <c r="C26" s="20" t="s">
        <v>106</v>
      </c>
      <c r="D26" s="46">
        <v>1578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1578</v>
      </c>
      <c r="O26" s="47">
        <f t="shared" si="1"/>
        <v>0.30587323124636556</v>
      </c>
      <c r="P26" s="9"/>
    </row>
    <row r="27" spans="1:16" ht="15">
      <c r="A27" s="12"/>
      <c r="B27" s="25">
        <v>335.18</v>
      </c>
      <c r="C27" s="20" t="s">
        <v>107</v>
      </c>
      <c r="D27" s="46">
        <v>305506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305506</v>
      </c>
      <c r="O27" s="47">
        <f t="shared" si="1"/>
        <v>59.21806551657298</v>
      </c>
      <c r="P27" s="9"/>
    </row>
    <row r="28" spans="1:16" ht="15">
      <c r="A28" s="12"/>
      <c r="B28" s="25">
        <v>335.49</v>
      </c>
      <c r="C28" s="20" t="s">
        <v>124</v>
      </c>
      <c r="D28" s="46">
        <v>35307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35307</v>
      </c>
      <c r="O28" s="47">
        <f t="shared" si="1"/>
        <v>6.843768172126381</v>
      </c>
      <c r="P28" s="9"/>
    </row>
    <row r="29" spans="1:16" ht="15">
      <c r="A29" s="12"/>
      <c r="B29" s="25">
        <v>337.7</v>
      </c>
      <c r="C29" s="20" t="s">
        <v>30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25000</v>
      </c>
      <c r="O29" s="47">
        <f t="shared" si="1"/>
        <v>4.845900368288428</v>
      </c>
      <c r="P29" s="9"/>
    </row>
    <row r="30" spans="1:16" ht="15">
      <c r="A30" s="12"/>
      <c r="B30" s="25">
        <v>338</v>
      </c>
      <c r="C30" s="20" t="s">
        <v>126</v>
      </c>
      <c r="D30" s="46">
        <v>25004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25004</v>
      </c>
      <c r="O30" s="47">
        <f t="shared" si="1"/>
        <v>4.846675712347354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SUM(D32:D40)</f>
        <v>125885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2618384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6"/>
        <v>2744269</v>
      </c>
      <c r="O31" s="45">
        <f t="shared" si="1"/>
        <v>531.9381663113006</v>
      </c>
      <c r="P31" s="10"/>
    </row>
    <row r="32" spans="1:16" ht="15">
      <c r="A32" s="12"/>
      <c r="B32" s="25">
        <v>341.9</v>
      </c>
      <c r="C32" s="20" t="s">
        <v>108</v>
      </c>
      <c r="D32" s="46">
        <v>28140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0">SUM(D32:M32)</f>
        <v>28140</v>
      </c>
      <c r="O32" s="47">
        <f t="shared" si="1"/>
        <v>5.454545454545454</v>
      </c>
      <c r="P32" s="9"/>
    </row>
    <row r="33" spans="1:16" ht="15">
      <c r="A33" s="12"/>
      <c r="B33" s="25">
        <v>342.5</v>
      </c>
      <c r="C33" s="20" t="s">
        <v>127</v>
      </c>
      <c r="D33" s="46">
        <v>40748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40748</v>
      </c>
      <c r="O33" s="47">
        <f t="shared" si="1"/>
        <v>7.898429928280675</v>
      </c>
      <c r="P33" s="9"/>
    </row>
    <row r="34" spans="1:16" ht="15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981480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981480</v>
      </c>
      <c r="O34" s="47">
        <f t="shared" si="1"/>
        <v>190.24617173870905</v>
      </c>
      <c r="P34" s="9"/>
    </row>
    <row r="35" spans="1:16" ht="15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760461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760461</v>
      </c>
      <c r="O35" s="47">
        <f t="shared" si="1"/>
        <v>147.40472959875945</v>
      </c>
      <c r="P35" s="9"/>
    </row>
    <row r="36" spans="1:16" ht="15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715863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715863</v>
      </c>
      <c r="O36" s="47">
        <f t="shared" si="1"/>
        <v>138.76003101376236</v>
      </c>
      <c r="P36" s="9"/>
    </row>
    <row r="37" spans="1:16" ht="15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160580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160580</v>
      </c>
      <c r="O37" s="47">
        <f t="shared" si="1"/>
        <v>31.12618724559023</v>
      </c>
      <c r="P37" s="9"/>
    </row>
    <row r="38" spans="1:16" ht="15">
      <c r="A38" s="12"/>
      <c r="B38" s="25">
        <v>344.9</v>
      </c>
      <c r="C38" s="20" t="s">
        <v>109</v>
      </c>
      <c r="D38" s="46">
        <v>45313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45313</v>
      </c>
      <c r="O38" s="47">
        <f t="shared" si="1"/>
        <v>8.78329133553014</v>
      </c>
      <c r="P38" s="9"/>
    </row>
    <row r="39" spans="1:16" ht="15">
      <c r="A39" s="12"/>
      <c r="B39" s="25">
        <v>347.1</v>
      </c>
      <c r="C39" s="20" t="s">
        <v>72</v>
      </c>
      <c r="D39" s="46">
        <v>4869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4869</v>
      </c>
      <c r="O39" s="47">
        <f t="shared" si="1"/>
        <v>0.9437875557278542</v>
      </c>
      <c r="P39" s="9"/>
    </row>
    <row r="40" spans="1:16" ht="15">
      <c r="A40" s="12"/>
      <c r="B40" s="25">
        <v>347.2</v>
      </c>
      <c r="C40" s="20" t="s">
        <v>45</v>
      </c>
      <c r="D40" s="46">
        <v>6815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6815</v>
      </c>
      <c r="O40" s="47">
        <f t="shared" si="1"/>
        <v>1.3209924403954254</v>
      </c>
      <c r="P40" s="9"/>
    </row>
    <row r="41" spans="1:16" ht="15.75">
      <c r="A41" s="29" t="s">
        <v>36</v>
      </c>
      <c r="B41" s="30"/>
      <c r="C41" s="31"/>
      <c r="D41" s="32">
        <f aca="true" t="shared" si="9" ref="D41:M41">SUM(D42:D43)</f>
        <v>11719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1">SUM(D41:M41)</f>
        <v>11719</v>
      </c>
      <c r="O41" s="45">
        <f t="shared" si="1"/>
        <v>2.2715642566388836</v>
      </c>
      <c r="P41" s="10"/>
    </row>
    <row r="42" spans="1:16" ht="15">
      <c r="A42" s="13"/>
      <c r="B42" s="39">
        <v>351.1</v>
      </c>
      <c r="C42" s="21" t="s">
        <v>73</v>
      </c>
      <c r="D42" s="46">
        <v>11572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11572</v>
      </c>
      <c r="O42" s="47">
        <f t="shared" si="1"/>
        <v>2.2430703624733477</v>
      </c>
      <c r="P42" s="9"/>
    </row>
    <row r="43" spans="1:16" ht="15">
      <c r="A43" s="13"/>
      <c r="B43" s="39">
        <v>354</v>
      </c>
      <c r="C43" s="21" t="s">
        <v>85</v>
      </c>
      <c r="D43" s="46">
        <v>147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147</v>
      </c>
      <c r="O43" s="47">
        <f t="shared" si="1"/>
        <v>0.028493894165535955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SUM(D45:D48)</f>
        <v>100939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212373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313312</v>
      </c>
      <c r="O44" s="45">
        <f t="shared" si="1"/>
        <v>60.73114944756736</v>
      </c>
      <c r="P44" s="10"/>
    </row>
    <row r="45" spans="1:16" ht="15">
      <c r="A45" s="12"/>
      <c r="B45" s="25">
        <v>361.1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1353</v>
      </c>
      <c r="O45" s="47">
        <f t="shared" si="1"/>
        <v>0.2622601279317697</v>
      </c>
      <c r="P45" s="9"/>
    </row>
    <row r="46" spans="1:16" ht="15">
      <c r="A46" s="12"/>
      <c r="B46" s="25">
        <v>364</v>
      </c>
      <c r="C46" s="20" t="s">
        <v>110</v>
      </c>
      <c r="D46" s="46">
        <v>40328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40328</v>
      </c>
      <c r="O46" s="47">
        <f t="shared" si="1"/>
        <v>7.817018802093429</v>
      </c>
      <c r="P46" s="9"/>
    </row>
    <row r="47" spans="1:16" ht="15">
      <c r="A47" s="12"/>
      <c r="B47" s="25">
        <v>366</v>
      </c>
      <c r="C47" s="20" t="s">
        <v>53</v>
      </c>
      <c r="D47" s="46">
        <v>289</v>
      </c>
      <c r="E47" s="46">
        <v>0</v>
      </c>
      <c r="F47" s="46">
        <v>0</v>
      </c>
      <c r="G47" s="46">
        <v>0</v>
      </c>
      <c r="H47" s="46">
        <v>0</v>
      </c>
      <c r="I47" s="46">
        <v>211020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211309</v>
      </c>
      <c r="O47" s="47">
        <f t="shared" si="1"/>
        <v>40.959294436906376</v>
      </c>
      <c r="P47" s="9"/>
    </row>
    <row r="48" spans="1:16" ht="15">
      <c r="A48" s="12"/>
      <c r="B48" s="25">
        <v>369.9</v>
      </c>
      <c r="C48" s="20" t="s">
        <v>54</v>
      </c>
      <c r="D48" s="46">
        <v>60322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60322</v>
      </c>
      <c r="O48" s="47">
        <f t="shared" si="1"/>
        <v>11.692576080635781</v>
      </c>
      <c r="P48" s="9"/>
    </row>
    <row r="49" spans="1:16" ht="15.75">
      <c r="A49" s="29" t="s">
        <v>37</v>
      </c>
      <c r="B49" s="30"/>
      <c r="C49" s="31"/>
      <c r="D49" s="32">
        <f aca="true" t="shared" si="12" ref="D49:M49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300000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300000</v>
      </c>
      <c r="O49" s="45">
        <f t="shared" si="1"/>
        <v>58.15080441946114</v>
      </c>
      <c r="P49" s="9"/>
    </row>
    <row r="50" spans="1:16" ht="15.75" thickBot="1">
      <c r="A50" s="12"/>
      <c r="B50" s="25">
        <v>381</v>
      </c>
      <c r="C50" s="20" t="s">
        <v>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300000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300000</v>
      </c>
      <c r="O50" s="47">
        <f t="shared" si="1"/>
        <v>58.15080441946114</v>
      </c>
      <c r="P50" s="9"/>
    </row>
    <row r="51" spans="1:119" ht="16.5" thickBot="1">
      <c r="A51" s="14" t="s">
        <v>48</v>
      </c>
      <c r="B51" s="23"/>
      <c r="C51" s="22"/>
      <c r="D51" s="15">
        <f aca="true" t="shared" si="13" ref="D51:M51">SUM(D5,D15,D23,D31,D41,D44,D49)</f>
        <v>4319771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3334467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7654238</v>
      </c>
      <c r="O51" s="38">
        <f t="shared" si="1"/>
        <v>1483.6669897266913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140</v>
      </c>
      <c r="M53" s="48"/>
      <c r="N53" s="48"/>
      <c r="O53" s="43">
        <v>5159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2221801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2221801</v>
      </c>
      <c r="O5" s="33">
        <f aca="true" t="shared" si="1" ref="O5:O36">(N5/O$56)</f>
        <v>448.2148476901352</v>
      </c>
      <c r="P5" s="6"/>
    </row>
    <row r="6" spans="1:16" ht="15">
      <c r="A6" s="12"/>
      <c r="B6" s="25">
        <v>311</v>
      </c>
      <c r="C6" s="20" t="s">
        <v>2</v>
      </c>
      <c r="D6" s="46">
        <v>1428537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1428537</v>
      </c>
      <c r="O6" s="47">
        <f t="shared" si="1"/>
        <v>288.18579786160984</v>
      </c>
      <c r="P6" s="9"/>
    </row>
    <row r="7" spans="1:16" ht="15">
      <c r="A7" s="12"/>
      <c r="B7" s="25">
        <v>312.3</v>
      </c>
      <c r="C7" s="20" t="s">
        <v>10</v>
      </c>
      <c r="D7" s="46">
        <v>25218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25218</v>
      </c>
      <c r="O7" s="47">
        <f t="shared" si="1"/>
        <v>5.087351220496268</v>
      </c>
      <c r="P7" s="9"/>
    </row>
    <row r="8" spans="1:16" ht="15">
      <c r="A8" s="12"/>
      <c r="B8" s="25">
        <v>312.41</v>
      </c>
      <c r="C8" s="20" t="s">
        <v>12</v>
      </c>
      <c r="D8" s="46">
        <v>141140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141140</v>
      </c>
      <c r="O8" s="47">
        <f t="shared" si="1"/>
        <v>28.47286665321767</v>
      </c>
      <c r="P8" s="9"/>
    </row>
    <row r="9" spans="1:16" ht="15">
      <c r="A9" s="12"/>
      <c r="B9" s="25">
        <v>312.42</v>
      </c>
      <c r="C9" s="20" t="s">
        <v>11</v>
      </c>
      <c r="D9" s="46">
        <v>89053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89053</v>
      </c>
      <c r="O9" s="47">
        <f t="shared" si="1"/>
        <v>17.965099858785557</v>
      </c>
      <c r="P9" s="9"/>
    </row>
    <row r="10" spans="1:16" ht="15">
      <c r="A10" s="12"/>
      <c r="B10" s="25">
        <v>314.1</v>
      </c>
      <c r="C10" s="20" t="s">
        <v>13</v>
      </c>
      <c r="D10" s="46">
        <v>341506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341506</v>
      </c>
      <c r="O10" s="47">
        <f t="shared" si="1"/>
        <v>68.89368569699415</v>
      </c>
      <c r="P10" s="9"/>
    </row>
    <row r="11" spans="1:16" ht="15">
      <c r="A11" s="12"/>
      <c r="B11" s="25">
        <v>314.3</v>
      </c>
      <c r="C11" s="20" t="s">
        <v>117</v>
      </c>
      <c r="D11" s="46">
        <v>73799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73799</v>
      </c>
      <c r="O11" s="47">
        <f t="shared" si="1"/>
        <v>14.887835384305022</v>
      </c>
      <c r="P11" s="9"/>
    </row>
    <row r="12" spans="1:16" ht="15">
      <c r="A12" s="12"/>
      <c r="B12" s="25">
        <v>314.4</v>
      </c>
      <c r="C12" s="20" t="s">
        <v>14</v>
      </c>
      <c r="D12" s="46">
        <v>173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</v>
      </c>
      <c r="O12" s="47">
        <f t="shared" si="1"/>
        <v>0.03490014121444422</v>
      </c>
      <c r="P12" s="9"/>
    </row>
    <row r="13" spans="1:16" ht="15">
      <c r="A13" s="12"/>
      <c r="B13" s="25">
        <v>314.8</v>
      </c>
      <c r="C13" s="20" t="s">
        <v>15</v>
      </c>
      <c r="D13" s="46">
        <v>6854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6854</v>
      </c>
      <c r="O13" s="47">
        <f t="shared" si="1"/>
        <v>1.3826911438369982</v>
      </c>
      <c r="P13" s="9"/>
    </row>
    <row r="14" spans="1:16" ht="15">
      <c r="A14" s="12"/>
      <c r="B14" s="25">
        <v>315</v>
      </c>
      <c r="C14" s="20" t="s">
        <v>103</v>
      </c>
      <c r="D14" s="46">
        <v>102276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102276</v>
      </c>
      <c r="O14" s="47">
        <f t="shared" si="1"/>
        <v>20.63264071010692</v>
      </c>
      <c r="P14" s="9"/>
    </row>
    <row r="15" spans="1:16" ht="15">
      <c r="A15" s="12"/>
      <c r="B15" s="25">
        <v>316</v>
      </c>
      <c r="C15" s="20" t="s">
        <v>131</v>
      </c>
      <c r="D15" s="46">
        <v>13245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13245</v>
      </c>
      <c r="O15" s="47">
        <f t="shared" si="1"/>
        <v>2.6719790195682873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SUM(D17:D24)</f>
        <v>859649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65962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925611</v>
      </c>
      <c r="O16" s="45">
        <f t="shared" si="1"/>
        <v>186.7280613274158</v>
      </c>
      <c r="P16" s="10"/>
    </row>
    <row r="17" spans="1:16" ht="15">
      <c r="A17" s="12"/>
      <c r="B17" s="25">
        <v>322</v>
      </c>
      <c r="C17" s="20" t="s">
        <v>0</v>
      </c>
      <c r="D17" s="46">
        <v>203531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203531</v>
      </c>
      <c r="O17" s="47">
        <f t="shared" si="1"/>
        <v>41.05931006657252</v>
      </c>
      <c r="P17" s="9"/>
    </row>
    <row r="18" spans="1:16" ht="15">
      <c r="A18" s="12"/>
      <c r="B18" s="25">
        <v>323.1</v>
      </c>
      <c r="C18" s="20" t="s">
        <v>17</v>
      </c>
      <c r="D18" s="46">
        <v>316585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316585</v>
      </c>
      <c r="O18" s="47">
        <f t="shared" si="1"/>
        <v>63.86624974783135</v>
      </c>
      <c r="P18" s="9"/>
    </row>
    <row r="19" spans="1:16" ht="15">
      <c r="A19" s="12"/>
      <c r="B19" s="25">
        <v>323.7</v>
      </c>
      <c r="C19" s="20" t="s">
        <v>19</v>
      </c>
      <c r="D19" s="46">
        <v>65104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65104</v>
      </c>
      <c r="O19" s="47">
        <f t="shared" si="1"/>
        <v>13.13375025216865</v>
      </c>
      <c r="P19" s="9"/>
    </row>
    <row r="20" spans="1:16" ht="15">
      <c r="A20" s="12"/>
      <c r="B20" s="25">
        <v>324.11</v>
      </c>
      <c r="C20" s="20" t="s">
        <v>20</v>
      </c>
      <c r="D20" s="46">
        <v>46191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46191</v>
      </c>
      <c r="O20" s="47">
        <f t="shared" si="1"/>
        <v>9.318337704256606</v>
      </c>
      <c r="P20" s="9"/>
    </row>
    <row r="21" spans="1:16" ht="15">
      <c r="A21" s="12"/>
      <c r="B21" s="25">
        <v>324.21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65962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65962</v>
      </c>
      <c r="O21" s="47">
        <f t="shared" si="1"/>
        <v>13.306838813798668</v>
      </c>
      <c r="P21" s="9"/>
    </row>
    <row r="22" spans="1:16" ht="15">
      <c r="A22" s="12"/>
      <c r="B22" s="25">
        <v>324.31</v>
      </c>
      <c r="C22" s="20" t="s">
        <v>22</v>
      </c>
      <c r="D22" s="46">
        <v>178739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178739</v>
      </c>
      <c r="O22" s="47">
        <f t="shared" si="1"/>
        <v>36.05789792213032</v>
      </c>
      <c r="P22" s="9"/>
    </row>
    <row r="23" spans="1:16" ht="15">
      <c r="A23" s="12"/>
      <c r="B23" s="25">
        <v>324.61</v>
      </c>
      <c r="C23" s="20" t="s">
        <v>23</v>
      </c>
      <c r="D23" s="46">
        <v>49182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49182</v>
      </c>
      <c r="O23" s="47">
        <f t="shared" si="1"/>
        <v>9.921726850917894</v>
      </c>
      <c r="P23" s="9"/>
    </row>
    <row r="24" spans="1:16" ht="15">
      <c r="A24" s="12"/>
      <c r="B24" s="25">
        <v>329</v>
      </c>
      <c r="C24" s="20" t="s">
        <v>24</v>
      </c>
      <c r="D24" s="46">
        <v>317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4">SUM(D24:M24)</f>
        <v>317</v>
      </c>
      <c r="O24" s="47">
        <f t="shared" si="1"/>
        <v>0.06394996973976196</v>
      </c>
      <c r="P24" s="9"/>
    </row>
    <row r="25" spans="1:16" ht="15.75">
      <c r="A25" s="29" t="s">
        <v>26</v>
      </c>
      <c r="B25" s="30"/>
      <c r="C25" s="31"/>
      <c r="D25" s="32">
        <f aca="true" t="shared" si="6" ref="D25:M25">SUM(D26:D33)</f>
        <v>741591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741591</v>
      </c>
      <c r="O25" s="45">
        <f t="shared" si="1"/>
        <v>149.60480129110348</v>
      </c>
      <c r="P25" s="10"/>
    </row>
    <row r="26" spans="1:16" ht="15">
      <c r="A26" s="12"/>
      <c r="B26" s="25">
        <v>331.1</v>
      </c>
      <c r="C26" s="20" t="s">
        <v>68</v>
      </c>
      <c r="D26" s="46">
        <v>212554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212554</v>
      </c>
      <c r="O26" s="47">
        <f t="shared" si="1"/>
        <v>42.87956425257212</v>
      </c>
      <c r="P26" s="9"/>
    </row>
    <row r="27" spans="1:16" ht="15">
      <c r="A27" s="12"/>
      <c r="B27" s="25">
        <v>331.49</v>
      </c>
      <c r="C27" s="20" t="s">
        <v>135</v>
      </c>
      <c r="D27" s="46">
        <v>32715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32715</v>
      </c>
      <c r="O27" s="47">
        <f t="shared" si="1"/>
        <v>6.599757918095622</v>
      </c>
      <c r="P27" s="9"/>
    </row>
    <row r="28" spans="1:16" ht="15">
      <c r="A28" s="12"/>
      <c r="B28" s="25">
        <v>335.14</v>
      </c>
      <c r="C28" s="20" t="s">
        <v>105</v>
      </c>
      <c r="D28" s="46">
        <v>7329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7329</v>
      </c>
      <c r="O28" s="47">
        <f t="shared" si="1"/>
        <v>1.4785152309864837</v>
      </c>
      <c r="P28" s="9"/>
    </row>
    <row r="29" spans="1:16" ht="15">
      <c r="A29" s="12"/>
      <c r="B29" s="25">
        <v>335.15</v>
      </c>
      <c r="C29" s="20" t="s">
        <v>106</v>
      </c>
      <c r="D29" s="46">
        <v>1652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1652</v>
      </c>
      <c r="O29" s="47">
        <f t="shared" si="1"/>
        <v>0.3332660883598951</v>
      </c>
      <c r="P29" s="9"/>
    </row>
    <row r="30" spans="1:16" ht="15">
      <c r="A30" s="12"/>
      <c r="B30" s="25">
        <v>335.16</v>
      </c>
      <c r="C30" s="20" t="s">
        <v>123</v>
      </c>
      <c r="D30" s="46">
        <v>129293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129293</v>
      </c>
      <c r="O30" s="47">
        <f t="shared" si="1"/>
        <v>26.082913052249346</v>
      </c>
      <c r="P30" s="9"/>
    </row>
    <row r="31" spans="1:16" ht="15">
      <c r="A31" s="12"/>
      <c r="B31" s="25">
        <v>335.18</v>
      </c>
      <c r="C31" s="20" t="s">
        <v>107</v>
      </c>
      <c r="D31" s="46">
        <v>294589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294589</v>
      </c>
      <c r="O31" s="47">
        <f t="shared" si="1"/>
        <v>59.42888844058906</v>
      </c>
      <c r="P31" s="9"/>
    </row>
    <row r="32" spans="1:16" ht="15">
      <c r="A32" s="12"/>
      <c r="B32" s="25">
        <v>335.49</v>
      </c>
      <c r="C32" s="20" t="s">
        <v>124</v>
      </c>
      <c r="D32" s="46">
        <v>38459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38459</v>
      </c>
      <c r="O32" s="47">
        <f t="shared" si="1"/>
        <v>7.758523300383296</v>
      </c>
      <c r="P32" s="9"/>
    </row>
    <row r="33" spans="1:16" ht="15">
      <c r="A33" s="12"/>
      <c r="B33" s="25">
        <v>337.7</v>
      </c>
      <c r="C33" s="20" t="s">
        <v>30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25000</v>
      </c>
      <c r="O33" s="47">
        <f t="shared" si="1"/>
        <v>5.043373007867662</v>
      </c>
      <c r="P33" s="9"/>
    </row>
    <row r="34" spans="1:16" ht="15.75">
      <c r="A34" s="29" t="s">
        <v>35</v>
      </c>
      <c r="B34" s="30"/>
      <c r="C34" s="31"/>
      <c r="D34" s="32">
        <f aca="true" t="shared" si="7" ref="D34:M34">SUM(D35:D42)</f>
        <v>46698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2361193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2407891</v>
      </c>
      <c r="O34" s="45">
        <f t="shared" si="1"/>
        <v>485.7556990114989</v>
      </c>
      <c r="P34" s="10"/>
    </row>
    <row r="35" spans="1:16" ht="15">
      <c r="A35" s="12"/>
      <c r="B35" s="25">
        <v>341.9</v>
      </c>
      <c r="C35" s="20" t="s">
        <v>108</v>
      </c>
      <c r="D35" s="46">
        <v>21068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2">SUM(D35:M35)</f>
        <v>21068</v>
      </c>
      <c r="O35" s="47">
        <f t="shared" si="1"/>
        <v>4.250151301190236</v>
      </c>
      <c r="P35" s="9"/>
    </row>
    <row r="36" spans="1:16" ht="15">
      <c r="A36" s="12"/>
      <c r="B36" s="25">
        <v>342.5</v>
      </c>
      <c r="C36" s="20" t="s">
        <v>127</v>
      </c>
      <c r="D36" s="46">
        <v>4743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4743</v>
      </c>
      <c r="O36" s="47">
        <f t="shared" si="1"/>
        <v>0.9568287270526528</v>
      </c>
      <c r="P36" s="9"/>
    </row>
    <row r="37" spans="1:16" ht="15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891886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891886</v>
      </c>
      <c r="O37" s="47">
        <f aca="true" t="shared" si="9" ref="O37:O54">(N37/O$56)</f>
        <v>179.9245511398023</v>
      </c>
      <c r="P37" s="9"/>
    </row>
    <row r="38" spans="1:16" ht="15">
      <c r="A38" s="12"/>
      <c r="B38" s="25">
        <v>343.4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713734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713734</v>
      </c>
      <c r="O38" s="47">
        <f t="shared" si="9"/>
        <v>143.98507161589671</v>
      </c>
      <c r="P38" s="9"/>
    </row>
    <row r="39" spans="1:16" ht="15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682736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682736</v>
      </c>
      <c r="O39" s="47">
        <f t="shared" si="9"/>
        <v>137.73169255598145</v>
      </c>
      <c r="P39" s="9"/>
    </row>
    <row r="40" spans="1:16" ht="15">
      <c r="A40" s="12"/>
      <c r="B40" s="25">
        <v>343.9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72837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72837</v>
      </c>
      <c r="O40" s="47">
        <f t="shared" si="9"/>
        <v>14.693766390962276</v>
      </c>
      <c r="P40" s="9"/>
    </row>
    <row r="41" spans="1:16" ht="15">
      <c r="A41" s="12"/>
      <c r="B41" s="25">
        <v>347.1</v>
      </c>
      <c r="C41" s="20" t="s">
        <v>72</v>
      </c>
      <c r="D41" s="46">
        <v>8057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8057</v>
      </c>
      <c r="O41" s="47">
        <f t="shared" si="9"/>
        <v>1.62537825297559</v>
      </c>
      <c r="P41" s="9"/>
    </row>
    <row r="42" spans="1:16" ht="15">
      <c r="A42" s="12"/>
      <c r="B42" s="25">
        <v>347.2</v>
      </c>
      <c r="C42" s="20" t="s">
        <v>45</v>
      </c>
      <c r="D42" s="46">
        <v>12830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12830</v>
      </c>
      <c r="O42" s="47">
        <f t="shared" si="9"/>
        <v>2.588259027637684</v>
      </c>
      <c r="P42" s="9"/>
    </row>
    <row r="43" spans="1:16" ht="15.75">
      <c r="A43" s="29" t="s">
        <v>36</v>
      </c>
      <c r="B43" s="30"/>
      <c r="C43" s="31"/>
      <c r="D43" s="32">
        <f aca="true" t="shared" si="10" ref="D43:M43">SUM(D44:D45)</f>
        <v>35627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4">SUM(D43:M43)</f>
        <v>35627</v>
      </c>
      <c r="O43" s="45">
        <f t="shared" si="9"/>
        <v>7.187210006052047</v>
      </c>
      <c r="P43" s="10"/>
    </row>
    <row r="44" spans="1:16" ht="15">
      <c r="A44" s="13"/>
      <c r="B44" s="39">
        <v>351.1</v>
      </c>
      <c r="C44" s="21" t="s">
        <v>73</v>
      </c>
      <c r="D44" s="46">
        <v>29744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29744</v>
      </c>
      <c r="O44" s="47">
        <f t="shared" si="9"/>
        <v>6.000403469840629</v>
      </c>
      <c r="P44" s="9"/>
    </row>
    <row r="45" spans="1:16" ht="15">
      <c r="A45" s="13"/>
      <c r="B45" s="39">
        <v>354</v>
      </c>
      <c r="C45" s="21" t="s">
        <v>85</v>
      </c>
      <c r="D45" s="46">
        <v>5883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5883</v>
      </c>
      <c r="O45" s="47">
        <f t="shared" si="9"/>
        <v>1.1868065362114182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SUM(D47:D50)</f>
        <v>30549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2219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32768</v>
      </c>
      <c r="O46" s="45">
        <f t="shared" si="9"/>
        <v>6.610449868872302</v>
      </c>
      <c r="P46" s="10"/>
    </row>
    <row r="47" spans="1:16" ht="15">
      <c r="A47" s="12"/>
      <c r="B47" s="25">
        <v>361.1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2219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2219</v>
      </c>
      <c r="O47" s="47">
        <f t="shared" si="9"/>
        <v>0.4476497881783337</v>
      </c>
      <c r="P47" s="9"/>
    </row>
    <row r="48" spans="1:16" ht="15">
      <c r="A48" s="12"/>
      <c r="B48" s="25">
        <v>366</v>
      </c>
      <c r="C48" s="20" t="s">
        <v>53</v>
      </c>
      <c r="D48" s="46">
        <v>9120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9120</v>
      </c>
      <c r="O48" s="47">
        <f t="shared" si="9"/>
        <v>1.8398224732701232</v>
      </c>
      <c r="P48" s="9"/>
    </row>
    <row r="49" spans="1:16" ht="15">
      <c r="A49" s="12"/>
      <c r="B49" s="25">
        <v>369.3</v>
      </c>
      <c r="C49" s="20" t="s">
        <v>128</v>
      </c>
      <c r="D49" s="46">
        <v>2838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2838</v>
      </c>
      <c r="O49" s="47">
        <f t="shared" si="9"/>
        <v>0.572523703853137</v>
      </c>
      <c r="P49" s="9"/>
    </row>
    <row r="50" spans="1:16" ht="15">
      <c r="A50" s="12"/>
      <c r="B50" s="25">
        <v>369.9</v>
      </c>
      <c r="C50" s="20" t="s">
        <v>54</v>
      </c>
      <c r="D50" s="46">
        <v>18591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18591</v>
      </c>
      <c r="O50" s="47">
        <f t="shared" si="9"/>
        <v>3.7504539035707083</v>
      </c>
      <c r="P50" s="9"/>
    </row>
    <row r="51" spans="1:16" ht="15.75">
      <c r="A51" s="29" t="s">
        <v>37</v>
      </c>
      <c r="B51" s="30"/>
      <c r="C51" s="31"/>
      <c r="D51" s="32">
        <f aca="true" t="shared" si="13" ref="D51:M51">SUM(D52:D53)</f>
        <v>255000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255000</v>
      </c>
      <c r="O51" s="45">
        <f t="shared" si="9"/>
        <v>51.44240468025015</v>
      </c>
      <c r="P51" s="9"/>
    </row>
    <row r="52" spans="1:16" ht="15">
      <c r="A52" s="12"/>
      <c r="B52" s="25">
        <v>381</v>
      </c>
      <c r="C52" s="20" t="s">
        <v>96</v>
      </c>
      <c r="D52" s="46">
        <v>125000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125000</v>
      </c>
      <c r="O52" s="47">
        <f t="shared" si="9"/>
        <v>25.21686503933831</v>
      </c>
      <c r="P52" s="9"/>
    </row>
    <row r="53" spans="1:16" ht="15.75" thickBot="1">
      <c r="A53" s="12"/>
      <c r="B53" s="25">
        <v>384</v>
      </c>
      <c r="C53" s="20" t="s">
        <v>97</v>
      </c>
      <c r="D53" s="46">
        <v>130000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130000</v>
      </c>
      <c r="O53" s="47">
        <f t="shared" si="9"/>
        <v>26.22553964091184</v>
      </c>
      <c r="P53" s="9"/>
    </row>
    <row r="54" spans="1:119" ht="16.5" thickBot="1">
      <c r="A54" s="14" t="s">
        <v>48</v>
      </c>
      <c r="B54" s="23"/>
      <c r="C54" s="22"/>
      <c r="D54" s="15">
        <f aca="true" t="shared" si="14" ref="D54:M54">SUM(D5,D16,D25,D34,D43,D46,D51)</f>
        <v>4190915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2429374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6620289</v>
      </c>
      <c r="O54" s="38">
        <f t="shared" si="9"/>
        <v>1335.543473875328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138</v>
      </c>
      <c r="M56" s="48"/>
      <c r="N56" s="48"/>
      <c r="O56" s="43">
        <v>4957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1895243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1895243</v>
      </c>
      <c r="O5" s="33">
        <f aca="true" t="shared" si="1" ref="O5:O36">(N5/O$57)</f>
        <v>406.53003003003005</v>
      </c>
      <c r="P5" s="6"/>
    </row>
    <row r="6" spans="1:16" ht="15">
      <c r="A6" s="12"/>
      <c r="B6" s="25">
        <v>311</v>
      </c>
      <c r="C6" s="20" t="s">
        <v>2</v>
      </c>
      <c r="D6" s="46">
        <v>1180429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1180429</v>
      </c>
      <c r="O6" s="47">
        <f t="shared" si="1"/>
        <v>253.20227370227371</v>
      </c>
      <c r="P6" s="9"/>
    </row>
    <row r="7" spans="1:16" ht="15">
      <c r="A7" s="12"/>
      <c r="B7" s="25">
        <v>312.3</v>
      </c>
      <c r="C7" s="20" t="s">
        <v>10</v>
      </c>
      <c r="D7" s="46">
        <v>23931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23931</v>
      </c>
      <c r="O7" s="47">
        <f t="shared" si="1"/>
        <v>5.133204633204633</v>
      </c>
      <c r="P7" s="9"/>
    </row>
    <row r="8" spans="1:16" ht="15">
      <c r="A8" s="12"/>
      <c r="B8" s="25">
        <v>312.41</v>
      </c>
      <c r="C8" s="20" t="s">
        <v>12</v>
      </c>
      <c r="D8" s="46">
        <v>133193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133193</v>
      </c>
      <c r="O8" s="47">
        <f t="shared" si="1"/>
        <v>28.56992706992707</v>
      </c>
      <c r="P8" s="9"/>
    </row>
    <row r="9" spans="1:16" ht="15">
      <c r="A9" s="12"/>
      <c r="B9" s="25">
        <v>312.42</v>
      </c>
      <c r="C9" s="20" t="s">
        <v>11</v>
      </c>
      <c r="D9" s="46">
        <v>83082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83082</v>
      </c>
      <c r="O9" s="47">
        <f t="shared" si="1"/>
        <v>17.82110682110682</v>
      </c>
      <c r="P9" s="9"/>
    </row>
    <row r="10" spans="1:16" ht="15">
      <c r="A10" s="12"/>
      <c r="B10" s="25">
        <v>314.1</v>
      </c>
      <c r="C10" s="20" t="s">
        <v>13</v>
      </c>
      <c r="D10" s="46">
        <v>290401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290401</v>
      </c>
      <c r="O10" s="47">
        <f t="shared" si="1"/>
        <v>62.29107679107679</v>
      </c>
      <c r="P10" s="9"/>
    </row>
    <row r="11" spans="1:16" ht="15">
      <c r="A11" s="12"/>
      <c r="B11" s="25">
        <v>314.3</v>
      </c>
      <c r="C11" s="20" t="s">
        <v>117</v>
      </c>
      <c r="D11" s="46">
        <v>67878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67878</v>
      </c>
      <c r="O11" s="47">
        <f t="shared" si="1"/>
        <v>14.55984555984556</v>
      </c>
      <c r="P11" s="9"/>
    </row>
    <row r="12" spans="1:16" ht="15">
      <c r="A12" s="12"/>
      <c r="B12" s="25">
        <v>314.4</v>
      </c>
      <c r="C12" s="20" t="s">
        <v>14</v>
      </c>
      <c r="D12" s="46">
        <v>217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217</v>
      </c>
      <c r="O12" s="47">
        <f t="shared" si="1"/>
        <v>0.046546546546546545</v>
      </c>
      <c r="P12" s="9"/>
    </row>
    <row r="13" spans="1:16" ht="15">
      <c r="A13" s="12"/>
      <c r="B13" s="25">
        <v>314.8</v>
      </c>
      <c r="C13" s="20" t="s">
        <v>15</v>
      </c>
      <c r="D13" s="46">
        <v>7219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7219</v>
      </c>
      <c r="O13" s="47">
        <f t="shared" si="1"/>
        <v>1.5484770484770485</v>
      </c>
      <c r="P13" s="9"/>
    </row>
    <row r="14" spans="1:16" ht="15">
      <c r="A14" s="12"/>
      <c r="B14" s="25">
        <v>315</v>
      </c>
      <c r="C14" s="20" t="s">
        <v>103</v>
      </c>
      <c r="D14" s="46">
        <v>100160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100160</v>
      </c>
      <c r="O14" s="47">
        <f t="shared" si="1"/>
        <v>21.484341484341485</v>
      </c>
      <c r="P14" s="9"/>
    </row>
    <row r="15" spans="1:16" ht="15">
      <c r="A15" s="12"/>
      <c r="B15" s="25">
        <v>316</v>
      </c>
      <c r="C15" s="20" t="s">
        <v>131</v>
      </c>
      <c r="D15" s="46">
        <v>8733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8733</v>
      </c>
      <c r="O15" s="47">
        <f t="shared" si="1"/>
        <v>1.8732303732303732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SUM(D17:D24)</f>
        <v>965784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232304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1198088</v>
      </c>
      <c r="O16" s="45">
        <f t="shared" si="1"/>
        <v>256.99013299013296</v>
      </c>
      <c r="P16" s="10"/>
    </row>
    <row r="17" spans="1:16" ht="15">
      <c r="A17" s="12"/>
      <c r="B17" s="25">
        <v>322</v>
      </c>
      <c r="C17" s="20" t="s">
        <v>0</v>
      </c>
      <c r="D17" s="46">
        <v>390081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390081</v>
      </c>
      <c r="O17" s="47">
        <f t="shared" si="1"/>
        <v>83.67245817245818</v>
      </c>
      <c r="P17" s="9"/>
    </row>
    <row r="18" spans="1:16" ht="15">
      <c r="A18" s="12"/>
      <c r="B18" s="25">
        <v>323.1</v>
      </c>
      <c r="C18" s="20" t="s">
        <v>17</v>
      </c>
      <c r="D18" s="46">
        <v>274096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274096</v>
      </c>
      <c r="O18" s="47">
        <f t="shared" si="1"/>
        <v>58.79365079365079</v>
      </c>
      <c r="P18" s="9"/>
    </row>
    <row r="19" spans="1:16" ht="15">
      <c r="A19" s="12"/>
      <c r="B19" s="25">
        <v>323.7</v>
      </c>
      <c r="C19" s="20" t="s">
        <v>19</v>
      </c>
      <c r="D19" s="46">
        <v>62501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62501</v>
      </c>
      <c r="O19" s="47">
        <f t="shared" si="1"/>
        <v>13.406477906477907</v>
      </c>
      <c r="P19" s="9"/>
    </row>
    <row r="20" spans="1:16" ht="15">
      <c r="A20" s="12"/>
      <c r="B20" s="25">
        <v>324.11</v>
      </c>
      <c r="C20" s="20" t="s">
        <v>20</v>
      </c>
      <c r="D20" s="46">
        <v>86807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86807</v>
      </c>
      <c r="O20" s="47">
        <f t="shared" si="1"/>
        <v>18.62012012012012</v>
      </c>
      <c r="P20" s="9"/>
    </row>
    <row r="21" spans="1:16" ht="15">
      <c r="A21" s="12"/>
      <c r="B21" s="25">
        <v>324.21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232304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232304</v>
      </c>
      <c r="O21" s="47">
        <f t="shared" si="1"/>
        <v>49.82925782925783</v>
      </c>
      <c r="P21" s="9"/>
    </row>
    <row r="22" spans="1:16" ht="15">
      <c r="A22" s="12"/>
      <c r="B22" s="25">
        <v>324.31</v>
      </c>
      <c r="C22" s="20" t="s">
        <v>22</v>
      </c>
      <c r="D22" s="46">
        <v>57078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57078</v>
      </c>
      <c r="O22" s="47">
        <f t="shared" si="1"/>
        <v>12.243243243243244</v>
      </c>
      <c r="P22" s="9"/>
    </row>
    <row r="23" spans="1:16" ht="15">
      <c r="A23" s="12"/>
      <c r="B23" s="25">
        <v>324.61</v>
      </c>
      <c r="C23" s="20" t="s">
        <v>23</v>
      </c>
      <c r="D23" s="46">
        <v>92428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92428</v>
      </c>
      <c r="O23" s="47">
        <f t="shared" si="1"/>
        <v>19.825825825825827</v>
      </c>
      <c r="P23" s="9"/>
    </row>
    <row r="24" spans="1:16" ht="15">
      <c r="A24" s="12"/>
      <c r="B24" s="25">
        <v>329</v>
      </c>
      <c r="C24" s="20" t="s">
        <v>24</v>
      </c>
      <c r="D24" s="46">
        <v>2793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4">SUM(D24:M24)</f>
        <v>2793</v>
      </c>
      <c r="O24" s="47">
        <f t="shared" si="1"/>
        <v>0.5990990990990991</v>
      </c>
      <c r="P24" s="9"/>
    </row>
    <row r="25" spans="1:16" ht="15.75">
      <c r="A25" s="29" t="s">
        <v>26</v>
      </c>
      <c r="B25" s="30"/>
      <c r="C25" s="31"/>
      <c r="D25" s="32">
        <f aca="true" t="shared" si="6" ref="D25:M25">SUM(D26:D33)</f>
        <v>485473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485473</v>
      </c>
      <c r="O25" s="45">
        <f t="shared" si="1"/>
        <v>104.13406263406263</v>
      </c>
      <c r="P25" s="10"/>
    </row>
    <row r="26" spans="1:16" ht="15">
      <c r="A26" s="12"/>
      <c r="B26" s="25">
        <v>331.49</v>
      </c>
      <c r="C26" s="20" t="s">
        <v>135</v>
      </c>
      <c r="D26" s="46">
        <v>6429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6429</v>
      </c>
      <c r="O26" s="47">
        <f t="shared" si="1"/>
        <v>1.3790218790218791</v>
      </c>
      <c r="P26" s="9"/>
    </row>
    <row r="27" spans="1:16" ht="15">
      <c r="A27" s="12"/>
      <c r="B27" s="25">
        <v>334.1</v>
      </c>
      <c r="C27" s="20" t="s">
        <v>122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25000</v>
      </c>
      <c r="O27" s="47">
        <f t="shared" si="1"/>
        <v>5.362505362505362</v>
      </c>
      <c r="P27" s="9"/>
    </row>
    <row r="28" spans="1:16" ht="15">
      <c r="A28" s="12"/>
      <c r="B28" s="25">
        <v>335.14</v>
      </c>
      <c r="C28" s="20" t="s">
        <v>105</v>
      </c>
      <c r="D28" s="46">
        <v>7150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7150</v>
      </c>
      <c r="O28" s="47">
        <f t="shared" si="1"/>
        <v>1.5336765336765337</v>
      </c>
      <c r="P28" s="9"/>
    </row>
    <row r="29" spans="1:16" ht="15">
      <c r="A29" s="12"/>
      <c r="B29" s="25">
        <v>335.15</v>
      </c>
      <c r="C29" s="20" t="s">
        <v>106</v>
      </c>
      <c r="D29" s="46">
        <v>1554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1554</v>
      </c>
      <c r="O29" s="47">
        <f t="shared" si="1"/>
        <v>0.3333333333333333</v>
      </c>
      <c r="P29" s="9"/>
    </row>
    <row r="30" spans="1:16" ht="15">
      <c r="A30" s="12"/>
      <c r="B30" s="25">
        <v>335.16</v>
      </c>
      <c r="C30" s="20" t="s">
        <v>123</v>
      </c>
      <c r="D30" s="46">
        <v>118138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118138</v>
      </c>
      <c r="O30" s="47">
        <f t="shared" si="1"/>
        <v>25.34062634062634</v>
      </c>
      <c r="P30" s="9"/>
    </row>
    <row r="31" spans="1:16" ht="15">
      <c r="A31" s="12"/>
      <c r="B31" s="25">
        <v>335.18</v>
      </c>
      <c r="C31" s="20" t="s">
        <v>107</v>
      </c>
      <c r="D31" s="46">
        <v>265811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265811</v>
      </c>
      <c r="O31" s="47">
        <f t="shared" si="1"/>
        <v>57.01651651651652</v>
      </c>
      <c r="P31" s="9"/>
    </row>
    <row r="32" spans="1:16" ht="15">
      <c r="A32" s="12"/>
      <c r="B32" s="25">
        <v>335.49</v>
      </c>
      <c r="C32" s="20" t="s">
        <v>124</v>
      </c>
      <c r="D32" s="46">
        <v>36391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36391</v>
      </c>
      <c r="O32" s="47">
        <f t="shared" si="1"/>
        <v>7.805877305877305</v>
      </c>
      <c r="P32" s="9"/>
    </row>
    <row r="33" spans="1:16" ht="15">
      <c r="A33" s="12"/>
      <c r="B33" s="25">
        <v>337.7</v>
      </c>
      <c r="C33" s="20" t="s">
        <v>30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25000</v>
      </c>
      <c r="O33" s="47">
        <f t="shared" si="1"/>
        <v>5.362505362505362</v>
      </c>
      <c r="P33" s="9"/>
    </row>
    <row r="34" spans="1:16" ht="15.75">
      <c r="A34" s="29" t="s">
        <v>35</v>
      </c>
      <c r="B34" s="30"/>
      <c r="C34" s="31"/>
      <c r="D34" s="32">
        <f aca="true" t="shared" si="7" ref="D34:M34">SUM(D35:D43)</f>
        <v>81896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2358723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2440619</v>
      </c>
      <c r="O34" s="45">
        <f t="shared" si="1"/>
        <v>523.513299013299</v>
      </c>
      <c r="P34" s="10"/>
    </row>
    <row r="35" spans="1:16" ht="15">
      <c r="A35" s="12"/>
      <c r="B35" s="25">
        <v>341.9</v>
      </c>
      <c r="C35" s="20" t="s">
        <v>108</v>
      </c>
      <c r="D35" s="46">
        <v>19995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19995</v>
      </c>
      <c r="O35" s="47">
        <f t="shared" si="1"/>
        <v>4.288931788931789</v>
      </c>
      <c r="P35" s="9"/>
    </row>
    <row r="36" spans="1:16" ht="15">
      <c r="A36" s="12"/>
      <c r="B36" s="25">
        <v>342.5</v>
      </c>
      <c r="C36" s="20" t="s">
        <v>127</v>
      </c>
      <c r="D36" s="46">
        <v>2609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2609</v>
      </c>
      <c r="O36" s="47">
        <f t="shared" si="1"/>
        <v>0.5596310596310596</v>
      </c>
      <c r="P36" s="9"/>
    </row>
    <row r="37" spans="1:16" ht="15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833663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833663</v>
      </c>
      <c r="O37" s="47">
        <f aca="true" t="shared" si="9" ref="O37:O55">(N37/O$57)</f>
        <v>178.8208923208923</v>
      </c>
      <c r="P37" s="9"/>
    </row>
    <row r="38" spans="1:16" ht="15">
      <c r="A38" s="12"/>
      <c r="B38" s="25">
        <v>343.4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682458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682458</v>
      </c>
      <c r="O38" s="47">
        <f t="shared" si="9"/>
        <v>146.38738738738738</v>
      </c>
      <c r="P38" s="9"/>
    </row>
    <row r="39" spans="1:16" ht="15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761101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761101</v>
      </c>
      <c r="O39" s="47">
        <f t="shared" si="9"/>
        <v>163.25632775632775</v>
      </c>
      <c r="P39" s="9"/>
    </row>
    <row r="40" spans="1:16" ht="15">
      <c r="A40" s="12"/>
      <c r="B40" s="25">
        <v>343.9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81501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81501</v>
      </c>
      <c r="O40" s="47">
        <f t="shared" si="9"/>
        <v>17.48198198198198</v>
      </c>
      <c r="P40" s="9"/>
    </row>
    <row r="41" spans="1:16" ht="15">
      <c r="A41" s="12"/>
      <c r="B41" s="25">
        <v>344.9</v>
      </c>
      <c r="C41" s="20" t="s">
        <v>109</v>
      </c>
      <c r="D41" s="46">
        <v>33750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33750</v>
      </c>
      <c r="O41" s="47">
        <f t="shared" si="9"/>
        <v>7.239382239382239</v>
      </c>
      <c r="P41" s="9"/>
    </row>
    <row r="42" spans="1:16" ht="15">
      <c r="A42" s="12"/>
      <c r="B42" s="25">
        <v>347.1</v>
      </c>
      <c r="C42" s="20" t="s">
        <v>72</v>
      </c>
      <c r="D42" s="46">
        <v>8297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8297</v>
      </c>
      <c r="O42" s="47">
        <f t="shared" si="9"/>
        <v>1.7797082797082797</v>
      </c>
      <c r="P42" s="9"/>
    </row>
    <row r="43" spans="1:16" ht="15">
      <c r="A43" s="12"/>
      <c r="B43" s="25">
        <v>347.2</v>
      </c>
      <c r="C43" s="20" t="s">
        <v>45</v>
      </c>
      <c r="D43" s="46">
        <v>17245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17245</v>
      </c>
      <c r="O43" s="47">
        <f t="shared" si="9"/>
        <v>3.699056199056199</v>
      </c>
      <c r="P43" s="9"/>
    </row>
    <row r="44" spans="1:16" ht="15.75">
      <c r="A44" s="29" t="s">
        <v>36</v>
      </c>
      <c r="B44" s="30"/>
      <c r="C44" s="31"/>
      <c r="D44" s="32">
        <f aca="true" t="shared" si="10" ref="D44:M44">SUM(D45:D46)</f>
        <v>66250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5">SUM(D44:M44)</f>
        <v>66250</v>
      </c>
      <c r="O44" s="45">
        <f t="shared" si="9"/>
        <v>14.210639210639211</v>
      </c>
      <c r="P44" s="10"/>
    </row>
    <row r="45" spans="1:16" ht="15">
      <c r="A45" s="13"/>
      <c r="B45" s="39">
        <v>351.1</v>
      </c>
      <c r="C45" s="21" t="s">
        <v>73</v>
      </c>
      <c r="D45" s="46">
        <v>24900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24900</v>
      </c>
      <c r="O45" s="47">
        <f t="shared" si="9"/>
        <v>5.341055341055341</v>
      </c>
      <c r="P45" s="9"/>
    </row>
    <row r="46" spans="1:16" ht="15">
      <c r="A46" s="13"/>
      <c r="B46" s="39">
        <v>354</v>
      </c>
      <c r="C46" s="21" t="s">
        <v>85</v>
      </c>
      <c r="D46" s="46">
        <v>41350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41350</v>
      </c>
      <c r="O46" s="47">
        <f t="shared" si="9"/>
        <v>8.86958386958387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SUM(D48:D52)</f>
        <v>189536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55060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244596</v>
      </c>
      <c r="O47" s="45">
        <f t="shared" si="9"/>
        <v>52.465894465894465</v>
      </c>
      <c r="P47" s="10"/>
    </row>
    <row r="48" spans="1:16" ht="15">
      <c r="A48" s="12"/>
      <c r="B48" s="25">
        <v>361.1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259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259</v>
      </c>
      <c r="O48" s="47">
        <f t="shared" si="9"/>
        <v>0.05555555555555555</v>
      </c>
      <c r="P48" s="9"/>
    </row>
    <row r="49" spans="1:16" ht="15">
      <c r="A49" s="12"/>
      <c r="B49" s="25">
        <v>364</v>
      </c>
      <c r="C49" s="20" t="s">
        <v>110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44925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44925</v>
      </c>
      <c r="O49" s="47">
        <f t="shared" si="9"/>
        <v>9.636422136422137</v>
      </c>
      <c r="P49" s="9"/>
    </row>
    <row r="50" spans="1:16" ht="15">
      <c r="A50" s="12"/>
      <c r="B50" s="25">
        <v>366</v>
      </c>
      <c r="C50" s="20" t="s">
        <v>53</v>
      </c>
      <c r="D50" s="46">
        <v>11308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11308</v>
      </c>
      <c r="O50" s="47">
        <f t="shared" si="9"/>
        <v>2.4255684255684256</v>
      </c>
      <c r="P50" s="9"/>
    </row>
    <row r="51" spans="1:16" ht="15">
      <c r="A51" s="12"/>
      <c r="B51" s="25">
        <v>369.3</v>
      </c>
      <c r="C51" s="20" t="s">
        <v>128</v>
      </c>
      <c r="D51" s="46">
        <v>155243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155243</v>
      </c>
      <c r="O51" s="47">
        <f t="shared" si="9"/>
        <v>33.2996567996568</v>
      </c>
      <c r="P51" s="9"/>
    </row>
    <row r="52" spans="1:16" ht="15">
      <c r="A52" s="12"/>
      <c r="B52" s="25">
        <v>369.9</v>
      </c>
      <c r="C52" s="20" t="s">
        <v>54</v>
      </c>
      <c r="D52" s="46">
        <v>22985</v>
      </c>
      <c r="E52" s="46">
        <v>0</v>
      </c>
      <c r="F52" s="46">
        <v>0</v>
      </c>
      <c r="G52" s="46">
        <v>0</v>
      </c>
      <c r="H52" s="46">
        <v>0</v>
      </c>
      <c r="I52" s="46">
        <v>9876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32861</v>
      </c>
      <c r="O52" s="47">
        <f t="shared" si="9"/>
        <v>7.048691548691549</v>
      </c>
      <c r="P52" s="9"/>
    </row>
    <row r="53" spans="1:16" ht="15.75">
      <c r="A53" s="29" t="s">
        <v>37</v>
      </c>
      <c r="B53" s="30"/>
      <c r="C53" s="31"/>
      <c r="D53" s="32">
        <f aca="true" t="shared" si="13" ref="D53:M53">SUM(D54:D54)</f>
        <v>125000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125000</v>
      </c>
      <c r="O53" s="45">
        <f t="shared" si="9"/>
        <v>26.812526812526812</v>
      </c>
      <c r="P53" s="9"/>
    </row>
    <row r="54" spans="1:16" ht="15.75" thickBot="1">
      <c r="A54" s="12"/>
      <c r="B54" s="25">
        <v>381</v>
      </c>
      <c r="C54" s="20" t="s">
        <v>96</v>
      </c>
      <c r="D54" s="46">
        <v>125000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125000</v>
      </c>
      <c r="O54" s="47">
        <f t="shared" si="9"/>
        <v>26.812526812526812</v>
      </c>
      <c r="P54" s="9"/>
    </row>
    <row r="55" spans="1:119" ht="16.5" thickBot="1">
      <c r="A55" s="14" t="s">
        <v>48</v>
      </c>
      <c r="B55" s="23"/>
      <c r="C55" s="22"/>
      <c r="D55" s="15">
        <f aca="true" t="shared" si="14" ref="D55:M55">SUM(D5,D16,D25,D34,D44,D47,D53)</f>
        <v>3809182</v>
      </c>
      <c r="E55" s="15">
        <f t="shared" si="14"/>
        <v>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2646087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6455269</v>
      </c>
      <c r="O55" s="38">
        <f t="shared" si="9"/>
        <v>1384.6565851565852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136</v>
      </c>
      <c r="M57" s="48"/>
      <c r="N57" s="48"/>
      <c r="O57" s="43">
        <v>4662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77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1750048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1750048</v>
      </c>
      <c r="O5" s="33">
        <f aca="true" t="shared" si="1" ref="O5:O36">(N5/O$58)</f>
        <v>400.65201465201466</v>
      </c>
      <c r="P5" s="6"/>
    </row>
    <row r="6" spans="1:16" ht="15">
      <c r="A6" s="12"/>
      <c r="B6" s="25">
        <v>311</v>
      </c>
      <c r="C6" s="20" t="s">
        <v>2</v>
      </c>
      <c r="D6" s="46">
        <v>1078696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1078696</v>
      </c>
      <c r="O6" s="47">
        <f t="shared" si="1"/>
        <v>246.95421245421247</v>
      </c>
      <c r="P6" s="9"/>
    </row>
    <row r="7" spans="1:16" ht="15">
      <c r="A7" s="12"/>
      <c r="B7" s="25">
        <v>312.3</v>
      </c>
      <c r="C7" s="20" t="s">
        <v>10</v>
      </c>
      <c r="D7" s="46">
        <v>22597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22597</v>
      </c>
      <c r="O7" s="47">
        <f t="shared" si="1"/>
        <v>5.17330586080586</v>
      </c>
      <c r="P7" s="9"/>
    </row>
    <row r="8" spans="1:16" ht="15">
      <c r="A8" s="12"/>
      <c r="B8" s="25">
        <v>312.41</v>
      </c>
      <c r="C8" s="20" t="s">
        <v>12</v>
      </c>
      <c r="D8" s="46">
        <v>126386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126386</v>
      </c>
      <c r="O8" s="47">
        <f t="shared" si="1"/>
        <v>28.93452380952381</v>
      </c>
      <c r="P8" s="9"/>
    </row>
    <row r="9" spans="1:16" ht="15">
      <c r="A9" s="12"/>
      <c r="B9" s="25">
        <v>312.42</v>
      </c>
      <c r="C9" s="20" t="s">
        <v>11</v>
      </c>
      <c r="D9" s="46">
        <v>79938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79938</v>
      </c>
      <c r="O9" s="47">
        <f t="shared" si="1"/>
        <v>18.300824175824175</v>
      </c>
      <c r="P9" s="9"/>
    </row>
    <row r="10" spans="1:16" ht="15">
      <c r="A10" s="12"/>
      <c r="B10" s="25">
        <v>314.1</v>
      </c>
      <c r="C10" s="20" t="s">
        <v>13</v>
      </c>
      <c r="D10" s="46">
        <v>270976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270976</v>
      </c>
      <c r="O10" s="47">
        <f t="shared" si="1"/>
        <v>62.03663003663004</v>
      </c>
      <c r="P10" s="9"/>
    </row>
    <row r="11" spans="1:16" ht="15">
      <c r="A11" s="12"/>
      <c r="B11" s="25">
        <v>314.3</v>
      </c>
      <c r="C11" s="20" t="s">
        <v>117</v>
      </c>
      <c r="D11" s="46">
        <v>64805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64805</v>
      </c>
      <c r="O11" s="47">
        <f t="shared" si="1"/>
        <v>14.836309523809524</v>
      </c>
      <c r="P11" s="9"/>
    </row>
    <row r="12" spans="1:16" ht="15">
      <c r="A12" s="12"/>
      <c r="B12" s="25">
        <v>314.4</v>
      </c>
      <c r="C12" s="20" t="s">
        <v>14</v>
      </c>
      <c r="D12" s="46">
        <v>547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547</v>
      </c>
      <c r="O12" s="47">
        <f t="shared" si="1"/>
        <v>0.12522893772893773</v>
      </c>
      <c r="P12" s="9"/>
    </row>
    <row r="13" spans="1:16" ht="15">
      <c r="A13" s="12"/>
      <c r="B13" s="25">
        <v>314.8</v>
      </c>
      <c r="C13" s="20" t="s">
        <v>15</v>
      </c>
      <c r="D13" s="46">
        <v>5192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5192</v>
      </c>
      <c r="O13" s="47">
        <f t="shared" si="1"/>
        <v>1.1886446886446886</v>
      </c>
      <c r="P13" s="9"/>
    </row>
    <row r="14" spans="1:16" ht="15">
      <c r="A14" s="12"/>
      <c r="B14" s="25">
        <v>315</v>
      </c>
      <c r="C14" s="20" t="s">
        <v>103</v>
      </c>
      <c r="D14" s="46">
        <v>91780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91780</v>
      </c>
      <c r="O14" s="47">
        <f t="shared" si="1"/>
        <v>21.011904761904763</v>
      </c>
      <c r="P14" s="9"/>
    </row>
    <row r="15" spans="1:16" ht="15">
      <c r="A15" s="12"/>
      <c r="B15" s="25">
        <v>316</v>
      </c>
      <c r="C15" s="20" t="s">
        <v>131</v>
      </c>
      <c r="D15" s="46">
        <v>9131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9131</v>
      </c>
      <c r="O15" s="47">
        <f t="shared" si="1"/>
        <v>2.090430402930403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SUM(D17:D24)</f>
        <v>1006167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106368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1112535</v>
      </c>
      <c r="O16" s="45">
        <f t="shared" si="1"/>
        <v>254.70123626373626</v>
      </c>
      <c r="P16" s="10"/>
    </row>
    <row r="17" spans="1:16" ht="15">
      <c r="A17" s="12"/>
      <c r="B17" s="25">
        <v>322</v>
      </c>
      <c r="C17" s="20" t="s">
        <v>0</v>
      </c>
      <c r="D17" s="46">
        <v>343339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343339</v>
      </c>
      <c r="O17" s="47">
        <f t="shared" si="1"/>
        <v>78.60325091575092</v>
      </c>
      <c r="P17" s="9"/>
    </row>
    <row r="18" spans="1:16" ht="15">
      <c r="A18" s="12"/>
      <c r="B18" s="25">
        <v>323.1</v>
      </c>
      <c r="C18" s="20" t="s">
        <v>17</v>
      </c>
      <c r="D18" s="46">
        <v>246617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246617</v>
      </c>
      <c r="O18" s="47">
        <f t="shared" si="1"/>
        <v>56.4599358974359</v>
      </c>
      <c r="P18" s="9"/>
    </row>
    <row r="19" spans="1:16" ht="15">
      <c r="A19" s="12"/>
      <c r="B19" s="25">
        <v>323.7</v>
      </c>
      <c r="C19" s="20" t="s">
        <v>19</v>
      </c>
      <c r="D19" s="46">
        <v>60489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60489</v>
      </c>
      <c r="O19" s="47">
        <f t="shared" si="1"/>
        <v>13.848214285714286</v>
      </c>
      <c r="P19" s="9"/>
    </row>
    <row r="20" spans="1:16" ht="15">
      <c r="A20" s="12"/>
      <c r="B20" s="25">
        <v>324.11</v>
      </c>
      <c r="C20" s="20" t="s">
        <v>20</v>
      </c>
      <c r="D20" s="46">
        <v>78843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78843</v>
      </c>
      <c r="O20" s="47">
        <f t="shared" si="1"/>
        <v>18.05013736263736</v>
      </c>
      <c r="P20" s="9"/>
    </row>
    <row r="21" spans="1:16" ht="15">
      <c r="A21" s="12"/>
      <c r="B21" s="25">
        <v>324.21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106368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106368</v>
      </c>
      <c r="O21" s="47">
        <f t="shared" si="1"/>
        <v>24.35164835164835</v>
      </c>
      <c r="P21" s="9"/>
    </row>
    <row r="22" spans="1:16" ht="15">
      <c r="A22" s="12"/>
      <c r="B22" s="25">
        <v>324.31</v>
      </c>
      <c r="C22" s="20" t="s">
        <v>22</v>
      </c>
      <c r="D22" s="46">
        <v>188339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188339</v>
      </c>
      <c r="O22" s="47">
        <f t="shared" si="1"/>
        <v>43.11790293040293</v>
      </c>
      <c r="P22" s="9"/>
    </row>
    <row r="23" spans="1:16" ht="15">
      <c r="A23" s="12"/>
      <c r="B23" s="25">
        <v>324.61</v>
      </c>
      <c r="C23" s="20" t="s">
        <v>23</v>
      </c>
      <c r="D23" s="46">
        <v>83948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83948</v>
      </c>
      <c r="O23" s="47">
        <f t="shared" si="1"/>
        <v>19.218864468864467</v>
      </c>
      <c r="P23" s="9"/>
    </row>
    <row r="24" spans="1:16" ht="15">
      <c r="A24" s="12"/>
      <c r="B24" s="25">
        <v>329</v>
      </c>
      <c r="C24" s="20" t="s">
        <v>24</v>
      </c>
      <c r="D24" s="46">
        <v>4592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4">SUM(D24:M24)</f>
        <v>4592</v>
      </c>
      <c r="O24" s="47">
        <f t="shared" si="1"/>
        <v>1.0512820512820513</v>
      </c>
      <c r="P24" s="9"/>
    </row>
    <row r="25" spans="1:16" ht="15.75">
      <c r="A25" s="29" t="s">
        <v>26</v>
      </c>
      <c r="B25" s="30"/>
      <c r="C25" s="31"/>
      <c r="D25" s="32">
        <f aca="true" t="shared" si="6" ref="D25:M25">SUM(D26:D33)</f>
        <v>455105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455105</v>
      </c>
      <c r="O25" s="45">
        <f t="shared" si="1"/>
        <v>104.19070512820512</v>
      </c>
      <c r="P25" s="10"/>
    </row>
    <row r="26" spans="1:16" ht="15">
      <c r="A26" s="12"/>
      <c r="B26" s="25">
        <v>331.2</v>
      </c>
      <c r="C26" s="20" t="s">
        <v>25</v>
      </c>
      <c r="D26" s="46">
        <v>4290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4290</v>
      </c>
      <c r="O26" s="47">
        <f t="shared" si="1"/>
        <v>0.9821428571428571</v>
      </c>
      <c r="P26" s="9"/>
    </row>
    <row r="27" spans="1:16" ht="15">
      <c r="A27" s="12"/>
      <c r="B27" s="25">
        <v>334.1</v>
      </c>
      <c r="C27" s="20" t="s">
        <v>122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25000</v>
      </c>
      <c r="O27" s="47">
        <f t="shared" si="1"/>
        <v>5.7234432234432235</v>
      </c>
      <c r="P27" s="9"/>
    </row>
    <row r="28" spans="1:16" ht="15">
      <c r="A28" s="12"/>
      <c r="B28" s="25">
        <v>335.14</v>
      </c>
      <c r="C28" s="20" t="s">
        <v>105</v>
      </c>
      <c r="D28" s="46">
        <v>7378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7378</v>
      </c>
      <c r="O28" s="47">
        <f t="shared" si="1"/>
        <v>1.689102564102564</v>
      </c>
      <c r="P28" s="9"/>
    </row>
    <row r="29" spans="1:16" ht="15">
      <c r="A29" s="12"/>
      <c r="B29" s="25">
        <v>335.15</v>
      </c>
      <c r="C29" s="20" t="s">
        <v>106</v>
      </c>
      <c r="D29" s="46">
        <v>3113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3113</v>
      </c>
      <c r="O29" s="47">
        <f t="shared" si="1"/>
        <v>0.7126831501831502</v>
      </c>
      <c r="P29" s="9"/>
    </row>
    <row r="30" spans="1:16" ht="15">
      <c r="A30" s="12"/>
      <c r="B30" s="25">
        <v>335.16</v>
      </c>
      <c r="C30" s="20" t="s">
        <v>123</v>
      </c>
      <c r="D30" s="46">
        <v>108245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108245</v>
      </c>
      <c r="O30" s="47">
        <f t="shared" si="1"/>
        <v>24.781364468864467</v>
      </c>
      <c r="P30" s="9"/>
    </row>
    <row r="31" spans="1:16" ht="15">
      <c r="A31" s="12"/>
      <c r="B31" s="25">
        <v>335.18</v>
      </c>
      <c r="C31" s="20" t="s">
        <v>107</v>
      </c>
      <c r="D31" s="46">
        <v>246843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246843</v>
      </c>
      <c r="O31" s="47">
        <f t="shared" si="1"/>
        <v>56.511675824175825</v>
      </c>
      <c r="P31" s="9"/>
    </row>
    <row r="32" spans="1:16" ht="15">
      <c r="A32" s="12"/>
      <c r="B32" s="25">
        <v>335.49</v>
      </c>
      <c r="C32" s="20" t="s">
        <v>124</v>
      </c>
      <c r="D32" s="46">
        <v>35236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35236</v>
      </c>
      <c r="O32" s="47">
        <f t="shared" si="1"/>
        <v>8.066849816849818</v>
      </c>
      <c r="P32" s="9"/>
    </row>
    <row r="33" spans="1:16" ht="15">
      <c r="A33" s="12"/>
      <c r="B33" s="25">
        <v>337.7</v>
      </c>
      <c r="C33" s="20" t="s">
        <v>30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25000</v>
      </c>
      <c r="O33" s="47">
        <f t="shared" si="1"/>
        <v>5.7234432234432235</v>
      </c>
      <c r="P33" s="9"/>
    </row>
    <row r="34" spans="1:16" ht="15.75">
      <c r="A34" s="29" t="s">
        <v>35</v>
      </c>
      <c r="B34" s="30"/>
      <c r="C34" s="31"/>
      <c r="D34" s="32">
        <f aca="true" t="shared" si="7" ref="D34:M34">SUM(D35:D43)</f>
        <v>87013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2140027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2227040</v>
      </c>
      <c r="O34" s="45">
        <f t="shared" si="1"/>
        <v>509.8534798534798</v>
      </c>
      <c r="P34" s="10"/>
    </row>
    <row r="35" spans="1:16" ht="15">
      <c r="A35" s="12"/>
      <c r="B35" s="25">
        <v>341.9</v>
      </c>
      <c r="C35" s="20" t="s">
        <v>108</v>
      </c>
      <c r="D35" s="46">
        <v>20724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20724</v>
      </c>
      <c r="O35" s="47">
        <f t="shared" si="1"/>
        <v>4.7445054945054945</v>
      </c>
      <c r="P35" s="9"/>
    </row>
    <row r="36" spans="1:16" ht="15">
      <c r="A36" s="12"/>
      <c r="B36" s="25">
        <v>342.5</v>
      </c>
      <c r="C36" s="20" t="s">
        <v>127</v>
      </c>
      <c r="D36" s="46">
        <v>7689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7689</v>
      </c>
      <c r="O36" s="47">
        <f t="shared" si="1"/>
        <v>1.7603021978021978</v>
      </c>
      <c r="P36" s="9"/>
    </row>
    <row r="37" spans="1:16" ht="15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811657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811657</v>
      </c>
      <c r="O37" s="47">
        <f aca="true" t="shared" si="9" ref="O37:O56">(N37/O$58)</f>
        <v>185.81891025641025</v>
      </c>
      <c r="P37" s="9"/>
    </row>
    <row r="38" spans="1:16" ht="15">
      <c r="A38" s="12"/>
      <c r="B38" s="25">
        <v>343.4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652207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652207</v>
      </c>
      <c r="O38" s="47">
        <f t="shared" si="9"/>
        <v>149.31478937728937</v>
      </c>
      <c r="P38" s="9"/>
    </row>
    <row r="39" spans="1:16" ht="15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595522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595522</v>
      </c>
      <c r="O39" s="47">
        <f t="shared" si="9"/>
        <v>136.33745421245422</v>
      </c>
      <c r="P39" s="9"/>
    </row>
    <row r="40" spans="1:16" ht="15">
      <c r="A40" s="12"/>
      <c r="B40" s="25">
        <v>343.9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80641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80641</v>
      </c>
      <c r="O40" s="47">
        <f t="shared" si="9"/>
        <v>18.461767399267398</v>
      </c>
      <c r="P40" s="9"/>
    </row>
    <row r="41" spans="1:16" ht="15">
      <c r="A41" s="12"/>
      <c r="B41" s="25">
        <v>344.9</v>
      </c>
      <c r="C41" s="20" t="s">
        <v>109</v>
      </c>
      <c r="D41" s="46">
        <v>32816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32816</v>
      </c>
      <c r="O41" s="47">
        <f t="shared" si="9"/>
        <v>7.512820512820513</v>
      </c>
      <c r="P41" s="9"/>
    </row>
    <row r="42" spans="1:16" ht="15">
      <c r="A42" s="12"/>
      <c r="B42" s="25">
        <v>347.1</v>
      </c>
      <c r="C42" s="20" t="s">
        <v>72</v>
      </c>
      <c r="D42" s="46">
        <v>8540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8540</v>
      </c>
      <c r="O42" s="47">
        <f t="shared" si="9"/>
        <v>1.955128205128205</v>
      </c>
      <c r="P42" s="9"/>
    </row>
    <row r="43" spans="1:16" ht="15">
      <c r="A43" s="12"/>
      <c r="B43" s="25">
        <v>347.2</v>
      </c>
      <c r="C43" s="20" t="s">
        <v>45</v>
      </c>
      <c r="D43" s="46">
        <v>17244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17244</v>
      </c>
      <c r="O43" s="47">
        <f t="shared" si="9"/>
        <v>3.947802197802198</v>
      </c>
      <c r="P43" s="9"/>
    </row>
    <row r="44" spans="1:16" ht="15.75">
      <c r="A44" s="29" t="s">
        <v>36</v>
      </c>
      <c r="B44" s="30"/>
      <c r="C44" s="31"/>
      <c r="D44" s="32">
        <f aca="true" t="shared" si="10" ref="D44:M44">SUM(D45:D48)</f>
        <v>27205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6">SUM(D44:M44)</f>
        <v>27205</v>
      </c>
      <c r="O44" s="45">
        <f t="shared" si="9"/>
        <v>6.228250915750916</v>
      </c>
      <c r="P44" s="10"/>
    </row>
    <row r="45" spans="1:16" ht="15">
      <c r="A45" s="13"/>
      <c r="B45" s="39">
        <v>351.1</v>
      </c>
      <c r="C45" s="21" t="s">
        <v>73</v>
      </c>
      <c r="D45" s="46">
        <v>16954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16954</v>
      </c>
      <c r="O45" s="47">
        <f t="shared" si="9"/>
        <v>3.8814102564102564</v>
      </c>
      <c r="P45" s="9"/>
    </row>
    <row r="46" spans="1:16" ht="15">
      <c r="A46" s="13"/>
      <c r="B46" s="39">
        <v>354</v>
      </c>
      <c r="C46" s="21" t="s">
        <v>85</v>
      </c>
      <c r="D46" s="46">
        <v>10111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10111</v>
      </c>
      <c r="O46" s="47">
        <f t="shared" si="9"/>
        <v>2.3147893772893773</v>
      </c>
      <c r="P46" s="9"/>
    </row>
    <row r="47" spans="1:16" ht="15">
      <c r="A47" s="13"/>
      <c r="B47" s="39">
        <v>358.2</v>
      </c>
      <c r="C47" s="21" t="s">
        <v>132</v>
      </c>
      <c r="D47" s="46">
        <v>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60</v>
      </c>
      <c r="O47" s="47">
        <f t="shared" si="9"/>
        <v>0.013736263736263736</v>
      </c>
      <c r="P47" s="9"/>
    </row>
    <row r="48" spans="1:16" ht="15">
      <c r="A48" s="13"/>
      <c r="B48" s="39">
        <v>359</v>
      </c>
      <c r="C48" s="21" t="s">
        <v>74</v>
      </c>
      <c r="D48" s="46">
        <v>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80</v>
      </c>
      <c r="O48" s="47">
        <f t="shared" si="9"/>
        <v>0.018315018315018316</v>
      </c>
      <c r="P48" s="9"/>
    </row>
    <row r="49" spans="1:16" ht="15.75">
      <c r="A49" s="29" t="s">
        <v>3</v>
      </c>
      <c r="B49" s="30"/>
      <c r="C49" s="31"/>
      <c r="D49" s="32">
        <f aca="true" t="shared" si="12" ref="D49:M49">SUM(D50:D53)</f>
        <v>42664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130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42794</v>
      </c>
      <c r="O49" s="45">
        <f t="shared" si="9"/>
        <v>9.797161172161172</v>
      </c>
      <c r="P49" s="10"/>
    </row>
    <row r="50" spans="1:16" ht="15">
      <c r="A50" s="12"/>
      <c r="B50" s="25">
        <v>364</v>
      </c>
      <c r="C50" s="20" t="s">
        <v>110</v>
      </c>
      <c r="D50" s="46">
        <v>3608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3608</v>
      </c>
      <c r="O50" s="47">
        <f t="shared" si="9"/>
        <v>0.826007326007326</v>
      </c>
      <c r="P50" s="9"/>
    </row>
    <row r="51" spans="1:16" ht="15">
      <c r="A51" s="12"/>
      <c r="B51" s="25">
        <v>366</v>
      </c>
      <c r="C51" s="20" t="s">
        <v>53</v>
      </c>
      <c r="D51" s="46">
        <v>10527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10527</v>
      </c>
      <c r="O51" s="47">
        <f t="shared" si="9"/>
        <v>2.4100274725274726</v>
      </c>
      <c r="P51" s="9"/>
    </row>
    <row r="52" spans="1:16" ht="15">
      <c r="A52" s="12"/>
      <c r="B52" s="25">
        <v>369.3</v>
      </c>
      <c r="C52" s="20" t="s">
        <v>128</v>
      </c>
      <c r="D52" s="46">
        <v>10934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10934</v>
      </c>
      <c r="O52" s="47">
        <f t="shared" si="9"/>
        <v>2.503205128205128</v>
      </c>
      <c r="P52" s="9"/>
    </row>
    <row r="53" spans="1:16" ht="15">
      <c r="A53" s="12"/>
      <c r="B53" s="25">
        <v>369.9</v>
      </c>
      <c r="C53" s="20" t="s">
        <v>54</v>
      </c>
      <c r="D53" s="46">
        <v>17595</v>
      </c>
      <c r="E53" s="46">
        <v>0</v>
      </c>
      <c r="F53" s="46">
        <v>0</v>
      </c>
      <c r="G53" s="46">
        <v>0</v>
      </c>
      <c r="H53" s="46">
        <v>0</v>
      </c>
      <c r="I53" s="46">
        <v>130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17725</v>
      </c>
      <c r="O53" s="47">
        <f t="shared" si="9"/>
        <v>4.057921245421245</v>
      </c>
      <c r="P53" s="9"/>
    </row>
    <row r="54" spans="1:16" ht="15.75">
      <c r="A54" s="29" t="s">
        <v>37</v>
      </c>
      <c r="B54" s="30"/>
      <c r="C54" s="31"/>
      <c r="D54" s="32">
        <f aca="true" t="shared" si="13" ref="D54:M54">SUM(D55:D55)</f>
        <v>151709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151709</v>
      </c>
      <c r="O54" s="45">
        <f t="shared" si="9"/>
        <v>34.73191391941392</v>
      </c>
      <c r="P54" s="9"/>
    </row>
    <row r="55" spans="1:16" ht="15.75" thickBot="1">
      <c r="A55" s="12"/>
      <c r="B55" s="25">
        <v>381</v>
      </c>
      <c r="C55" s="20" t="s">
        <v>96</v>
      </c>
      <c r="D55" s="46">
        <v>151709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151709</v>
      </c>
      <c r="O55" s="47">
        <f t="shared" si="9"/>
        <v>34.73191391941392</v>
      </c>
      <c r="P55" s="9"/>
    </row>
    <row r="56" spans="1:119" ht="16.5" thickBot="1">
      <c r="A56" s="14" t="s">
        <v>48</v>
      </c>
      <c r="B56" s="23"/>
      <c r="C56" s="22"/>
      <c r="D56" s="15">
        <f aca="true" t="shared" si="14" ref="D56:M56">SUM(D5,D16,D25,D34,D44,D49,D54)</f>
        <v>3519911</v>
      </c>
      <c r="E56" s="15">
        <f t="shared" si="14"/>
        <v>0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2246525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5766436</v>
      </c>
      <c r="O56" s="38">
        <f t="shared" si="9"/>
        <v>1320.154761904762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133</v>
      </c>
      <c r="M58" s="48"/>
      <c r="N58" s="48"/>
      <c r="O58" s="43">
        <v>4368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77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1627609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1627609</v>
      </c>
      <c r="O5" s="33">
        <f aca="true" t="shared" si="1" ref="O5:O36">(N5/O$56)</f>
        <v>394.76327916565606</v>
      </c>
      <c r="P5" s="6"/>
    </row>
    <row r="6" spans="1:16" ht="15">
      <c r="A6" s="12"/>
      <c r="B6" s="25">
        <v>311</v>
      </c>
      <c r="C6" s="20" t="s">
        <v>2</v>
      </c>
      <c r="D6" s="46">
        <v>988663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988663</v>
      </c>
      <c r="O6" s="47">
        <f t="shared" si="1"/>
        <v>239.79214164443366</v>
      </c>
      <c r="P6" s="9"/>
    </row>
    <row r="7" spans="1:16" ht="15">
      <c r="A7" s="12"/>
      <c r="B7" s="25">
        <v>312.3</v>
      </c>
      <c r="C7" s="20" t="s">
        <v>10</v>
      </c>
      <c r="D7" s="46">
        <v>21899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21899</v>
      </c>
      <c r="O7" s="47">
        <f t="shared" si="1"/>
        <v>5.311423720591802</v>
      </c>
      <c r="P7" s="9"/>
    </row>
    <row r="8" spans="1:16" ht="15">
      <c r="A8" s="12"/>
      <c r="B8" s="25">
        <v>312.41</v>
      </c>
      <c r="C8" s="20" t="s">
        <v>12</v>
      </c>
      <c r="D8" s="46">
        <v>121668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121668</v>
      </c>
      <c r="O8" s="47">
        <f t="shared" si="1"/>
        <v>29.509580402619452</v>
      </c>
      <c r="P8" s="9"/>
    </row>
    <row r="9" spans="1:16" ht="15">
      <c r="A9" s="12"/>
      <c r="B9" s="25">
        <v>312.42</v>
      </c>
      <c r="C9" s="20" t="s">
        <v>11</v>
      </c>
      <c r="D9" s="46">
        <v>76959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76959</v>
      </c>
      <c r="O9" s="47">
        <f t="shared" si="1"/>
        <v>18.665777346592286</v>
      </c>
      <c r="P9" s="9"/>
    </row>
    <row r="10" spans="1:16" ht="15">
      <c r="A10" s="12"/>
      <c r="B10" s="25">
        <v>314.1</v>
      </c>
      <c r="C10" s="20" t="s">
        <v>13</v>
      </c>
      <c r="D10" s="46">
        <v>262858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262858</v>
      </c>
      <c r="O10" s="47">
        <f t="shared" si="1"/>
        <v>63.75406257579432</v>
      </c>
      <c r="P10" s="9"/>
    </row>
    <row r="11" spans="1:16" ht="15">
      <c r="A11" s="12"/>
      <c r="B11" s="25">
        <v>314.3</v>
      </c>
      <c r="C11" s="20" t="s">
        <v>117</v>
      </c>
      <c r="D11" s="46">
        <v>56707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56707</v>
      </c>
      <c r="O11" s="47">
        <f t="shared" si="1"/>
        <v>13.753820033955858</v>
      </c>
      <c r="P11" s="9"/>
    </row>
    <row r="12" spans="1:16" ht="15">
      <c r="A12" s="12"/>
      <c r="B12" s="25">
        <v>314.4</v>
      </c>
      <c r="C12" s="20" t="s">
        <v>14</v>
      </c>
      <c r="D12" s="46">
        <v>1157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1157</v>
      </c>
      <c r="O12" s="47">
        <f t="shared" si="1"/>
        <v>0.28062090710647586</v>
      </c>
      <c r="P12" s="9"/>
    </row>
    <row r="13" spans="1:16" ht="15">
      <c r="A13" s="12"/>
      <c r="B13" s="25">
        <v>314.8</v>
      </c>
      <c r="C13" s="20" t="s">
        <v>15</v>
      </c>
      <c r="D13" s="46">
        <v>4159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4159</v>
      </c>
      <c r="O13" s="47">
        <f t="shared" si="1"/>
        <v>1.0087315061848168</v>
      </c>
      <c r="P13" s="9"/>
    </row>
    <row r="14" spans="1:16" ht="15">
      <c r="A14" s="12"/>
      <c r="B14" s="25">
        <v>315</v>
      </c>
      <c r="C14" s="20" t="s">
        <v>103</v>
      </c>
      <c r="D14" s="46">
        <v>93539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93539</v>
      </c>
      <c r="O14" s="47">
        <f t="shared" si="1"/>
        <v>22.687121028377394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SUM(D16:D23)</f>
        <v>890890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134479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1025369</v>
      </c>
      <c r="O15" s="45">
        <f t="shared" si="1"/>
        <v>248.69488236720835</v>
      </c>
      <c r="P15" s="10"/>
    </row>
    <row r="16" spans="1:16" ht="15">
      <c r="A16" s="12"/>
      <c r="B16" s="25">
        <v>322</v>
      </c>
      <c r="C16" s="20" t="s">
        <v>0</v>
      </c>
      <c r="D16" s="46">
        <v>282826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282826</v>
      </c>
      <c r="O16" s="47">
        <f t="shared" si="1"/>
        <v>68.59713800630608</v>
      </c>
      <c r="P16" s="9"/>
    </row>
    <row r="17" spans="1:16" ht="15">
      <c r="A17" s="12"/>
      <c r="B17" s="25">
        <v>323.1</v>
      </c>
      <c r="C17" s="20" t="s">
        <v>17</v>
      </c>
      <c r="D17" s="46">
        <v>238658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238658</v>
      </c>
      <c r="O17" s="47">
        <f t="shared" si="1"/>
        <v>57.884550084889646</v>
      </c>
      <c r="P17" s="9"/>
    </row>
    <row r="18" spans="1:16" ht="15">
      <c r="A18" s="12"/>
      <c r="B18" s="25">
        <v>323.7</v>
      </c>
      <c r="C18" s="20" t="s">
        <v>19</v>
      </c>
      <c r="D18" s="46">
        <v>57894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57894</v>
      </c>
      <c r="O18" s="47">
        <f t="shared" si="1"/>
        <v>14.041717196216347</v>
      </c>
      <c r="P18" s="9"/>
    </row>
    <row r="19" spans="1:16" ht="15">
      <c r="A19" s="12"/>
      <c r="B19" s="25">
        <v>324.11</v>
      </c>
      <c r="C19" s="20" t="s">
        <v>20</v>
      </c>
      <c r="D19" s="46">
        <v>73268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73268</v>
      </c>
      <c r="O19" s="47">
        <f t="shared" si="1"/>
        <v>17.77055542081009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134479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134479</v>
      </c>
      <c r="O20" s="47">
        <f t="shared" si="1"/>
        <v>32.61678389522193</v>
      </c>
      <c r="P20" s="9"/>
    </row>
    <row r="21" spans="1:16" ht="15">
      <c r="A21" s="12"/>
      <c r="B21" s="25">
        <v>324.31</v>
      </c>
      <c r="C21" s="20" t="s">
        <v>22</v>
      </c>
      <c r="D21" s="46">
        <v>145848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145848</v>
      </c>
      <c r="O21" s="47">
        <f t="shared" si="1"/>
        <v>35.37424205675479</v>
      </c>
      <c r="P21" s="9"/>
    </row>
    <row r="22" spans="1:16" ht="15">
      <c r="A22" s="12"/>
      <c r="B22" s="25">
        <v>324.61</v>
      </c>
      <c r="C22" s="20" t="s">
        <v>23</v>
      </c>
      <c r="D22" s="46">
        <v>78212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78212</v>
      </c>
      <c r="O22" s="47">
        <f t="shared" si="1"/>
        <v>18.96968227019161</v>
      </c>
      <c r="P22" s="9"/>
    </row>
    <row r="23" spans="1:16" ht="15">
      <c r="A23" s="12"/>
      <c r="B23" s="25">
        <v>329</v>
      </c>
      <c r="C23" s="20" t="s">
        <v>24</v>
      </c>
      <c r="D23" s="46">
        <v>14184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4">SUM(D23:M23)</f>
        <v>14184</v>
      </c>
      <c r="O23" s="47">
        <f t="shared" si="1"/>
        <v>3.440213436817851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SUM(D25:D33)</f>
        <v>556619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556619</v>
      </c>
      <c r="O24" s="45">
        <f t="shared" si="1"/>
        <v>135.00339558573853</v>
      </c>
      <c r="P24" s="10"/>
    </row>
    <row r="25" spans="1:16" ht="15">
      <c r="A25" s="12"/>
      <c r="B25" s="25">
        <v>331.2</v>
      </c>
      <c r="C25" s="20" t="s">
        <v>25</v>
      </c>
      <c r="D25" s="46">
        <v>4117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4117</v>
      </c>
      <c r="O25" s="47">
        <f t="shared" si="1"/>
        <v>0.9985447489691972</v>
      </c>
      <c r="P25" s="9"/>
    </row>
    <row r="26" spans="1:16" ht="15">
      <c r="A26" s="12"/>
      <c r="B26" s="25">
        <v>334.1</v>
      </c>
      <c r="C26" s="20" t="s">
        <v>122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25000</v>
      </c>
      <c r="O26" s="47">
        <f t="shared" si="1"/>
        <v>6.06354596167839</v>
      </c>
      <c r="P26" s="9"/>
    </row>
    <row r="27" spans="1:16" ht="15">
      <c r="A27" s="12"/>
      <c r="B27" s="25">
        <v>335.14</v>
      </c>
      <c r="C27" s="20" t="s">
        <v>105</v>
      </c>
      <c r="D27" s="46">
        <v>6737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6737</v>
      </c>
      <c r="O27" s="47">
        <f t="shared" si="1"/>
        <v>1.6340043657530925</v>
      </c>
      <c r="P27" s="9"/>
    </row>
    <row r="28" spans="1:16" ht="15">
      <c r="A28" s="12"/>
      <c r="B28" s="25">
        <v>335.15</v>
      </c>
      <c r="C28" s="20" t="s">
        <v>106</v>
      </c>
      <c r="D28" s="46">
        <v>2875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2875</v>
      </c>
      <c r="O28" s="47">
        <f t="shared" si="1"/>
        <v>0.6973077855930148</v>
      </c>
      <c r="P28" s="9"/>
    </row>
    <row r="29" spans="1:16" ht="15">
      <c r="A29" s="12"/>
      <c r="B29" s="25">
        <v>335.16</v>
      </c>
      <c r="C29" s="20" t="s">
        <v>123</v>
      </c>
      <c r="D29" s="46">
        <v>90239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90239</v>
      </c>
      <c r="O29" s="47">
        <f t="shared" si="1"/>
        <v>21.886732961435847</v>
      </c>
      <c r="P29" s="9"/>
    </row>
    <row r="30" spans="1:16" ht="15">
      <c r="A30" s="12"/>
      <c r="B30" s="25">
        <v>335.18</v>
      </c>
      <c r="C30" s="20" t="s">
        <v>107</v>
      </c>
      <c r="D30" s="46">
        <v>238977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238977</v>
      </c>
      <c r="O30" s="47">
        <f t="shared" si="1"/>
        <v>57.96192093136066</v>
      </c>
      <c r="P30" s="9"/>
    </row>
    <row r="31" spans="1:16" ht="15">
      <c r="A31" s="12"/>
      <c r="B31" s="25">
        <v>335.49</v>
      </c>
      <c r="C31" s="20" t="s">
        <v>124</v>
      </c>
      <c r="D31" s="46">
        <v>38674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38674</v>
      </c>
      <c r="O31" s="47">
        <f t="shared" si="1"/>
        <v>9.380063060878001</v>
      </c>
      <c r="P31" s="9"/>
    </row>
    <row r="32" spans="1:16" ht="15">
      <c r="A32" s="12"/>
      <c r="B32" s="25">
        <v>337.1</v>
      </c>
      <c r="C32" s="20" t="s">
        <v>125</v>
      </c>
      <c r="D32" s="46">
        <v>125000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125000</v>
      </c>
      <c r="O32" s="47">
        <f t="shared" si="1"/>
        <v>30.31772980839195</v>
      </c>
      <c r="P32" s="9"/>
    </row>
    <row r="33" spans="1:16" ht="15">
      <c r="A33" s="12"/>
      <c r="B33" s="25">
        <v>338</v>
      </c>
      <c r="C33" s="20" t="s">
        <v>126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25000</v>
      </c>
      <c r="O33" s="47">
        <f t="shared" si="1"/>
        <v>6.06354596167839</v>
      </c>
      <c r="P33" s="9"/>
    </row>
    <row r="34" spans="1:16" ht="15.75">
      <c r="A34" s="29" t="s">
        <v>35</v>
      </c>
      <c r="B34" s="30"/>
      <c r="C34" s="31"/>
      <c r="D34" s="32">
        <f aca="true" t="shared" si="7" ref="D34:M34">SUM(D35:D43)</f>
        <v>81607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1942266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2023873</v>
      </c>
      <c r="O34" s="45">
        <f t="shared" si="1"/>
        <v>490.87387824399707</v>
      </c>
      <c r="P34" s="10"/>
    </row>
    <row r="35" spans="1:16" ht="15">
      <c r="A35" s="12"/>
      <c r="B35" s="25">
        <v>341.9</v>
      </c>
      <c r="C35" s="20" t="s">
        <v>108</v>
      </c>
      <c r="D35" s="46">
        <v>19832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19832</v>
      </c>
      <c r="O35" s="47">
        <f t="shared" si="1"/>
        <v>4.810089740480233</v>
      </c>
      <c r="P35" s="9"/>
    </row>
    <row r="36" spans="1:16" ht="15">
      <c r="A36" s="12"/>
      <c r="B36" s="25">
        <v>342.5</v>
      </c>
      <c r="C36" s="20" t="s">
        <v>127</v>
      </c>
      <c r="D36" s="46">
        <v>5857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5857</v>
      </c>
      <c r="O36" s="47">
        <f t="shared" si="1"/>
        <v>1.420567547902013</v>
      </c>
      <c r="P36" s="9"/>
    </row>
    <row r="37" spans="1:16" ht="15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723611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723611</v>
      </c>
      <c r="O37" s="47">
        <f aca="true" t="shared" si="9" ref="O37:O54">(N37/O$56)</f>
        <v>175.50594227504246</v>
      </c>
      <c r="P37" s="9"/>
    </row>
    <row r="38" spans="1:16" ht="15">
      <c r="A38" s="12"/>
      <c r="B38" s="25">
        <v>343.4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618329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618329</v>
      </c>
      <c r="O38" s="47">
        <f t="shared" si="9"/>
        <v>149.97065243754548</v>
      </c>
      <c r="P38" s="9"/>
    </row>
    <row r="39" spans="1:16" ht="15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521335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521335</v>
      </c>
      <c r="O39" s="47">
        <f t="shared" si="9"/>
        <v>126.44554935726413</v>
      </c>
      <c r="P39" s="9"/>
    </row>
    <row r="40" spans="1:16" ht="15">
      <c r="A40" s="12"/>
      <c r="B40" s="25">
        <v>343.9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78991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78991</v>
      </c>
      <c r="O40" s="47">
        <f t="shared" si="9"/>
        <v>19.158622362357505</v>
      </c>
      <c r="P40" s="9"/>
    </row>
    <row r="41" spans="1:16" ht="15">
      <c r="A41" s="12"/>
      <c r="B41" s="25">
        <v>344.9</v>
      </c>
      <c r="C41" s="20" t="s">
        <v>109</v>
      </c>
      <c r="D41" s="46">
        <v>31861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31861</v>
      </c>
      <c r="O41" s="47">
        <f t="shared" si="9"/>
        <v>7.727625515401407</v>
      </c>
      <c r="P41" s="9"/>
    </row>
    <row r="42" spans="1:16" ht="15">
      <c r="A42" s="12"/>
      <c r="B42" s="25">
        <v>347.1</v>
      </c>
      <c r="C42" s="20" t="s">
        <v>72</v>
      </c>
      <c r="D42" s="46">
        <v>8257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8257</v>
      </c>
      <c r="O42" s="47">
        <f t="shared" si="9"/>
        <v>2.0026679602231385</v>
      </c>
      <c r="P42" s="9"/>
    </row>
    <row r="43" spans="1:16" ht="15">
      <c r="A43" s="12"/>
      <c r="B43" s="25">
        <v>347.5</v>
      </c>
      <c r="C43" s="20" t="s">
        <v>47</v>
      </c>
      <c r="D43" s="46">
        <v>15800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15800</v>
      </c>
      <c r="O43" s="47">
        <f t="shared" si="9"/>
        <v>3.832161047780742</v>
      </c>
      <c r="P43" s="9"/>
    </row>
    <row r="44" spans="1:16" ht="15.75">
      <c r="A44" s="29" t="s">
        <v>36</v>
      </c>
      <c r="B44" s="30"/>
      <c r="C44" s="31"/>
      <c r="D44" s="32">
        <f aca="true" t="shared" si="10" ref="D44:M44">SUM(D45:D46)</f>
        <v>47706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4">SUM(D44:M44)</f>
        <v>47706</v>
      </c>
      <c r="O44" s="45">
        <f t="shared" si="9"/>
        <v>11.57070094591317</v>
      </c>
      <c r="P44" s="10"/>
    </row>
    <row r="45" spans="1:16" ht="15">
      <c r="A45" s="13"/>
      <c r="B45" s="39">
        <v>351.1</v>
      </c>
      <c r="C45" s="21" t="s">
        <v>73</v>
      </c>
      <c r="D45" s="46">
        <v>5016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5016</v>
      </c>
      <c r="O45" s="47">
        <f t="shared" si="9"/>
        <v>1.2165898617511521</v>
      </c>
      <c r="P45" s="9"/>
    </row>
    <row r="46" spans="1:16" ht="15">
      <c r="A46" s="13"/>
      <c r="B46" s="39">
        <v>354</v>
      </c>
      <c r="C46" s="21" t="s">
        <v>85</v>
      </c>
      <c r="D46" s="46">
        <v>42690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42690</v>
      </c>
      <c r="O46" s="47">
        <f t="shared" si="9"/>
        <v>10.354111084162017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SUM(D48:D51)</f>
        <v>55980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55980</v>
      </c>
      <c r="O47" s="45">
        <f t="shared" si="9"/>
        <v>13.57749211739025</v>
      </c>
      <c r="P47" s="10"/>
    </row>
    <row r="48" spans="1:16" ht="15">
      <c r="A48" s="12"/>
      <c r="B48" s="25">
        <v>364</v>
      </c>
      <c r="C48" s="20" t="s">
        <v>110</v>
      </c>
      <c r="D48" s="46">
        <v>10212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10212</v>
      </c>
      <c r="O48" s="47">
        <f t="shared" si="9"/>
        <v>2.4768372544263886</v>
      </c>
      <c r="P48" s="9"/>
    </row>
    <row r="49" spans="1:16" ht="15">
      <c r="A49" s="12"/>
      <c r="B49" s="25">
        <v>366</v>
      </c>
      <c r="C49" s="20" t="s">
        <v>53</v>
      </c>
      <c r="D49" s="46">
        <v>8459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8459</v>
      </c>
      <c r="O49" s="47">
        <f t="shared" si="9"/>
        <v>2.0516614115935</v>
      </c>
      <c r="P49" s="9"/>
    </row>
    <row r="50" spans="1:16" ht="15">
      <c r="A50" s="12"/>
      <c r="B50" s="25">
        <v>369.3</v>
      </c>
      <c r="C50" s="20" t="s">
        <v>128</v>
      </c>
      <c r="D50" s="46">
        <v>21093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21093</v>
      </c>
      <c r="O50" s="47">
        <f t="shared" si="9"/>
        <v>5.11593499878729</v>
      </c>
      <c r="P50" s="9"/>
    </row>
    <row r="51" spans="1:16" ht="15">
      <c r="A51" s="12"/>
      <c r="B51" s="25">
        <v>369.9</v>
      </c>
      <c r="C51" s="20" t="s">
        <v>54</v>
      </c>
      <c r="D51" s="46">
        <v>16216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16216</v>
      </c>
      <c r="O51" s="47">
        <f t="shared" si="9"/>
        <v>3.9330584525830705</v>
      </c>
      <c r="P51" s="9"/>
    </row>
    <row r="52" spans="1:16" ht="15.75">
      <c r="A52" s="29" t="s">
        <v>37</v>
      </c>
      <c r="B52" s="30"/>
      <c r="C52" s="31"/>
      <c r="D52" s="32">
        <f aca="true" t="shared" si="13" ref="D52:M52">SUM(D53:D53)</f>
        <v>168731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168731</v>
      </c>
      <c r="O52" s="45">
        <f t="shared" si="9"/>
        <v>40.92432694639825</v>
      </c>
      <c r="P52" s="9"/>
    </row>
    <row r="53" spans="1:16" ht="15.75" thickBot="1">
      <c r="A53" s="12"/>
      <c r="B53" s="25">
        <v>381</v>
      </c>
      <c r="C53" s="20" t="s">
        <v>96</v>
      </c>
      <c r="D53" s="46">
        <v>168731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168731</v>
      </c>
      <c r="O53" s="47">
        <f t="shared" si="9"/>
        <v>40.92432694639825</v>
      </c>
      <c r="P53" s="9"/>
    </row>
    <row r="54" spans="1:119" ht="16.5" thickBot="1">
      <c r="A54" s="14" t="s">
        <v>48</v>
      </c>
      <c r="B54" s="23"/>
      <c r="C54" s="22"/>
      <c r="D54" s="15">
        <f aca="true" t="shared" si="14" ref="D54:M54">SUM(D5,D15,D24,D34,D44,D47,D52)</f>
        <v>3429142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2076745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5505887</v>
      </c>
      <c r="O54" s="38">
        <f t="shared" si="9"/>
        <v>1335.4079553723018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129</v>
      </c>
      <c r="M56" s="48"/>
      <c r="N56" s="48"/>
      <c r="O56" s="43">
        <v>4123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1534216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1534216</v>
      </c>
      <c r="O5" s="33">
        <f aca="true" t="shared" si="1" ref="O5:O36">(N5/O$55)</f>
        <v>386.0634121791646</v>
      </c>
      <c r="P5" s="6"/>
    </row>
    <row r="6" spans="1:16" ht="15">
      <c r="A6" s="12"/>
      <c r="B6" s="25">
        <v>311</v>
      </c>
      <c r="C6" s="20" t="s">
        <v>2</v>
      </c>
      <c r="D6" s="46">
        <v>944425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944425</v>
      </c>
      <c r="O6" s="47">
        <f t="shared" si="1"/>
        <v>237.65098137896325</v>
      </c>
      <c r="P6" s="9"/>
    </row>
    <row r="7" spans="1:16" ht="15">
      <c r="A7" s="12"/>
      <c r="B7" s="25">
        <v>312.3</v>
      </c>
      <c r="C7" s="20" t="s">
        <v>10</v>
      </c>
      <c r="D7" s="46">
        <v>22429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22429</v>
      </c>
      <c r="O7" s="47">
        <f t="shared" si="1"/>
        <v>5.643935581278309</v>
      </c>
      <c r="P7" s="9"/>
    </row>
    <row r="8" spans="1:16" ht="15">
      <c r="A8" s="12"/>
      <c r="B8" s="25">
        <v>312.41</v>
      </c>
      <c r="C8" s="20" t="s">
        <v>12</v>
      </c>
      <c r="D8" s="46">
        <v>116003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116003</v>
      </c>
      <c r="O8" s="47">
        <f t="shared" si="1"/>
        <v>29.190488173125313</v>
      </c>
      <c r="P8" s="9"/>
    </row>
    <row r="9" spans="1:16" ht="15">
      <c r="A9" s="12"/>
      <c r="B9" s="25">
        <v>312.42</v>
      </c>
      <c r="C9" s="20" t="s">
        <v>11</v>
      </c>
      <c r="D9" s="46">
        <v>72925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72925</v>
      </c>
      <c r="O9" s="47">
        <f t="shared" si="1"/>
        <v>18.350528434826373</v>
      </c>
      <c r="P9" s="9"/>
    </row>
    <row r="10" spans="1:16" ht="15">
      <c r="A10" s="12"/>
      <c r="B10" s="25">
        <v>314.1</v>
      </c>
      <c r="C10" s="20" t="s">
        <v>13</v>
      </c>
      <c r="D10" s="46">
        <v>251582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251582</v>
      </c>
      <c r="O10" s="47">
        <f t="shared" si="1"/>
        <v>63.30699547055863</v>
      </c>
      <c r="P10" s="9"/>
    </row>
    <row r="11" spans="1:16" ht="15">
      <c r="A11" s="12"/>
      <c r="B11" s="25">
        <v>314.3</v>
      </c>
      <c r="C11" s="20" t="s">
        <v>117</v>
      </c>
      <c r="D11" s="46">
        <v>23546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23546</v>
      </c>
      <c r="O11" s="47">
        <f t="shared" si="1"/>
        <v>5.92501258178158</v>
      </c>
      <c r="P11" s="9"/>
    </row>
    <row r="12" spans="1:16" ht="15">
      <c r="A12" s="12"/>
      <c r="B12" s="25">
        <v>314.4</v>
      </c>
      <c r="C12" s="20" t="s">
        <v>14</v>
      </c>
      <c r="D12" s="46">
        <v>523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523</v>
      </c>
      <c r="O12" s="47">
        <f t="shared" si="1"/>
        <v>0.13160543532964267</v>
      </c>
      <c r="P12" s="9"/>
    </row>
    <row r="13" spans="1:16" ht="15">
      <c r="A13" s="12"/>
      <c r="B13" s="25">
        <v>314.8</v>
      </c>
      <c r="C13" s="20" t="s">
        <v>15</v>
      </c>
      <c r="D13" s="46">
        <v>5427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5427</v>
      </c>
      <c r="O13" s="47">
        <f t="shared" si="1"/>
        <v>1.3656265727226975</v>
      </c>
      <c r="P13" s="9"/>
    </row>
    <row r="14" spans="1:16" ht="15">
      <c r="A14" s="12"/>
      <c r="B14" s="25">
        <v>315</v>
      </c>
      <c r="C14" s="20" t="s">
        <v>103</v>
      </c>
      <c r="D14" s="46">
        <v>97356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97356</v>
      </c>
      <c r="O14" s="47">
        <f t="shared" si="1"/>
        <v>24.498238550578762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SUM(D16:D23)</f>
        <v>546486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41877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588363</v>
      </c>
      <c r="O15" s="45">
        <f t="shared" si="1"/>
        <v>148.05309511826874</v>
      </c>
      <c r="P15" s="10"/>
    </row>
    <row r="16" spans="1:16" ht="15">
      <c r="A16" s="12"/>
      <c r="B16" s="25">
        <v>322</v>
      </c>
      <c r="C16" s="20" t="s">
        <v>0</v>
      </c>
      <c r="D16" s="46">
        <v>129795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129795</v>
      </c>
      <c r="O16" s="47">
        <f t="shared" si="1"/>
        <v>32.66104680422748</v>
      </c>
      <c r="P16" s="9"/>
    </row>
    <row r="17" spans="1:16" ht="15">
      <c r="A17" s="12"/>
      <c r="B17" s="25">
        <v>323.1</v>
      </c>
      <c r="C17" s="20" t="s">
        <v>17</v>
      </c>
      <c r="D17" s="46">
        <v>248258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248258</v>
      </c>
      <c r="O17" s="47">
        <f t="shared" si="1"/>
        <v>62.470558631102165</v>
      </c>
      <c r="P17" s="9"/>
    </row>
    <row r="18" spans="1:16" ht="15">
      <c r="A18" s="12"/>
      <c r="B18" s="25">
        <v>323.7</v>
      </c>
      <c r="C18" s="20" t="s">
        <v>19</v>
      </c>
      <c r="D18" s="46">
        <v>57016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57016</v>
      </c>
      <c r="O18" s="47">
        <f t="shared" si="1"/>
        <v>14.347257171615501</v>
      </c>
      <c r="P18" s="9"/>
    </row>
    <row r="19" spans="1:16" ht="15">
      <c r="A19" s="12"/>
      <c r="B19" s="25">
        <v>324.11</v>
      </c>
      <c r="C19" s="20" t="s">
        <v>20</v>
      </c>
      <c r="D19" s="46">
        <v>34245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34245</v>
      </c>
      <c r="O19" s="47">
        <f t="shared" si="1"/>
        <v>8.617262204328133</v>
      </c>
      <c r="P19" s="9"/>
    </row>
    <row r="20" spans="1:16" ht="15">
      <c r="A20" s="12"/>
      <c r="B20" s="25">
        <v>324.21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41877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41877</v>
      </c>
      <c r="O20" s="47">
        <f t="shared" si="1"/>
        <v>10.537745344740815</v>
      </c>
      <c r="P20" s="9"/>
    </row>
    <row r="21" spans="1:16" ht="15">
      <c r="A21" s="12"/>
      <c r="B21" s="25">
        <v>324.31</v>
      </c>
      <c r="C21" s="20" t="s">
        <v>22</v>
      </c>
      <c r="D21" s="46">
        <v>28201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28201</v>
      </c>
      <c r="O21" s="47">
        <f t="shared" si="1"/>
        <v>7.096376446904881</v>
      </c>
      <c r="P21" s="9"/>
    </row>
    <row r="22" spans="1:16" ht="15">
      <c r="A22" s="12"/>
      <c r="B22" s="25">
        <v>324.61</v>
      </c>
      <c r="C22" s="20" t="s">
        <v>23</v>
      </c>
      <c r="D22" s="46">
        <v>36462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36462</v>
      </c>
      <c r="O22" s="47">
        <f t="shared" si="1"/>
        <v>9.175138399597383</v>
      </c>
      <c r="P22" s="9"/>
    </row>
    <row r="23" spans="1:16" ht="15">
      <c r="A23" s="12"/>
      <c r="B23" s="25">
        <v>329</v>
      </c>
      <c r="C23" s="20" t="s">
        <v>24</v>
      </c>
      <c r="D23" s="46">
        <v>12509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2">SUM(D23:M23)</f>
        <v>12509</v>
      </c>
      <c r="O23" s="47">
        <f t="shared" si="1"/>
        <v>3.1477101157523903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SUM(D25:D31)</f>
        <v>452306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452306</v>
      </c>
      <c r="O24" s="45">
        <f t="shared" si="1"/>
        <v>113.81630598892804</v>
      </c>
      <c r="P24" s="10"/>
    </row>
    <row r="25" spans="1:16" ht="15">
      <c r="A25" s="12"/>
      <c r="B25" s="25">
        <v>331.1</v>
      </c>
      <c r="C25" s="20" t="s">
        <v>68</v>
      </c>
      <c r="D25" s="46">
        <v>73150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73150</v>
      </c>
      <c r="O25" s="47">
        <f t="shared" si="1"/>
        <v>18.407146451937596</v>
      </c>
      <c r="P25" s="9"/>
    </row>
    <row r="26" spans="1:16" ht="15">
      <c r="A26" s="12"/>
      <c r="B26" s="25">
        <v>331.2</v>
      </c>
      <c r="C26" s="20" t="s">
        <v>25</v>
      </c>
      <c r="D26" s="46">
        <v>4344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4344</v>
      </c>
      <c r="O26" s="47">
        <f t="shared" si="1"/>
        <v>1.093105183694011</v>
      </c>
      <c r="P26" s="9"/>
    </row>
    <row r="27" spans="1:16" ht="15">
      <c r="A27" s="12"/>
      <c r="B27" s="25">
        <v>335.12</v>
      </c>
      <c r="C27" s="20" t="s">
        <v>104</v>
      </c>
      <c r="D27" s="46">
        <v>123382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123382</v>
      </c>
      <c r="O27" s="47">
        <f t="shared" si="1"/>
        <v>31.047307498741823</v>
      </c>
      <c r="P27" s="9"/>
    </row>
    <row r="28" spans="1:16" ht="15">
      <c r="A28" s="12"/>
      <c r="B28" s="25">
        <v>335.14</v>
      </c>
      <c r="C28" s="20" t="s">
        <v>105</v>
      </c>
      <c r="D28" s="46">
        <v>6752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6752</v>
      </c>
      <c r="O28" s="47">
        <f t="shared" si="1"/>
        <v>1.6990437845998994</v>
      </c>
      <c r="P28" s="9"/>
    </row>
    <row r="29" spans="1:16" ht="15">
      <c r="A29" s="12"/>
      <c r="B29" s="25">
        <v>335.15</v>
      </c>
      <c r="C29" s="20" t="s">
        <v>106</v>
      </c>
      <c r="D29" s="46">
        <v>2288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2288</v>
      </c>
      <c r="O29" s="47">
        <f t="shared" si="1"/>
        <v>0.5757423251132361</v>
      </c>
      <c r="P29" s="9"/>
    </row>
    <row r="30" spans="1:16" ht="15">
      <c r="A30" s="12"/>
      <c r="B30" s="25">
        <v>335.18</v>
      </c>
      <c r="C30" s="20" t="s">
        <v>107</v>
      </c>
      <c r="D30" s="46">
        <v>217390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217390</v>
      </c>
      <c r="O30" s="47">
        <f t="shared" si="1"/>
        <v>54.70306995470558</v>
      </c>
      <c r="P30" s="9"/>
    </row>
    <row r="31" spans="1:16" ht="15">
      <c r="A31" s="12"/>
      <c r="B31" s="25">
        <v>337.7</v>
      </c>
      <c r="C31" s="20" t="s">
        <v>30</v>
      </c>
      <c r="D31" s="46">
        <v>25000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25000</v>
      </c>
      <c r="O31" s="47">
        <f t="shared" si="1"/>
        <v>6.290890790135883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SUM(D33:D40)</f>
        <v>47553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1971797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2019350</v>
      </c>
      <c r="O32" s="45">
        <f t="shared" si="1"/>
        <v>508.14041268243585</v>
      </c>
      <c r="P32" s="10"/>
    </row>
    <row r="33" spans="1:16" ht="15">
      <c r="A33" s="12"/>
      <c r="B33" s="25">
        <v>341.9</v>
      </c>
      <c r="C33" s="20" t="s">
        <v>108</v>
      </c>
      <c r="D33" s="46">
        <v>9890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0">SUM(D33:M33)</f>
        <v>9890</v>
      </c>
      <c r="O33" s="47">
        <f t="shared" si="1"/>
        <v>2.4886763965777554</v>
      </c>
      <c r="P33" s="9"/>
    </row>
    <row r="34" spans="1:16" ht="15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726307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726307</v>
      </c>
      <c r="O34" s="47">
        <f t="shared" si="1"/>
        <v>182.76472068444892</v>
      </c>
      <c r="P34" s="9"/>
    </row>
    <row r="35" spans="1:16" ht="15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595637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595637</v>
      </c>
      <c r="O35" s="47">
        <f t="shared" si="1"/>
        <v>149.88349270256668</v>
      </c>
      <c r="P35" s="9"/>
    </row>
    <row r="36" spans="1:16" ht="15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562303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562303</v>
      </c>
      <c r="O36" s="47">
        <f t="shared" si="1"/>
        <v>141.4954705586311</v>
      </c>
      <c r="P36" s="9"/>
    </row>
    <row r="37" spans="1:16" ht="15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87550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87550</v>
      </c>
      <c r="O37" s="47">
        <f aca="true" t="shared" si="9" ref="O37:O53">(N37/O$55)</f>
        <v>22.030699547055864</v>
      </c>
      <c r="P37" s="9"/>
    </row>
    <row r="38" spans="1:16" ht="15">
      <c r="A38" s="12"/>
      <c r="B38" s="25">
        <v>344.9</v>
      </c>
      <c r="C38" s="20" t="s">
        <v>109</v>
      </c>
      <c r="D38" s="46">
        <v>26947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26947</v>
      </c>
      <c r="O38" s="47">
        <f t="shared" si="9"/>
        <v>6.780825364871665</v>
      </c>
      <c r="P38" s="9"/>
    </row>
    <row r="39" spans="1:16" ht="15">
      <c r="A39" s="12"/>
      <c r="B39" s="25">
        <v>347.1</v>
      </c>
      <c r="C39" s="20" t="s">
        <v>72</v>
      </c>
      <c r="D39" s="46">
        <v>7686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7686</v>
      </c>
      <c r="O39" s="47">
        <f t="shared" si="9"/>
        <v>1.934071464519376</v>
      </c>
      <c r="P39" s="9"/>
    </row>
    <row r="40" spans="1:16" ht="15">
      <c r="A40" s="12"/>
      <c r="B40" s="25">
        <v>347.5</v>
      </c>
      <c r="C40" s="20" t="s">
        <v>47</v>
      </c>
      <c r="D40" s="46">
        <v>3030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3030</v>
      </c>
      <c r="O40" s="47">
        <f t="shared" si="9"/>
        <v>0.762455963764469</v>
      </c>
      <c r="P40" s="9"/>
    </row>
    <row r="41" spans="1:16" ht="15.75">
      <c r="A41" s="29" t="s">
        <v>36</v>
      </c>
      <c r="B41" s="30"/>
      <c r="C41" s="31"/>
      <c r="D41" s="32">
        <f aca="true" t="shared" si="10" ref="D41:M41">SUM(D42:D43)</f>
        <v>8688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53">SUM(D41:M41)</f>
        <v>8688</v>
      </c>
      <c r="O41" s="45">
        <f t="shared" si="9"/>
        <v>2.186210367388022</v>
      </c>
      <c r="P41" s="10"/>
    </row>
    <row r="42" spans="1:16" ht="15">
      <c r="A42" s="13"/>
      <c r="B42" s="39">
        <v>351.1</v>
      </c>
      <c r="C42" s="21" t="s">
        <v>73</v>
      </c>
      <c r="D42" s="46">
        <v>5551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5551</v>
      </c>
      <c r="O42" s="47">
        <f t="shared" si="9"/>
        <v>1.3968293910417715</v>
      </c>
      <c r="P42" s="9"/>
    </row>
    <row r="43" spans="1:16" ht="15">
      <c r="A43" s="13"/>
      <c r="B43" s="39">
        <v>354</v>
      </c>
      <c r="C43" s="21" t="s">
        <v>85</v>
      </c>
      <c r="D43" s="46">
        <v>3137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3137</v>
      </c>
      <c r="O43" s="47">
        <f t="shared" si="9"/>
        <v>0.7893809763462506</v>
      </c>
      <c r="P43" s="9"/>
    </row>
    <row r="44" spans="1:16" ht="15.75">
      <c r="A44" s="29" t="s">
        <v>3</v>
      </c>
      <c r="B44" s="30"/>
      <c r="C44" s="31"/>
      <c r="D44" s="32">
        <f aca="true" t="shared" si="12" ref="D44:M44">SUM(D45:D48)</f>
        <v>61926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61926</v>
      </c>
      <c r="O44" s="45">
        <f t="shared" si="9"/>
        <v>15.582788122798188</v>
      </c>
      <c r="P44" s="10"/>
    </row>
    <row r="45" spans="1:16" ht="15">
      <c r="A45" s="12"/>
      <c r="B45" s="25">
        <v>361.1</v>
      </c>
      <c r="C45" s="20" t="s">
        <v>51</v>
      </c>
      <c r="D45" s="46">
        <v>4441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4441</v>
      </c>
      <c r="O45" s="47">
        <f t="shared" si="9"/>
        <v>1.1175138399597384</v>
      </c>
      <c r="P45" s="9"/>
    </row>
    <row r="46" spans="1:16" ht="15">
      <c r="A46" s="12"/>
      <c r="B46" s="25">
        <v>362</v>
      </c>
      <c r="C46" s="20" t="s">
        <v>75</v>
      </c>
      <c r="D46" s="46">
        <v>23530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23530</v>
      </c>
      <c r="O46" s="47">
        <f t="shared" si="9"/>
        <v>5.9209864116758935</v>
      </c>
      <c r="P46" s="9"/>
    </row>
    <row r="47" spans="1:16" ht="15">
      <c r="A47" s="12"/>
      <c r="B47" s="25">
        <v>366</v>
      </c>
      <c r="C47" s="20" t="s">
        <v>53</v>
      </c>
      <c r="D47" s="46">
        <v>8571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8571</v>
      </c>
      <c r="O47" s="47">
        <f t="shared" si="9"/>
        <v>2.156768998490186</v>
      </c>
      <c r="P47" s="9"/>
    </row>
    <row r="48" spans="1:16" ht="15">
      <c r="A48" s="12"/>
      <c r="B48" s="25">
        <v>369.9</v>
      </c>
      <c r="C48" s="20" t="s">
        <v>54</v>
      </c>
      <c r="D48" s="46">
        <v>25384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25384</v>
      </c>
      <c r="O48" s="47">
        <f t="shared" si="9"/>
        <v>6.387518872672371</v>
      </c>
      <c r="P48" s="9"/>
    </row>
    <row r="49" spans="1:16" ht="15.75">
      <c r="A49" s="29" t="s">
        <v>37</v>
      </c>
      <c r="B49" s="30"/>
      <c r="C49" s="31"/>
      <c r="D49" s="32">
        <f aca="true" t="shared" si="13" ref="D49:M49">SUM(D50:D52)</f>
        <v>149916</v>
      </c>
      <c r="E49" s="32">
        <f t="shared" si="13"/>
        <v>0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1172861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1322777</v>
      </c>
      <c r="O49" s="45">
        <f t="shared" si="9"/>
        <v>332.8578258681429</v>
      </c>
      <c r="P49" s="9"/>
    </row>
    <row r="50" spans="1:16" ht="15">
      <c r="A50" s="12"/>
      <c r="B50" s="25">
        <v>382</v>
      </c>
      <c r="C50" s="20" t="s">
        <v>63</v>
      </c>
      <c r="D50" s="46">
        <v>145583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145583</v>
      </c>
      <c r="O50" s="47">
        <f t="shared" si="9"/>
        <v>36.63387015601409</v>
      </c>
      <c r="P50" s="9"/>
    </row>
    <row r="51" spans="1:16" ht="15">
      <c r="A51" s="12"/>
      <c r="B51" s="25">
        <v>388.1</v>
      </c>
      <c r="C51" s="20" t="s">
        <v>118</v>
      </c>
      <c r="D51" s="46">
        <v>4333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4333</v>
      </c>
      <c r="O51" s="47">
        <f t="shared" si="9"/>
        <v>1.0903371917463514</v>
      </c>
      <c r="P51" s="9"/>
    </row>
    <row r="52" spans="1:16" ht="15.75" thickBot="1">
      <c r="A52" s="12"/>
      <c r="B52" s="25">
        <v>389.8</v>
      </c>
      <c r="C52" s="20" t="s">
        <v>119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1172861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1172861</v>
      </c>
      <c r="O52" s="47">
        <f t="shared" si="9"/>
        <v>295.13361852038247</v>
      </c>
      <c r="P52" s="9"/>
    </row>
    <row r="53" spans="1:119" ht="16.5" thickBot="1">
      <c r="A53" s="14" t="s">
        <v>48</v>
      </c>
      <c r="B53" s="23"/>
      <c r="C53" s="22"/>
      <c r="D53" s="15">
        <f aca="true" t="shared" si="14" ref="D53:M53">SUM(D5,D15,D24,D32,D41,D44,D49)</f>
        <v>2801091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3186535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5987626</v>
      </c>
      <c r="O53" s="38">
        <f t="shared" si="9"/>
        <v>1506.7000503271263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120</v>
      </c>
      <c r="M55" s="48"/>
      <c r="N55" s="48"/>
      <c r="O55" s="43">
        <v>3974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1460371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1460371</v>
      </c>
      <c r="O5" s="33">
        <f aca="true" t="shared" si="1" ref="O5:O52">(N5/O$54)</f>
        <v>376.77270381836945</v>
      </c>
      <c r="P5" s="6"/>
    </row>
    <row r="6" spans="1:16" ht="15">
      <c r="A6" s="12"/>
      <c r="B6" s="25">
        <v>311</v>
      </c>
      <c r="C6" s="20" t="s">
        <v>2</v>
      </c>
      <c r="D6" s="46">
        <v>917615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917615</v>
      </c>
      <c r="O6" s="47">
        <f t="shared" si="1"/>
        <v>236.74277605779153</v>
      </c>
      <c r="P6" s="9"/>
    </row>
    <row r="7" spans="1:16" ht="15">
      <c r="A7" s="12"/>
      <c r="B7" s="25">
        <v>312.3</v>
      </c>
      <c r="C7" s="20" t="s">
        <v>10</v>
      </c>
      <c r="D7" s="46">
        <v>17940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17940</v>
      </c>
      <c r="O7" s="47">
        <f t="shared" si="1"/>
        <v>4.628482972136223</v>
      </c>
      <c r="P7" s="9"/>
    </row>
    <row r="8" spans="1:16" ht="15">
      <c r="A8" s="12"/>
      <c r="B8" s="25">
        <v>312.41</v>
      </c>
      <c r="C8" s="20" t="s">
        <v>12</v>
      </c>
      <c r="D8" s="46">
        <v>108887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108887</v>
      </c>
      <c r="O8" s="47">
        <f t="shared" si="1"/>
        <v>28.09262125902993</v>
      </c>
      <c r="P8" s="9"/>
    </row>
    <row r="9" spans="1:16" ht="15">
      <c r="A9" s="12"/>
      <c r="B9" s="25">
        <v>312.42</v>
      </c>
      <c r="C9" s="20" t="s">
        <v>11</v>
      </c>
      <c r="D9" s="46">
        <v>69156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69156</v>
      </c>
      <c r="O9" s="47">
        <f t="shared" si="1"/>
        <v>17.842105263157894</v>
      </c>
      <c r="P9" s="9"/>
    </row>
    <row r="10" spans="1:16" ht="15">
      <c r="A10" s="12"/>
      <c r="B10" s="25">
        <v>314.1</v>
      </c>
      <c r="C10" s="20" t="s">
        <v>13</v>
      </c>
      <c r="D10" s="46">
        <v>242234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242234</v>
      </c>
      <c r="O10" s="47">
        <f t="shared" si="1"/>
        <v>62.49587203302374</v>
      </c>
      <c r="P10" s="9"/>
    </row>
    <row r="11" spans="1:16" ht="15">
      <c r="A11" s="12"/>
      <c r="B11" s="25">
        <v>314.4</v>
      </c>
      <c r="C11" s="20" t="s">
        <v>14</v>
      </c>
      <c r="D11" s="46">
        <v>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</v>
      </c>
      <c r="O11" s="47">
        <f t="shared" si="1"/>
        <v>0.11403508771929824</v>
      </c>
      <c r="P11" s="9"/>
    </row>
    <row r="12" spans="1:16" ht="15">
      <c r="A12" s="12"/>
      <c r="B12" s="25">
        <v>314.8</v>
      </c>
      <c r="C12" s="20" t="s">
        <v>15</v>
      </c>
      <c r="D12" s="46">
        <v>6740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6740</v>
      </c>
      <c r="O12" s="47">
        <f t="shared" si="1"/>
        <v>1.73890608875129</v>
      </c>
      <c r="P12" s="9"/>
    </row>
    <row r="13" spans="1:16" ht="15">
      <c r="A13" s="12"/>
      <c r="B13" s="25">
        <v>315</v>
      </c>
      <c r="C13" s="20" t="s">
        <v>103</v>
      </c>
      <c r="D13" s="46">
        <v>97357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97357</v>
      </c>
      <c r="O13" s="47">
        <f t="shared" si="1"/>
        <v>25.117905056759547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524304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18998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543302</v>
      </c>
      <c r="O14" s="45">
        <f t="shared" si="1"/>
        <v>140.17079463364294</v>
      </c>
      <c r="P14" s="10"/>
    </row>
    <row r="15" spans="1:16" ht="15">
      <c r="A15" s="12"/>
      <c r="B15" s="25">
        <v>322</v>
      </c>
      <c r="C15" s="20" t="s">
        <v>0</v>
      </c>
      <c r="D15" s="46">
        <v>78838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78838</v>
      </c>
      <c r="O15" s="47">
        <f t="shared" si="1"/>
        <v>20.340041279669762</v>
      </c>
      <c r="P15" s="9"/>
    </row>
    <row r="16" spans="1:16" ht="15">
      <c r="A16" s="12"/>
      <c r="B16" s="25">
        <v>323.1</v>
      </c>
      <c r="C16" s="20" t="s">
        <v>17</v>
      </c>
      <c r="D16" s="46">
        <v>245936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245936</v>
      </c>
      <c r="O16" s="47">
        <f t="shared" si="1"/>
        <v>63.450980392156865</v>
      </c>
      <c r="P16" s="9"/>
    </row>
    <row r="17" spans="1:16" ht="15">
      <c r="A17" s="12"/>
      <c r="B17" s="25">
        <v>323.7</v>
      </c>
      <c r="C17" s="20" t="s">
        <v>19</v>
      </c>
      <c r="D17" s="46">
        <v>61405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61405</v>
      </c>
      <c r="O17" s="47">
        <f t="shared" si="1"/>
        <v>15.842363261093912</v>
      </c>
      <c r="P17" s="9"/>
    </row>
    <row r="18" spans="1:16" ht="15">
      <c r="A18" s="12"/>
      <c r="B18" s="25">
        <v>324.11</v>
      </c>
      <c r="C18" s="20" t="s">
        <v>20</v>
      </c>
      <c r="D18" s="46">
        <v>23173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23173</v>
      </c>
      <c r="O18" s="47">
        <f t="shared" si="1"/>
        <v>5.97858617131063</v>
      </c>
      <c r="P18" s="9"/>
    </row>
    <row r="19" spans="1:16" ht="15">
      <c r="A19" s="12"/>
      <c r="B19" s="25">
        <v>324.21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18998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18998</v>
      </c>
      <c r="O19" s="47">
        <f t="shared" si="1"/>
        <v>4.901444788441692</v>
      </c>
      <c r="P19" s="9"/>
    </row>
    <row r="20" spans="1:16" ht="15">
      <c r="A20" s="12"/>
      <c r="B20" s="25">
        <v>324.31</v>
      </c>
      <c r="C20" s="20" t="s">
        <v>22</v>
      </c>
      <c r="D20" s="46">
        <v>83784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83784</v>
      </c>
      <c r="O20" s="47">
        <f t="shared" si="1"/>
        <v>21.61609907120743</v>
      </c>
      <c r="P20" s="9"/>
    </row>
    <row r="21" spans="1:16" ht="15">
      <c r="A21" s="12"/>
      <c r="B21" s="25">
        <v>324.61</v>
      </c>
      <c r="C21" s="20" t="s">
        <v>23</v>
      </c>
      <c r="D21" s="46">
        <v>20351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20351</v>
      </c>
      <c r="O21" s="47">
        <f t="shared" si="1"/>
        <v>5.250515995872033</v>
      </c>
      <c r="P21" s="9"/>
    </row>
    <row r="22" spans="1:16" ht="15">
      <c r="A22" s="12"/>
      <c r="B22" s="25">
        <v>329</v>
      </c>
      <c r="C22" s="20" t="s">
        <v>24</v>
      </c>
      <c r="D22" s="46">
        <v>10817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2">SUM(D22:M22)</f>
        <v>10817</v>
      </c>
      <c r="O22" s="47">
        <f t="shared" si="1"/>
        <v>2.7907636738906088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SUM(D24:D31)</f>
        <v>429161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429161</v>
      </c>
      <c r="O23" s="45">
        <f t="shared" si="1"/>
        <v>110.72265221878224</v>
      </c>
      <c r="P23" s="10"/>
    </row>
    <row r="24" spans="1:16" ht="15">
      <c r="A24" s="12"/>
      <c r="B24" s="25">
        <v>331.1</v>
      </c>
      <c r="C24" s="20" t="s">
        <v>68</v>
      </c>
      <c r="D24" s="46">
        <v>66104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66104</v>
      </c>
      <c r="O24" s="47">
        <f t="shared" si="1"/>
        <v>17.0546955624355</v>
      </c>
      <c r="P24" s="9"/>
    </row>
    <row r="25" spans="1:16" ht="15">
      <c r="A25" s="12"/>
      <c r="B25" s="25">
        <v>331.2</v>
      </c>
      <c r="C25" s="20" t="s">
        <v>25</v>
      </c>
      <c r="D25" s="46">
        <v>3716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3716</v>
      </c>
      <c r="O25" s="47">
        <f t="shared" si="1"/>
        <v>0.9587203302373581</v>
      </c>
      <c r="P25" s="9"/>
    </row>
    <row r="26" spans="1:16" ht="15">
      <c r="A26" s="12"/>
      <c r="B26" s="25">
        <v>334.7</v>
      </c>
      <c r="C26" s="20" t="s">
        <v>113</v>
      </c>
      <c r="D26" s="46">
        <v>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3000</v>
      </c>
      <c r="O26" s="47">
        <f t="shared" si="1"/>
        <v>0.7739938080495357</v>
      </c>
      <c r="P26" s="9"/>
    </row>
    <row r="27" spans="1:16" ht="15">
      <c r="A27" s="12"/>
      <c r="B27" s="25">
        <v>335.12</v>
      </c>
      <c r="C27" s="20" t="s">
        <v>104</v>
      </c>
      <c r="D27" s="46">
        <v>112088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112088</v>
      </c>
      <c r="O27" s="47">
        <f t="shared" si="1"/>
        <v>28.91847265221878</v>
      </c>
      <c r="P27" s="9"/>
    </row>
    <row r="28" spans="1:16" ht="15">
      <c r="A28" s="12"/>
      <c r="B28" s="25">
        <v>335.14</v>
      </c>
      <c r="C28" s="20" t="s">
        <v>105</v>
      </c>
      <c r="D28" s="46">
        <v>6226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6226</v>
      </c>
      <c r="O28" s="47">
        <f t="shared" si="1"/>
        <v>1.606295149638803</v>
      </c>
      <c r="P28" s="9"/>
    </row>
    <row r="29" spans="1:16" ht="15">
      <c r="A29" s="12"/>
      <c r="B29" s="25">
        <v>335.15</v>
      </c>
      <c r="C29" s="20" t="s">
        <v>106</v>
      </c>
      <c r="D29" s="46">
        <v>3658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3658</v>
      </c>
      <c r="O29" s="47">
        <f t="shared" si="1"/>
        <v>0.9437564499484005</v>
      </c>
      <c r="P29" s="9"/>
    </row>
    <row r="30" spans="1:16" ht="15">
      <c r="A30" s="12"/>
      <c r="B30" s="25">
        <v>335.18</v>
      </c>
      <c r="C30" s="20" t="s">
        <v>107</v>
      </c>
      <c r="D30" s="46">
        <v>209369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209369</v>
      </c>
      <c r="O30" s="47">
        <f t="shared" si="1"/>
        <v>54.01676986584107</v>
      </c>
      <c r="P30" s="9"/>
    </row>
    <row r="31" spans="1:16" ht="15">
      <c r="A31" s="12"/>
      <c r="B31" s="25">
        <v>337.7</v>
      </c>
      <c r="C31" s="20" t="s">
        <v>30</v>
      </c>
      <c r="D31" s="46">
        <v>25000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25000</v>
      </c>
      <c r="O31" s="47">
        <f t="shared" si="1"/>
        <v>6.449948400412796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SUM(D33:D40)</f>
        <v>44074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1698218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1742292</v>
      </c>
      <c r="O32" s="45">
        <f t="shared" si="1"/>
        <v>449.5077399380805</v>
      </c>
      <c r="P32" s="10"/>
    </row>
    <row r="33" spans="1:16" ht="15">
      <c r="A33" s="12"/>
      <c r="B33" s="25">
        <v>341.9</v>
      </c>
      <c r="C33" s="20" t="s">
        <v>108</v>
      </c>
      <c r="D33" s="46">
        <v>12850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0">SUM(D33:M33)</f>
        <v>12850</v>
      </c>
      <c r="O33" s="47">
        <f t="shared" si="1"/>
        <v>3.3152734778121773</v>
      </c>
      <c r="P33" s="9"/>
    </row>
    <row r="34" spans="1:16" ht="15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632675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632675</v>
      </c>
      <c r="O34" s="47">
        <f t="shared" si="1"/>
        <v>163.22884416924666</v>
      </c>
      <c r="P34" s="9"/>
    </row>
    <row r="35" spans="1:16" ht="15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572100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572100</v>
      </c>
      <c r="O35" s="47">
        <f t="shared" si="1"/>
        <v>147.60061919504645</v>
      </c>
      <c r="P35" s="9"/>
    </row>
    <row r="36" spans="1:16" ht="15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403794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403794</v>
      </c>
      <c r="O36" s="47">
        <f t="shared" si="1"/>
        <v>104.1780185758514</v>
      </c>
      <c r="P36" s="9"/>
    </row>
    <row r="37" spans="1:16" ht="15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89649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89649</v>
      </c>
      <c r="O37" s="47">
        <f t="shared" si="1"/>
        <v>23.129256965944272</v>
      </c>
      <c r="P37" s="9"/>
    </row>
    <row r="38" spans="1:16" ht="15">
      <c r="A38" s="12"/>
      <c r="B38" s="25">
        <v>344.9</v>
      </c>
      <c r="C38" s="20" t="s">
        <v>109</v>
      </c>
      <c r="D38" s="46">
        <v>20930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20930</v>
      </c>
      <c r="O38" s="47">
        <f t="shared" si="1"/>
        <v>5.399896800825593</v>
      </c>
      <c r="P38" s="9"/>
    </row>
    <row r="39" spans="1:16" ht="15">
      <c r="A39" s="12"/>
      <c r="B39" s="25">
        <v>347.1</v>
      </c>
      <c r="C39" s="20" t="s">
        <v>72</v>
      </c>
      <c r="D39" s="46">
        <v>7924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7924</v>
      </c>
      <c r="O39" s="47">
        <f t="shared" si="1"/>
        <v>2.0443756449948403</v>
      </c>
      <c r="P39" s="9"/>
    </row>
    <row r="40" spans="1:16" ht="15">
      <c r="A40" s="12"/>
      <c r="B40" s="25">
        <v>347.5</v>
      </c>
      <c r="C40" s="20" t="s">
        <v>47</v>
      </c>
      <c r="D40" s="46">
        <v>2370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2370</v>
      </c>
      <c r="O40" s="47">
        <f t="shared" si="1"/>
        <v>0.6114551083591331</v>
      </c>
      <c r="P40" s="9"/>
    </row>
    <row r="41" spans="1:16" ht="15.75">
      <c r="A41" s="29" t="s">
        <v>36</v>
      </c>
      <c r="B41" s="30"/>
      <c r="C41" s="31"/>
      <c r="D41" s="32">
        <f aca="true" t="shared" si="9" ref="D41:M41">SUM(D42:D43)</f>
        <v>14491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2">SUM(D41:M41)</f>
        <v>14491</v>
      </c>
      <c r="O41" s="45">
        <f t="shared" si="1"/>
        <v>3.7386480908152735</v>
      </c>
      <c r="P41" s="10"/>
    </row>
    <row r="42" spans="1:16" ht="15">
      <c r="A42" s="13"/>
      <c r="B42" s="39">
        <v>351.1</v>
      </c>
      <c r="C42" s="21" t="s">
        <v>73</v>
      </c>
      <c r="D42" s="46">
        <v>10621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10621</v>
      </c>
      <c r="O42" s="47">
        <f t="shared" si="1"/>
        <v>2.7401960784313726</v>
      </c>
      <c r="P42" s="9"/>
    </row>
    <row r="43" spans="1:16" ht="15">
      <c r="A43" s="13"/>
      <c r="B43" s="39">
        <v>359</v>
      </c>
      <c r="C43" s="21" t="s">
        <v>74</v>
      </c>
      <c r="D43" s="46">
        <v>3870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3870</v>
      </c>
      <c r="O43" s="47">
        <f t="shared" si="1"/>
        <v>0.9984520123839009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SUM(D45:D48)</f>
        <v>60268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49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60317</v>
      </c>
      <c r="O44" s="45">
        <f t="shared" si="1"/>
        <v>15.561661506707946</v>
      </c>
      <c r="P44" s="10"/>
    </row>
    <row r="45" spans="1:16" ht="15">
      <c r="A45" s="12"/>
      <c r="B45" s="25">
        <v>361.1</v>
      </c>
      <c r="C45" s="20" t="s">
        <v>51</v>
      </c>
      <c r="D45" s="46">
        <v>3410</v>
      </c>
      <c r="E45" s="46">
        <v>0</v>
      </c>
      <c r="F45" s="46">
        <v>0</v>
      </c>
      <c r="G45" s="46">
        <v>0</v>
      </c>
      <c r="H45" s="46">
        <v>0</v>
      </c>
      <c r="I45" s="46">
        <v>49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3459</v>
      </c>
      <c r="O45" s="47">
        <f t="shared" si="1"/>
        <v>0.8924148606811145</v>
      </c>
      <c r="P45" s="9"/>
    </row>
    <row r="46" spans="1:16" ht="15">
      <c r="A46" s="12"/>
      <c r="B46" s="25">
        <v>362</v>
      </c>
      <c r="C46" s="20" t="s">
        <v>75</v>
      </c>
      <c r="D46" s="46">
        <v>24921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24921</v>
      </c>
      <c r="O46" s="47">
        <f t="shared" si="1"/>
        <v>6.429566563467493</v>
      </c>
      <c r="P46" s="9"/>
    </row>
    <row r="47" spans="1:16" ht="15">
      <c r="A47" s="12"/>
      <c r="B47" s="25">
        <v>366</v>
      </c>
      <c r="C47" s="20" t="s">
        <v>53</v>
      </c>
      <c r="D47" s="46">
        <v>9355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9355</v>
      </c>
      <c r="O47" s="47">
        <f t="shared" si="1"/>
        <v>2.4135706914344683</v>
      </c>
      <c r="P47" s="9"/>
    </row>
    <row r="48" spans="1:16" ht="15">
      <c r="A48" s="12"/>
      <c r="B48" s="25">
        <v>369.9</v>
      </c>
      <c r="C48" s="20" t="s">
        <v>54</v>
      </c>
      <c r="D48" s="46">
        <v>22582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22582</v>
      </c>
      <c r="O48" s="47">
        <f t="shared" si="1"/>
        <v>5.826109391124871</v>
      </c>
      <c r="P48" s="9"/>
    </row>
    <row r="49" spans="1:16" ht="15.75">
      <c r="A49" s="29" t="s">
        <v>37</v>
      </c>
      <c r="B49" s="30"/>
      <c r="C49" s="31"/>
      <c r="D49" s="32">
        <f aca="true" t="shared" si="12" ref="D49:M49">SUM(D50:D51)</f>
        <v>311502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311502</v>
      </c>
      <c r="O49" s="45">
        <f t="shared" si="1"/>
        <v>80.36687306501548</v>
      </c>
      <c r="P49" s="9"/>
    </row>
    <row r="50" spans="1:16" ht="15">
      <c r="A50" s="12"/>
      <c r="B50" s="25">
        <v>381</v>
      </c>
      <c r="C50" s="20" t="s">
        <v>96</v>
      </c>
      <c r="D50" s="46">
        <v>252502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252502</v>
      </c>
      <c r="O50" s="47">
        <f t="shared" si="1"/>
        <v>65.14499484004128</v>
      </c>
      <c r="P50" s="9"/>
    </row>
    <row r="51" spans="1:16" ht="15.75" thickBot="1">
      <c r="A51" s="12"/>
      <c r="B51" s="25">
        <v>383</v>
      </c>
      <c r="C51" s="20" t="s">
        <v>114</v>
      </c>
      <c r="D51" s="46">
        <v>59000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59000</v>
      </c>
      <c r="O51" s="47">
        <f t="shared" si="1"/>
        <v>15.2218782249742</v>
      </c>
      <c r="P51" s="9"/>
    </row>
    <row r="52" spans="1:119" ht="16.5" thickBot="1">
      <c r="A52" s="14" t="s">
        <v>48</v>
      </c>
      <c r="B52" s="23"/>
      <c r="C52" s="22"/>
      <c r="D52" s="15">
        <f aca="true" t="shared" si="13" ref="D52:M52">SUM(D5,D14,D23,D32,D41,D44,D49)</f>
        <v>2844171</v>
      </c>
      <c r="E52" s="15">
        <f t="shared" si="13"/>
        <v>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1717265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4561436</v>
      </c>
      <c r="O52" s="38">
        <f t="shared" si="1"/>
        <v>1176.8410732714137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115</v>
      </c>
      <c r="M54" s="48"/>
      <c r="N54" s="48"/>
      <c r="O54" s="43">
        <v>3876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1378387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1378387</v>
      </c>
      <c r="O5" s="33">
        <f aca="true" t="shared" si="1" ref="O5:O50">(N5/O$52)</f>
        <v>361.9713760504202</v>
      </c>
      <c r="P5" s="6"/>
    </row>
    <row r="6" spans="1:16" ht="15">
      <c r="A6" s="12"/>
      <c r="B6" s="25">
        <v>311</v>
      </c>
      <c r="C6" s="20" t="s">
        <v>2</v>
      </c>
      <c r="D6" s="46">
        <v>846868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846868</v>
      </c>
      <c r="O6" s="47">
        <f t="shared" si="1"/>
        <v>222.39180672268907</v>
      </c>
      <c r="P6" s="9"/>
    </row>
    <row r="7" spans="1:16" ht="15">
      <c r="A7" s="12"/>
      <c r="B7" s="25">
        <v>312.3</v>
      </c>
      <c r="C7" s="20" t="s">
        <v>10</v>
      </c>
      <c r="D7" s="46">
        <v>18705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18705</v>
      </c>
      <c r="O7" s="47">
        <f t="shared" si="1"/>
        <v>4.91202731092437</v>
      </c>
      <c r="P7" s="9"/>
    </row>
    <row r="8" spans="1:16" ht="15">
      <c r="A8" s="12"/>
      <c r="B8" s="25">
        <v>312.41</v>
      </c>
      <c r="C8" s="20" t="s">
        <v>12</v>
      </c>
      <c r="D8" s="46">
        <v>104391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104391</v>
      </c>
      <c r="O8" s="47">
        <f t="shared" si="1"/>
        <v>27.41360294117647</v>
      </c>
      <c r="P8" s="9"/>
    </row>
    <row r="9" spans="1:16" ht="15">
      <c r="A9" s="12"/>
      <c r="B9" s="25">
        <v>312.42</v>
      </c>
      <c r="C9" s="20" t="s">
        <v>11</v>
      </c>
      <c r="D9" s="46">
        <v>64352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64352</v>
      </c>
      <c r="O9" s="47">
        <f t="shared" si="1"/>
        <v>16.899159663865547</v>
      </c>
      <c r="P9" s="9"/>
    </row>
    <row r="10" spans="1:16" ht="15">
      <c r="A10" s="12"/>
      <c r="B10" s="25">
        <v>314.1</v>
      </c>
      <c r="C10" s="20" t="s">
        <v>13</v>
      </c>
      <c r="D10" s="46">
        <v>221198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221198</v>
      </c>
      <c r="O10" s="47">
        <f t="shared" si="1"/>
        <v>58.08771008403362</v>
      </c>
      <c r="P10" s="9"/>
    </row>
    <row r="11" spans="1:16" ht="15">
      <c r="A11" s="12"/>
      <c r="B11" s="25">
        <v>314.4</v>
      </c>
      <c r="C11" s="20" t="s">
        <v>14</v>
      </c>
      <c r="D11" s="46">
        <v>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</v>
      </c>
      <c r="O11" s="47">
        <f t="shared" si="1"/>
        <v>0.02100840336134454</v>
      </c>
      <c r="P11" s="9"/>
    </row>
    <row r="12" spans="1:16" ht="15">
      <c r="A12" s="12"/>
      <c r="B12" s="25">
        <v>314.8</v>
      </c>
      <c r="C12" s="20" t="s">
        <v>15</v>
      </c>
      <c r="D12" s="46">
        <v>5881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5881</v>
      </c>
      <c r="O12" s="47">
        <f t="shared" si="1"/>
        <v>1.5443802521008403</v>
      </c>
      <c r="P12" s="9"/>
    </row>
    <row r="13" spans="1:16" ht="15">
      <c r="A13" s="12"/>
      <c r="B13" s="25">
        <v>315</v>
      </c>
      <c r="C13" s="20" t="s">
        <v>103</v>
      </c>
      <c r="D13" s="46">
        <v>116912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116912</v>
      </c>
      <c r="O13" s="47">
        <f t="shared" si="1"/>
        <v>30.701680672268907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352670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14379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367049</v>
      </c>
      <c r="O14" s="45">
        <f t="shared" si="1"/>
        <v>96.3889180672269</v>
      </c>
      <c r="P14" s="10"/>
    </row>
    <row r="15" spans="1:16" ht="15">
      <c r="A15" s="12"/>
      <c r="B15" s="25">
        <v>322</v>
      </c>
      <c r="C15" s="20" t="s">
        <v>0</v>
      </c>
      <c r="D15" s="46">
        <v>26590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26590</v>
      </c>
      <c r="O15" s="47">
        <f t="shared" si="1"/>
        <v>6.982668067226891</v>
      </c>
      <c r="P15" s="9"/>
    </row>
    <row r="16" spans="1:16" ht="15">
      <c r="A16" s="12"/>
      <c r="B16" s="25">
        <v>323.1</v>
      </c>
      <c r="C16" s="20" t="s">
        <v>17</v>
      </c>
      <c r="D16" s="46">
        <v>224964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224964</v>
      </c>
      <c r="O16" s="47">
        <f t="shared" si="1"/>
        <v>59.07668067226891</v>
      </c>
      <c r="P16" s="9"/>
    </row>
    <row r="17" spans="1:16" ht="15">
      <c r="A17" s="12"/>
      <c r="B17" s="25">
        <v>323.7</v>
      </c>
      <c r="C17" s="20" t="s">
        <v>19</v>
      </c>
      <c r="D17" s="46">
        <v>57720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57720</v>
      </c>
      <c r="O17" s="47">
        <f t="shared" si="1"/>
        <v>15.157563025210084</v>
      </c>
      <c r="P17" s="9"/>
    </row>
    <row r="18" spans="1:16" ht="15">
      <c r="A18" s="12"/>
      <c r="B18" s="25">
        <v>324.11</v>
      </c>
      <c r="C18" s="20" t="s">
        <v>20</v>
      </c>
      <c r="D18" s="46">
        <v>4778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4778</v>
      </c>
      <c r="O18" s="47">
        <f t="shared" si="1"/>
        <v>1.2547268907563025</v>
      </c>
      <c r="P18" s="9"/>
    </row>
    <row r="19" spans="1:16" ht="15">
      <c r="A19" s="12"/>
      <c r="B19" s="25">
        <v>324.21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14379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14379</v>
      </c>
      <c r="O19" s="47">
        <f t="shared" si="1"/>
        <v>3.775997899159664</v>
      </c>
      <c r="P19" s="9"/>
    </row>
    <row r="20" spans="1:16" ht="15">
      <c r="A20" s="12"/>
      <c r="B20" s="25">
        <v>324.31</v>
      </c>
      <c r="C20" s="20" t="s">
        <v>22</v>
      </c>
      <c r="D20" s="46">
        <v>20946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20946</v>
      </c>
      <c r="O20" s="47">
        <f t="shared" si="1"/>
        <v>5.500525210084033</v>
      </c>
      <c r="P20" s="9"/>
    </row>
    <row r="21" spans="1:16" ht="15">
      <c r="A21" s="12"/>
      <c r="B21" s="25">
        <v>324.61</v>
      </c>
      <c r="C21" s="20" t="s">
        <v>23</v>
      </c>
      <c r="D21" s="46">
        <v>5088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5088</v>
      </c>
      <c r="O21" s="47">
        <f t="shared" si="1"/>
        <v>1.3361344537815125</v>
      </c>
      <c r="P21" s="9"/>
    </row>
    <row r="22" spans="1:16" ht="15">
      <c r="A22" s="12"/>
      <c r="B22" s="25">
        <v>329</v>
      </c>
      <c r="C22" s="20" t="s">
        <v>24</v>
      </c>
      <c r="D22" s="46">
        <v>12584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0">SUM(D22:M22)</f>
        <v>12584</v>
      </c>
      <c r="O22" s="47">
        <f t="shared" si="1"/>
        <v>3.3046218487394956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SUM(D24:D29)</f>
        <v>334543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334543</v>
      </c>
      <c r="O23" s="45">
        <f t="shared" si="1"/>
        <v>87.85267857142857</v>
      </c>
      <c r="P23" s="10"/>
    </row>
    <row r="24" spans="1:16" ht="15">
      <c r="A24" s="12"/>
      <c r="B24" s="25">
        <v>331.2</v>
      </c>
      <c r="C24" s="20" t="s">
        <v>25</v>
      </c>
      <c r="D24" s="46">
        <v>4602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4602</v>
      </c>
      <c r="O24" s="47">
        <f t="shared" si="1"/>
        <v>1.2085084033613445</v>
      </c>
      <c r="P24" s="9"/>
    </row>
    <row r="25" spans="1:16" ht="15">
      <c r="A25" s="12"/>
      <c r="B25" s="25">
        <v>335.12</v>
      </c>
      <c r="C25" s="20" t="s">
        <v>104</v>
      </c>
      <c r="D25" s="46">
        <v>101583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101583</v>
      </c>
      <c r="O25" s="47">
        <f t="shared" si="1"/>
        <v>26.676207983193276</v>
      </c>
      <c r="P25" s="9"/>
    </row>
    <row r="26" spans="1:16" ht="15">
      <c r="A26" s="12"/>
      <c r="B26" s="25">
        <v>335.14</v>
      </c>
      <c r="C26" s="20" t="s">
        <v>105</v>
      </c>
      <c r="D26" s="46">
        <v>5952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5952</v>
      </c>
      <c r="O26" s="47">
        <f t="shared" si="1"/>
        <v>1.5630252100840336</v>
      </c>
      <c r="P26" s="9"/>
    </row>
    <row r="27" spans="1:16" ht="15">
      <c r="A27" s="12"/>
      <c r="B27" s="25">
        <v>335.15</v>
      </c>
      <c r="C27" s="20" t="s">
        <v>106</v>
      </c>
      <c r="D27" s="46">
        <v>1603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1603</v>
      </c>
      <c r="O27" s="47">
        <f t="shared" si="1"/>
        <v>0.4209558823529412</v>
      </c>
      <c r="P27" s="9"/>
    </row>
    <row r="28" spans="1:16" ht="15">
      <c r="A28" s="12"/>
      <c r="B28" s="25">
        <v>335.18</v>
      </c>
      <c r="C28" s="20" t="s">
        <v>107</v>
      </c>
      <c r="D28" s="46">
        <v>195803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195803</v>
      </c>
      <c r="O28" s="47">
        <f t="shared" si="1"/>
        <v>51.41885504201681</v>
      </c>
      <c r="P28" s="9"/>
    </row>
    <row r="29" spans="1:16" ht="15">
      <c r="A29" s="12"/>
      <c r="B29" s="25">
        <v>337.7</v>
      </c>
      <c r="C29" s="20" t="s">
        <v>30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25000</v>
      </c>
      <c r="O29" s="47">
        <f t="shared" si="1"/>
        <v>6.565126050420168</v>
      </c>
      <c r="P29" s="9"/>
    </row>
    <row r="30" spans="1:16" ht="15.75">
      <c r="A30" s="29" t="s">
        <v>35</v>
      </c>
      <c r="B30" s="30"/>
      <c r="C30" s="31"/>
      <c r="D30" s="32">
        <f aca="true" t="shared" si="7" ref="D30:M30">SUM(D31:D38)</f>
        <v>32621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1738789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1771410</v>
      </c>
      <c r="O30" s="45">
        <f t="shared" si="1"/>
        <v>465.1811974789916</v>
      </c>
      <c r="P30" s="10"/>
    </row>
    <row r="31" spans="1:16" ht="15">
      <c r="A31" s="12"/>
      <c r="B31" s="25">
        <v>341.9</v>
      </c>
      <c r="C31" s="20" t="s">
        <v>108</v>
      </c>
      <c r="D31" s="46">
        <v>2497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8">SUM(D31:M31)</f>
        <v>2497</v>
      </c>
      <c r="O31" s="47">
        <f t="shared" si="1"/>
        <v>0.6557247899159664</v>
      </c>
      <c r="P31" s="9"/>
    </row>
    <row r="32" spans="1:16" ht="15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604467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604467</v>
      </c>
      <c r="O32" s="47">
        <f t="shared" si="1"/>
        <v>158.73608193277312</v>
      </c>
      <c r="P32" s="9"/>
    </row>
    <row r="33" spans="1:16" ht="15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551493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551493</v>
      </c>
      <c r="O33" s="47">
        <f t="shared" si="1"/>
        <v>144.8248424369748</v>
      </c>
      <c r="P33" s="9"/>
    </row>
    <row r="34" spans="1:16" ht="15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494024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494024</v>
      </c>
      <c r="O34" s="47">
        <f t="shared" si="1"/>
        <v>129.73319327731093</v>
      </c>
      <c r="P34" s="9"/>
    </row>
    <row r="35" spans="1:16" ht="15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88805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88805</v>
      </c>
      <c r="O35" s="47">
        <f t="shared" si="1"/>
        <v>23.32064075630252</v>
      </c>
      <c r="P35" s="9"/>
    </row>
    <row r="36" spans="1:16" ht="15">
      <c r="A36" s="12"/>
      <c r="B36" s="25">
        <v>344.9</v>
      </c>
      <c r="C36" s="20" t="s">
        <v>109</v>
      </c>
      <c r="D36" s="46">
        <v>17810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17810</v>
      </c>
      <c r="O36" s="47">
        <f t="shared" si="1"/>
        <v>4.676995798319328</v>
      </c>
      <c r="P36" s="9"/>
    </row>
    <row r="37" spans="1:16" ht="15">
      <c r="A37" s="12"/>
      <c r="B37" s="25">
        <v>347.1</v>
      </c>
      <c r="C37" s="20" t="s">
        <v>72</v>
      </c>
      <c r="D37" s="46">
        <v>9443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9443</v>
      </c>
      <c r="O37" s="47">
        <f t="shared" si="1"/>
        <v>2.479779411764706</v>
      </c>
      <c r="P37" s="9"/>
    </row>
    <row r="38" spans="1:16" ht="15">
      <c r="A38" s="12"/>
      <c r="B38" s="25">
        <v>347.5</v>
      </c>
      <c r="C38" s="20" t="s">
        <v>47</v>
      </c>
      <c r="D38" s="46">
        <v>2871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2871</v>
      </c>
      <c r="O38" s="47">
        <f t="shared" si="1"/>
        <v>0.7539390756302521</v>
      </c>
      <c r="P38" s="9"/>
    </row>
    <row r="39" spans="1:16" ht="15.75">
      <c r="A39" s="29" t="s">
        <v>36</v>
      </c>
      <c r="B39" s="30"/>
      <c r="C39" s="31"/>
      <c r="D39" s="32">
        <f aca="true" t="shared" si="9" ref="D39:M39">SUM(D40:D41)</f>
        <v>8371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50">SUM(D39:M39)</f>
        <v>8371</v>
      </c>
      <c r="O39" s="45">
        <f t="shared" si="1"/>
        <v>2.198266806722689</v>
      </c>
      <c r="P39" s="10"/>
    </row>
    <row r="40" spans="1:16" ht="15">
      <c r="A40" s="13"/>
      <c r="B40" s="39">
        <v>351.1</v>
      </c>
      <c r="C40" s="21" t="s">
        <v>73</v>
      </c>
      <c r="D40" s="46">
        <v>8232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8232</v>
      </c>
      <c r="O40" s="47">
        <f t="shared" si="1"/>
        <v>2.161764705882353</v>
      </c>
      <c r="P40" s="9"/>
    </row>
    <row r="41" spans="1:16" ht="15">
      <c r="A41" s="13"/>
      <c r="B41" s="39">
        <v>359</v>
      </c>
      <c r="C41" s="21" t="s">
        <v>74</v>
      </c>
      <c r="D41" s="46">
        <v>139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139</v>
      </c>
      <c r="O41" s="47">
        <f t="shared" si="1"/>
        <v>0.03650210084033614</v>
      </c>
      <c r="P41" s="9"/>
    </row>
    <row r="42" spans="1:16" ht="15.75">
      <c r="A42" s="29" t="s">
        <v>3</v>
      </c>
      <c r="B42" s="30"/>
      <c r="C42" s="31"/>
      <c r="D42" s="32">
        <f aca="true" t="shared" si="11" ref="D42:M42">SUM(D43:D47)</f>
        <v>40673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40673</v>
      </c>
      <c r="O42" s="45">
        <f t="shared" si="1"/>
        <v>10.68093487394958</v>
      </c>
      <c r="P42" s="10"/>
    </row>
    <row r="43" spans="1:16" ht="15">
      <c r="A43" s="12"/>
      <c r="B43" s="25">
        <v>361.1</v>
      </c>
      <c r="C43" s="20" t="s">
        <v>51</v>
      </c>
      <c r="D43" s="46">
        <v>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</v>
      </c>
      <c r="O43" s="47">
        <f t="shared" si="1"/>
        <v>0.0010504201680672268</v>
      </c>
      <c r="P43" s="9"/>
    </row>
    <row r="44" spans="1:16" ht="15">
      <c r="A44" s="12"/>
      <c r="B44" s="25">
        <v>362</v>
      </c>
      <c r="C44" s="20" t="s">
        <v>75</v>
      </c>
      <c r="D44" s="46">
        <v>23625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23625</v>
      </c>
      <c r="O44" s="47">
        <f t="shared" si="1"/>
        <v>6.204044117647059</v>
      </c>
      <c r="P44" s="9"/>
    </row>
    <row r="45" spans="1:16" ht="15">
      <c r="A45" s="12"/>
      <c r="B45" s="25">
        <v>364</v>
      </c>
      <c r="C45" s="20" t="s">
        <v>110</v>
      </c>
      <c r="D45" s="46">
        <v>883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883</v>
      </c>
      <c r="O45" s="47">
        <f t="shared" si="1"/>
        <v>0.23188025210084034</v>
      </c>
      <c r="P45" s="9"/>
    </row>
    <row r="46" spans="1:16" ht="15">
      <c r="A46" s="12"/>
      <c r="B46" s="25">
        <v>366</v>
      </c>
      <c r="C46" s="20" t="s">
        <v>53</v>
      </c>
      <c r="D46" s="46">
        <v>7594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7594</v>
      </c>
      <c r="O46" s="47">
        <f t="shared" si="1"/>
        <v>1.9942226890756303</v>
      </c>
      <c r="P46" s="9"/>
    </row>
    <row r="47" spans="1:16" ht="15">
      <c r="A47" s="12"/>
      <c r="B47" s="25">
        <v>369.9</v>
      </c>
      <c r="C47" s="20" t="s">
        <v>54</v>
      </c>
      <c r="D47" s="46">
        <v>8567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8567</v>
      </c>
      <c r="O47" s="47">
        <f t="shared" si="1"/>
        <v>2.2497373949579833</v>
      </c>
      <c r="P47" s="9"/>
    </row>
    <row r="48" spans="1:16" ht="15.75">
      <c r="A48" s="29" t="s">
        <v>37</v>
      </c>
      <c r="B48" s="30"/>
      <c r="C48" s="31"/>
      <c r="D48" s="32">
        <f aca="true" t="shared" si="12" ref="D48:M48">SUM(D49:D49)</f>
        <v>127502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127502</v>
      </c>
      <c r="O48" s="45">
        <f t="shared" si="1"/>
        <v>33.48266806722689</v>
      </c>
      <c r="P48" s="9"/>
    </row>
    <row r="49" spans="1:16" ht="15.75" thickBot="1">
      <c r="A49" s="12"/>
      <c r="B49" s="25">
        <v>381</v>
      </c>
      <c r="C49" s="20" t="s">
        <v>96</v>
      </c>
      <c r="D49" s="46">
        <v>127502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127502</v>
      </c>
      <c r="O49" s="47">
        <f t="shared" si="1"/>
        <v>33.48266806722689</v>
      </c>
      <c r="P49" s="9"/>
    </row>
    <row r="50" spans="1:119" ht="16.5" thickBot="1">
      <c r="A50" s="14" t="s">
        <v>48</v>
      </c>
      <c r="B50" s="23"/>
      <c r="C50" s="22"/>
      <c r="D50" s="15">
        <f aca="true" t="shared" si="13" ref="D50:M50">SUM(D5,D14,D23,D30,D39,D42,D48)</f>
        <v>2274767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1753168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4027935</v>
      </c>
      <c r="O50" s="38">
        <f t="shared" si="1"/>
        <v>1057.7560399159663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111</v>
      </c>
      <c r="M52" s="48"/>
      <c r="N52" s="48"/>
      <c r="O52" s="43">
        <v>3808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2022-05-27T18:38:26Z</cp:lastPrinted>
  <dcterms:created xsi:type="dcterms:W3CDTF">2000-08-31T21:26:31Z</dcterms:created>
  <dcterms:modified xsi:type="dcterms:W3CDTF">2022-05-27T18:38:35Z</dcterms:modified>
  <cp:category/>
  <cp:version/>
  <cp:contentType/>
  <cp:contentStatus/>
</cp:coreProperties>
</file>