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'2008'!$A$1:$O$64</definedName>
    <definedName name="_xlnm.Print_Area" localSheetId="12">'2009'!$A$1:$O$67</definedName>
    <definedName name="_xlnm.Print_Area" localSheetId="11">'2010'!$A$1:$O$65</definedName>
    <definedName name="_xlnm.Print_Area" localSheetId="10">'2011'!$A$1:$O$65</definedName>
    <definedName name="_xlnm.Print_Area" localSheetId="9">'2012'!$A$1:$O$63</definedName>
    <definedName name="_xlnm.Print_Area" localSheetId="8">'2013'!$A$1:$O$68</definedName>
    <definedName name="_xlnm.Print_Area" localSheetId="7">'2014'!$A$1:$O$74</definedName>
    <definedName name="_xlnm.Print_Area" localSheetId="6">'2015'!$A$1:$O$74</definedName>
    <definedName name="_xlnm.Print_Area" localSheetId="5">'2016'!$A$1:$O$78</definedName>
    <definedName name="_xlnm.Print_Area" localSheetId="4">'2017'!$A$1:$O$77</definedName>
    <definedName name="_xlnm.Print_Area" localSheetId="3">'2018'!$A$1:$O$76</definedName>
    <definedName name="_xlnm.Print_Area" localSheetId="2">'2019'!$A$1:$O$77</definedName>
    <definedName name="_xlnm.Print_Area" localSheetId="1">'2020'!$A$1:$O$75</definedName>
    <definedName name="_xlnm.Print_Area" localSheetId="0">'2021'!$A$1:$P$77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<sst xmlns="http://schemas.openxmlformats.org/spreadsheetml/2006/main" count="1169" uniqueCount="173">
  <si>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</si>
  <si>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</si>
  <si>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</si>
  <si>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</si>
  <si>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</si>
  <si>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</si>
  <si>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</si>
  <si>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</si>
  <si>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</si>
  <si>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</si>
  <si>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</si>
  <si>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</si>
  <si>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</si>
  <si>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</si>
  <si>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</si>
  <si>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</si>
  <si>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</si>
  <si>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</si>
  <si>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</si>
  <si>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</si>
  <si>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</si>
  <si>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</si>
  <si>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Commercial - Transportation</t>
  </si>
  <si>
    <t>Other Permits, Fees, and Special Assessments</t>
  </si>
  <si>
    <t>Federal Grant - Public Safety</t>
  </si>
  <si>
    <t>Intergovernmental Revenue</t>
  </si>
  <si>
    <t>State Grant - Physical Environment - Garbage / Solid Waste</t>
  </si>
  <si>
    <t>State Grant - Physical Environment - Other Physical Environment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</si>
  <si>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</si>
  <si>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</si>
  <si>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</si>
  <si>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</si>
  <si>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</si>
  <si>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</si>
  <si>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</si>
  <si>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</si>
  <si>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</si>
  <si>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</si>
  <si>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</si>
  <si>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</si>
  <si>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</si>
  <si>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</si>
  <si>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</si>
  <si>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</si>
  <si>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</si>
  <si>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</si>
  <si>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</si>
  <si>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</si>
  <si>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Other General Gov't Charges and Fees</t>
  </si>
  <si>
    <t>Public Safety - Fire Protection</t>
  </si>
  <si>
    <t>Public Safety - Emergency Management Service Fees / Charges</t>
  </si>
  <si>
    <t>Physical Environment - Garbage / Solid Waste</t>
  </si>
  <si>
    <t>Physical Environment - Water / Sewer Combination Utility</t>
  </si>
  <si>
    <t>Physical Environment - Cemetary</t>
  </si>
  <si>
    <t>Transportation (User Fees) - Other Transportation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</si>
  <si>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</si>
  <si>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</si>
  <si>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</si>
  <si>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</si>
  <si>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Circuit Court Criminal</t>
  </si>
  <si>
    <t>Fines - Library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</si>
  <si>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</si>
  <si>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</si>
  <si>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</si>
  <si>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</si>
  <si>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</si>
  <si>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</si>
  <si>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</si>
  <si>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</si>
  <si>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</si>
  <si>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</si>
  <si>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</si>
  <si>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</si>
  <si>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</si>
  <si>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</si>
  <si>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</si>
  <si>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</si>
  <si>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Dunedin Revenues Reported by Account Code and Fund Type</t>
  </si>
  <si>
    <t>Local Fiscal Year Ended September 30, 2010</t>
  </si>
  <si>
    <t>Impact Fees - Residential - Transportation</t>
  </si>
  <si>
    <t>Impact Fees - Residential - Economic Environment</t>
  </si>
  <si>
    <t>Impact Fees - Residential - Other</t>
  </si>
  <si>
    <t>Federal Grant - Transportation - Other Transportation</t>
  </si>
  <si>
    <t>State Grant - Physical Environment - Sewer / Wastewater</t>
  </si>
  <si>
    <t>Judgments and Fines - Other Court-Ordered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</si>
  <si>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</si>
  <si>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</si>
  <si>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</si>
  <si>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Court-Ordered Judgments and Fines - As Decided by County Court Criminal</t>
  </si>
  <si>
    <t>Proprietary Non-Operating Sources - Other Grants and Donations</t>
  </si>
  <si>
    <t>2011 Municipal Population:</t>
  </si>
  <si>
    <t>Local Fiscal Year Ended September 30, 2012</t>
  </si>
  <si>
    <t>Local Option Taxes</t>
  </si>
  <si>
    <t>Impact Fees - Commercial - Physical Environment</t>
  </si>
  <si>
    <t>Grants from Other Local Units - Physical Environment</t>
  </si>
  <si>
    <t>2012 Municipal Population:</t>
  </si>
  <si>
    <t>Local Fiscal Year Ended September 30, 2008</t>
  </si>
  <si>
    <t>Permits and Franchise Fees</t>
  </si>
  <si>
    <t>Other Permits and Fees</t>
  </si>
  <si>
    <t>Federal Grant - Physical Environment - Water Supply System</t>
  </si>
  <si>
    <t>Federal Grant - Economic Environment</t>
  </si>
  <si>
    <t>Physical Environment - Other Physical Environment Charges</t>
  </si>
  <si>
    <t>Culture / Recreation - Special Events</t>
  </si>
  <si>
    <t>Court-Ordered Judgments and Fines - As Decided by Traffic Court</t>
  </si>
  <si>
    <t>Interest and Other Earnings - Dividends</t>
  </si>
  <si>
    <t>Impact Fees - Transportation</t>
  </si>
  <si>
    <t>Impact Fees - Economic Environment</t>
  </si>
  <si>
    <t>Impact Fees - Culture / Recreation</t>
  </si>
  <si>
    <t>Proceeds - Debt Proceeds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</si>
  <si>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</si>
  <si>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</si>
  <si>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</si>
  <si>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</si>
  <si>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Impact Fees - Residential -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</si>
  <si>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</si>
  <si>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</si>
  <si>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</si>
  <si>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</si>
  <si>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</si>
  <si>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</si>
  <si>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</si>
  <si>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</si>
  <si>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</si>
  <si>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Franchise Fee - Solid Waste</t>
  </si>
  <si>
    <t>Federal Grant - Culture / Recreation</t>
  </si>
  <si>
    <t>General Government - Internal Service Fund Fees and Charges</t>
  </si>
  <si>
    <t>Physical Environment - Water Utility</t>
  </si>
  <si>
    <t>Physical Environment - Sewer / Wastewater Utility</t>
  </si>
  <si>
    <t>2014 Municipal Population:</t>
  </si>
  <si>
    <t>Local Fiscal Year Ended September 30, 2015</t>
  </si>
  <si>
    <t>Impact Fees - Commercial - Public Safety</t>
  </si>
  <si>
    <t>Proceeds - Proceeds from Refunding Bonds</t>
  </si>
  <si>
    <t>Proprietary Non-Operating - Interest</t>
  </si>
  <si>
    <t>Proprietary Non-Operating - Capital Contributions from Private Source</t>
  </si>
  <si>
    <t>2015 Municipal Population:</t>
  </si>
  <si>
    <t>Local Fiscal Year Ended September 30, 2016</t>
  </si>
  <si>
    <t>Impact Fees - Residential - Culture / Recreation</t>
  </si>
  <si>
    <t>Federal Grant - Physical Environment - Sewer / Wastewater</t>
  </si>
  <si>
    <t>Federal Grant - Human Services - Health or Hospitals</t>
  </si>
  <si>
    <t>Grants from Other Local Units - Public Safety</t>
  </si>
  <si>
    <t>Other Miscellaneous Revenues - Settlements</t>
  </si>
  <si>
    <t>2016 Municipal Population:</t>
  </si>
  <si>
    <t>Local Fiscal Year Ended September 30, 2017</t>
  </si>
  <si>
    <t>Transportation - Parking Facilities</t>
  </si>
  <si>
    <t>2017 Municipal Population:</t>
  </si>
  <si>
    <t>Local Fiscal Year Ended September 30, 2018</t>
  </si>
  <si>
    <t>State Grant - Physical Environment - Stormwater Management</t>
  </si>
  <si>
    <t>Grants from Other Local Units - Economic Environment</t>
  </si>
  <si>
    <t>2018 Municipal Population:</t>
  </si>
  <si>
    <t>Local Fiscal Year Ended September 30, 2019</t>
  </si>
  <si>
    <t>State Grant - Public Safety</t>
  </si>
  <si>
    <t>Physical Environment - Gas Utility</t>
  </si>
  <si>
    <t>2019 Municipal Population:</t>
  </si>
  <si>
    <t>Local Fiscal Year Ended September 30, 2020</t>
  </si>
  <si>
    <t>Culture / Recreation - Other Culture / Recreation Charges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</si>
  <si>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</si>
  <si>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</si>
  <si>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</si>
  <si>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</si>
  <si>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</si>
  <si>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</si>
  <si>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</si>
  <si>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</si>
  <si>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</si>
  <si>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</si>
  <si>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Permits - Other</t>
  </si>
  <si>
    <t>Special Assessments - Charges for Public Services</t>
  </si>
  <si>
    <t>Intergovernmental Revenues</t>
  </si>
  <si>
    <t>State Grant - Transportation - Mass Transit</t>
  </si>
  <si>
    <t>State Shared Revenues - General Government - Municipal Revenue Sharing Program</t>
  </si>
  <si>
    <t>State Shared Revenues - General Government - Local Government Half-Cent Sales Tax Program</t>
  </si>
  <si>
    <t>Proprietary Non-Operating Sources - Federal Grants and Donations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</si>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</sst>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157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158</v>
      </c>
      <c r="N4" s="35" t="s">
        <v>9</v>
      </c>
      <c r="O4" s="35" t="s">
        <v>159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160</v>
      </c>
      <c r="B5" s="26"/>
      <c r="C5" s="26"/>
      <c r="D5" s="27">
        <f>SUM(D6:D13)</f>
        <v>16625794</v>
      </c>
      <c r="E5" s="27">
        <f>SUM(E6:E13)</f>
        <v>6403550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23029344</v>
      </c>
      <c r="P5" s="33">
        <f>(O5/P$75)</f>
        <v>637.6493520877174</v>
      </c>
      <c r="Q5" s="6"/>
    </row>
    <row r="6" spans="1:17" ht="15">
      <c r="A6" s="12"/>
      <c r="B6" s="25">
        <v>311</v>
      </c>
      <c r="C6" s="20" t="s">
        <v>2</v>
      </c>
      <c r="D6" s="46">
        <v>11601552</v>
      </c>
      <c r="E6" s="46">
        <v>1348197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12949749</v>
      </c>
      <c r="P6" s="47">
        <f>(O6/P$75)</f>
        <v>358.559890353306</v>
      </c>
      <c r="Q6" s="9"/>
    </row>
    <row r="7" spans="1:17" ht="15">
      <c r="A7" s="12"/>
      <c r="B7" s="25">
        <v>312.41</v>
      </c>
      <c r="C7" s="20" t="s">
        <v>161</v>
      </c>
      <c r="D7" s="46">
        <v>0</v>
      </c>
      <c r="E7" s="46">
        <v>468888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468888</v>
      </c>
      <c r="P7" s="47">
        <f>(O7/P$75)</f>
        <v>12.982833093365821</v>
      </c>
      <c r="Q7" s="9"/>
    </row>
    <row r="8" spans="1:17" ht="15">
      <c r="A8" s="12"/>
      <c r="B8" s="25">
        <v>312.63</v>
      </c>
      <c r="C8" s="20" t="s">
        <v>162</v>
      </c>
      <c r="D8" s="46">
        <v>0</v>
      </c>
      <c r="E8" s="46">
        <v>4586465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4586465</v>
      </c>
      <c r="P8" s="47">
        <f>(O8/P$75)</f>
        <v>126.99260715472367</v>
      </c>
      <c r="Q8" s="9"/>
    </row>
    <row r="9" spans="1:17" ht="15">
      <c r="A9" s="12"/>
      <c r="B9" s="25">
        <v>314.1</v>
      </c>
      <c r="C9" s="20" t="s">
        <v>12</v>
      </c>
      <c r="D9" s="46">
        <v>3493451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3493451</v>
      </c>
      <c r="P9" s="47">
        <f>(O9/P$75)</f>
        <v>96.72862443238454</v>
      </c>
      <c r="Q9" s="9"/>
    </row>
    <row r="10" spans="1:17" ht="15">
      <c r="A10" s="12"/>
      <c r="B10" s="25">
        <v>314.4</v>
      </c>
      <c r="C10" s="20" t="s">
        <v>13</v>
      </c>
      <c r="D10" s="46">
        <v>135100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135100</v>
      </c>
      <c r="P10" s="47">
        <f>(O10/P$75)</f>
        <v>3.740724332705726</v>
      </c>
      <c r="Q10" s="9"/>
    </row>
    <row r="11" spans="1:17" ht="15">
      <c r="A11" s="12"/>
      <c r="B11" s="25">
        <v>314.8</v>
      </c>
      <c r="C11" s="20" t="s">
        <v>15</v>
      </c>
      <c r="D11" s="46">
        <v>11344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11344</v>
      </c>
      <c r="P11" s="47">
        <f>(O11/P$75)</f>
        <v>0.3140990142872965</v>
      </c>
      <c r="Q11" s="9"/>
    </row>
    <row r="12" spans="1:17" ht="15">
      <c r="A12" s="12"/>
      <c r="B12" s="25">
        <v>315.2</v>
      </c>
      <c r="C12" s="20" t="s">
        <v>163</v>
      </c>
      <c r="D12" s="46">
        <v>1245558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1245558</v>
      </c>
      <c r="P12" s="47">
        <f>(O12/P$75)</f>
        <v>34.4877062797652</v>
      </c>
      <c r="Q12" s="9"/>
    </row>
    <row r="13" spans="1:17" ht="15">
      <c r="A13" s="12"/>
      <c r="B13" s="25">
        <v>316</v>
      </c>
      <c r="C13" s="20" t="s">
        <v>112</v>
      </c>
      <c r="D13" s="46">
        <v>138789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138789</v>
      </c>
      <c r="P13" s="47">
        <f>(O13/P$75)</f>
        <v>3.8428674271790895</v>
      </c>
      <c r="Q13" s="9"/>
    </row>
    <row r="14" spans="1:17" ht="15.75">
      <c r="A14" s="29" t="s">
        <v>18</v>
      </c>
      <c r="B14" s="30"/>
      <c r="C14" s="31"/>
      <c r="D14" s="32">
        <f>SUM(D15:D25)</f>
        <v>2878811</v>
      </c>
      <c r="E14" s="32">
        <f>SUM(E15:E25)</f>
        <v>1679294</v>
      </c>
      <c r="F14" s="32">
        <f>SUM(F15:F25)</f>
        <v>0</v>
      </c>
      <c r="G14" s="32">
        <f>SUM(G15:G25)</f>
        <v>0</v>
      </c>
      <c r="H14" s="32">
        <f>SUM(H15:H25)</f>
        <v>0</v>
      </c>
      <c r="I14" s="32">
        <f>SUM(I15:I25)</f>
        <v>218731</v>
      </c>
      <c r="J14" s="32">
        <f>SUM(J15:J25)</f>
        <v>0</v>
      </c>
      <c r="K14" s="32">
        <f>SUM(K15:K25)</f>
        <v>0</v>
      </c>
      <c r="L14" s="32">
        <f>SUM(L15:L25)</f>
        <v>0</v>
      </c>
      <c r="M14" s="32">
        <f>SUM(M15:M25)</f>
        <v>0</v>
      </c>
      <c r="N14" s="32">
        <f>SUM(N15:N25)</f>
        <v>0</v>
      </c>
      <c r="O14" s="44">
        <f>SUM(D14:N14)</f>
        <v>4776836</v>
      </c>
      <c r="P14" s="45">
        <f>(O14/P$75)</f>
        <v>132.26370583674824</v>
      </c>
      <c r="Q14" s="10"/>
    </row>
    <row r="15" spans="1:17" ht="15">
      <c r="A15" s="12"/>
      <c r="B15" s="25">
        <v>322</v>
      </c>
      <c r="C15" s="20" t="s">
        <v>164</v>
      </c>
      <c r="D15" s="46">
        <v>28788</v>
      </c>
      <c r="E15" s="46">
        <v>1565899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1594687</v>
      </c>
      <c r="P15" s="47">
        <f>(O15/P$75)</f>
        <v>44.15458522538487</v>
      </c>
      <c r="Q15" s="9"/>
    </row>
    <row r="16" spans="1:17" ht="15">
      <c r="A16" s="12"/>
      <c r="B16" s="25">
        <v>322.9</v>
      </c>
      <c r="C16" s="20" t="s">
        <v>165</v>
      </c>
      <c r="D16" s="46">
        <v>91775</v>
      </c>
      <c r="E16" s="46">
        <v>0</v>
      </c>
      <c r="F16" s="46">
        <v>0</v>
      </c>
      <c r="G16" s="46">
        <v>0</v>
      </c>
      <c r="H16" s="46">
        <v>0</v>
      </c>
      <c r="I16" s="46">
        <v>64575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1" ref="O16:O25">SUM(D16:N16)</f>
        <v>156350</v>
      </c>
      <c r="P16" s="47">
        <f>(O16/P$75)</f>
        <v>4.329106213312659</v>
      </c>
      <c r="Q16" s="9"/>
    </row>
    <row r="17" spans="1:17" ht="15">
      <c r="A17" s="12"/>
      <c r="B17" s="25">
        <v>323.1</v>
      </c>
      <c r="C17" s="20" t="s">
        <v>19</v>
      </c>
      <c r="D17" s="46">
        <v>2637495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2637495</v>
      </c>
      <c r="P17" s="47">
        <f>(O17/P$75)</f>
        <v>73.02843615018274</v>
      </c>
      <c r="Q17" s="9"/>
    </row>
    <row r="18" spans="1:17" ht="15">
      <c r="A18" s="12"/>
      <c r="B18" s="25">
        <v>323.4</v>
      </c>
      <c r="C18" s="20" t="s">
        <v>20</v>
      </c>
      <c r="D18" s="46">
        <v>120753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120753</v>
      </c>
      <c r="P18" s="47">
        <f>(O18/P$75)</f>
        <v>3.343476575479012</v>
      </c>
      <c r="Q18" s="9"/>
    </row>
    <row r="19" spans="1:17" ht="15">
      <c r="A19" s="12"/>
      <c r="B19" s="25">
        <v>323.7</v>
      </c>
      <c r="C19" s="20" t="s">
        <v>123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50842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50842</v>
      </c>
      <c r="P19" s="47">
        <f>(O19/P$75)</f>
        <v>1.407741721120833</v>
      </c>
      <c r="Q19" s="9"/>
    </row>
    <row r="20" spans="1:17" ht="15">
      <c r="A20" s="12"/>
      <c r="B20" s="25">
        <v>324.11</v>
      </c>
      <c r="C20" s="20" t="s">
        <v>21</v>
      </c>
      <c r="D20" s="46">
        <v>0</v>
      </c>
      <c r="E20" s="46">
        <v>8635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8635</v>
      </c>
      <c r="P20" s="47">
        <f>(O20/P$75)</f>
        <v>0.23909070771957028</v>
      </c>
      <c r="Q20" s="9"/>
    </row>
    <row r="21" spans="1:17" ht="15">
      <c r="A21" s="12"/>
      <c r="B21" s="25">
        <v>324.12</v>
      </c>
      <c r="C21" s="20" t="s">
        <v>130</v>
      </c>
      <c r="D21" s="46">
        <v>0</v>
      </c>
      <c r="E21" s="46">
        <v>821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821</v>
      </c>
      <c r="P21" s="47">
        <f>(O21/P$75)</f>
        <v>0.02273230701074316</v>
      </c>
      <c r="Q21" s="9"/>
    </row>
    <row r="22" spans="1:17" ht="15">
      <c r="A22" s="12"/>
      <c r="B22" s="25">
        <v>324.22</v>
      </c>
      <c r="C22" s="20" t="s">
        <v>93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103314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103314</v>
      </c>
      <c r="P22" s="47">
        <f>(O22/P$75)</f>
        <v>2.8606157935541034</v>
      </c>
      <c r="Q22" s="9"/>
    </row>
    <row r="23" spans="1:17" ht="15">
      <c r="A23" s="12"/>
      <c r="B23" s="25">
        <v>324.31</v>
      </c>
      <c r="C23" s="20" t="s">
        <v>79</v>
      </c>
      <c r="D23" s="46">
        <v>0</v>
      </c>
      <c r="E23" s="46">
        <v>15728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15728</v>
      </c>
      <c r="P23" s="47">
        <f>(O23/P$75)</f>
        <v>0.4354856573263927</v>
      </c>
      <c r="Q23" s="9"/>
    </row>
    <row r="24" spans="1:17" ht="15">
      <c r="A24" s="12"/>
      <c r="B24" s="25">
        <v>324.61</v>
      </c>
      <c r="C24" s="20" t="s">
        <v>136</v>
      </c>
      <c r="D24" s="46">
        <v>0</v>
      </c>
      <c r="E24" s="46">
        <v>86461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86461</v>
      </c>
      <c r="P24" s="47">
        <f>(O24/P$75)</f>
        <v>2.3939805072544025</v>
      </c>
      <c r="Q24" s="9"/>
    </row>
    <row r="25" spans="1:17" ht="15">
      <c r="A25" s="12"/>
      <c r="B25" s="25">
        <v>325.2</v>
      </c>
      <c r="C25" s="20" t="s">
        <v>166</v>
      </c>
      <c r="D25" s="46">
        <v>0</v>
      </c>
      <c r="E25" s="46">
        <v>1750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1750</v>
      </c>
      <c r="P25" s="47">
        <f>(O25/P$75)</f>
        <v>0.04845497840292391</v>
      </c>
      <c r="Q25" s="9"/>
    </row>
    <row r="26" spans="1:17" ht="15.75">
      <c r="A26" s="29" t="s">
        <v>167</v>
      </c>
      <c r="B26" s="30"/>
      <c r="C26" s="31"/>
      <c r="D26" s="32">
        <f>SUM(D27:D40)</f>
        <v>5532207</v>
      </c>
      <c r="E26" s="32">
        <f>SUM(E27:E40)</f>
        <v>1641294</v>
      </c>
      <c r="F26" s="32">
        <f>SUM(F27:F40)</f>
        <v>0</v>
      </c>
      <c r="G26" s="32">
        <f>SUM(G27:G40)</f>
        <v>0</v>
      </c>
      <c r="H26" s="32">
        <f>SUM(H27:H40)</f>
        <v>0</v>
      </c>
      <c r="I26" s="32">
        <f>SUM(I27:I40)</f>
        <v>0</v>
      </c>
      <c r="J26" s="32">
        <f>SUM(J27:J40)</f>
        <v>0</v>
      </c>
      <c r="K26" s="32">
        <f>SUM(K27:K40)</f>
        <v>0</v>
      </c>
      <c r="L26" s="32">
        <f>SUM(L27:L40)</f>
        <v>0</v>
      </c>
      <c r="M26" s="32">
        <f>SUM(M27:M40)</f>
        <v>0</v>
      </c>
      <c r="N26" s="32">
        <f>SUM(N27:N40)</f>
        <v>0</v>
      </c>
      <c r="O26" s="44">
        <f>SUM(D26:N26)</f>
        <v>7173501</v>
      </c>
      <c r="P26" s="45">
        <f>(O26/P$75)</f>
        <v>198.62390630191604</v>
      </c>
      <c r="Q26" s="10"/>
    </row>
    <row r="27" spans="1:17" ht="15">
      <c r="A27" s="12"/>
      <c r="B27" s="25">
        <v>331.2</v>
      </c>
      <c r="C27" s="20" t="s">
        <v>24</v>
      </c>
      <c r="D27" s="46">
        <v>408162</v>
      </c>
      <c r="E27" s="46">
        <v>4478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412640</v>
      </c>
      <c r="P27" s="47">
        <f>(O27/P$75)</f>
        <v>11.425407021818584</v>
      </c>
      <c r="Q27" s="9"/>
    </row>
    <row r="28" spans="1:17" ht="15">
      <c r="A28" s="12"/>
      <c r="B28" s="25">
        <v>334.2</v>
      </c>
      <c r="C28" s="20" t="s">
        <v>150</v>
      </c>
      <c r="D28" s="46">
        <v>6230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aca="true" t="shared" si="2" ref="O28:O35">SUM(D28:N28)</f>
        <v>6230</v>
      </c>
      <c r="P28" s="47">
        <f>(O28/P$75)</f>
        <v>0.17249972311440911</v>
      </c>
      <c r="Q28" s="9"/>
    </row>
    <row r="29" spans="1:17" ht="15">
      <c r="A29" s="12"/>
      <c r="B29" s="25">
        <v>334.42</v>
      </c>
      <c r="C29" s="20" t="s">
        <v>168</v>
      </c>
      <c r="D29" s="46">
        <v>40000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40000</v>
      </c>
      <c r="P29" s="47">
        <f>(O29/P$75)</f>
        <v>1.1075423634954038</v>
      </c>
      <c r="Q29" s="9"/>
    </row>
    <row r="30" spans="1:17" ht="15">
      <c r="A30" s="12"/>
      <c r="B30" s="25">
        <v>334.7</v>
      </c>
      <c r="C30" s="20" t="s">
        <v>29</v>
      </c>
      <c r="D30" s="46">
        <v>0</v>
      </c>
      <c r="E30" s="46">
        <v>1500000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1500000</v>
      </c>
      <c r="P30" s="47">
        <f>(O30/P$75)</f>
        <v>41.53283863107764</v>
      </c>
      <c r="Q30" s="9"/>
    </row>
    <row r="31" spans="1:17" ht="15">
      <c r="A31" s="12"/>
      <c r="B31" s="25">
        <v>335.125</v>
      </c>
      <c r="C31" s="20" t="s">
        <v>169</v>
      </c>
      <c r="D31" s="46">
        <v>1470277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1470277</v>
      </c>
      <c r="P31" s="47">
        <f>(O31/P$75)</f>
        <v>40.70985158932329</v>
      </c>
      <c r="Q31" s="9"/>
    </row>
    <row r="32" spans="1:17" ht="15">
      <c r="A32" s="12"/>
      <c r="B32" s="25">
        <v>335.14</v>
      </c>
      <c r="C32" s="20" t="s">
        <v>115</v>
      </c>
      <c r="D32" s="46">
        <v>23693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23693</v>
      </c>
      <c r="P32" s="47">
        <f>(O32/P$75)</f>
        <v>0.656025030457415</v>
      </c>
      <c r="Q32" s="9"/>
    </row>
    <row r="33" spans="1:17" ht="15">
      <c r="A33" s="12"/>
      <c r="B33" s="25">
        <v>335.15</v>
      </c>
      <c r="C33" s="20" t="s">
        <v>116</v>
      </c>
      <c r="D33" s="46">
        <v>59700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59700</v>
      </c>
      <c r="P33" s="47">
        <f>(O33/P$75)</f>
        <v>1.65300697751689</v>
      </c>
      <c r="Q33" s="9"/>
    </row>
    <row r="34" spans="1:17" ht="15">
      <c r="A34" s="12"/>
      <c r="B34" s="25">
        <v>335.18</v>
      </c>
      <c r="C34" s="20" t="s">
        <v>170</v>
      </c>
      <c r="D34" s="46">
        <v>2753354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2753354</v>
      </c>
      <c r="P34" s="47">
        <f>(O34/P$75)</f>
        <v>76.23640491748809</v>
      </c>
      <c r="Q34" s="9"/>
    </row>
    <row r="35" spans="1:17" ht="15">
      <c r="A35" s="12"/>
      <c r="B35" s="25">
        <v>335.21</v>
      </c>
      <c r="C35" s="20" t="s">
        <v>34</v>
      </c>
      <c r="D35" s="46">
        <v>9779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9779</v>
      </c>
      <c r="P35" s="47">
        <f>(O35/P$75)</f>
        <v>0.2707664193155388</v>
      </c>
      <c r="Q35" s="9"/>
    </row>
    <row r="36" spans="1:17" ht="15">
      <c r="A36" s="12"/>
      <c r="B36" s="25">
        <v>335.48</v>
      </c>
      <c r="C36" s="20" t="s">
        <v>35</v>
      </c>
      <c r="D36" s="46">
        <v>27954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27954</v>
      </c>
      <c r="P36" s="47">
        <f>(O36/P$75)</f>
        <v>0.7740059807287629</v>
      </c>
      <c r="Q36" s="9"/>
    </row>
    <row r="37" spans="1:17" ht="15">
      <c r="A37" s="12"/>
      <c r="B37" s="25">
        <v>337.2</v>
      </c>
      <c r="C37" s="20" t="s">
        <v>139</v>
      </c>
      <c r="D37" s="46">
        <v>91719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91719</v>
      </c>
      <c r="P37" s="47">
        <f>(O37/P$75)</f>
        <v>2.5395669509358734</v>
      </c>
      <c r="Q37" s="9"/>
    </row>
    <row r="38" spans="1:17" ht="15">
      <c r="A38" s="12"/>
      <c r="B38" s="25">
        <v>337.7</v>
      </c>
      <c r="C38" s="20" t="s">
        <v>36</v>
      </c>
      <c r="D38" s="46">
        <v>45617</v>
      </c>
      <c r="E38" s="46">
        <v>136816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182433</v>
      </c>
      <c r="P38" s="47">
        <f>(O38/P$75)</f>
        <v>5.051306899988925</v>
      </c>
      <c r="Q38" s="9"/>
    </row>
    <row r="39" spans="1:17" ht="15">
      <c r="A39" s="12"/>
      <c r="B39" s="25">
        <v>338</v>
      </c>
      <c r="C39" s="20" t="s">
        <v>37</v>
      </c>
      <c r="D39" s="46">
        <v>492686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492686</v>
      </c>
      <c r="P39" s="47">
        <f>(O39/P$75)</f>
        <v>13.641765422527412</v>
      </c>
      <c r="Q39" s="9"/>
    </row>
    <row r="40" spans="1:17" ht="15">
      <c r="A40" s="12"/>
      <c r="B40" s="25">
        <v>339</v>
      </c>
      <c r="C40" s="20" t="s">
        <v>38</v>
      </c>
      <c r="D40" s="46">
        <v>103036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103036</v>
      </c>
      <c r="P40" s="47">
        <f>(O40/P$75)</f>
        <v>2.8529183741278104</v>
      </c>
      <c r="Q40" s="9"/>
    </row>
    <row r="41" spans="1:17" ht="15.75">
      <c r="A41" s="29" t="s">
        <v>43</v>
      </c>
      <c r="B41" s="30"/>
      <c r="C41" s="31"/>
      <c r="D41" s="32">
        <f>SUM(D42:D54)</f>
        <v>5954731</v>
      </c>
      <c r="E41" s="32">
        <f>SUM(E42:E54)</f>
        <v>423933</v>
      </c>
      <c r="F41" s="32">
        <f>SUM(F42:F54)</f>
        <v>0</v>
      </c>
      <c r="G41" s="32">
        <f>SUM(G42:G54)</f>
        <v>0</v>
      </c>
      <c r="H41" s="32">
        <f>SUM(H42:H54)</f>
        <v>0</v>
      </c>
      <c r="I41" s="32">
        <f>SUM(I42:I54)</f>
        <v>28930684</v>
      </c>
      <c r="J41" s="32">
        <f>SUM(J42:J54)</f>
        <v>11851202</v>
      </c>
      <c r="K41" s="32">
        <f>SUM(K42:K54)</f>
        <v>0</v>
      </c>
      <c r="L41" s="32">
        <f>SUM(L42:L54)</f>
        <v>0</v>
      </c>
      <c r="M41" s="32">
        <f>SUM(M42:M54)</f>
        <v>0</v>
      </c>
      <c r="N41" s="32">
        <f>SUM(N42:N54)</f>
        <v>0</v>
      </c>
      <c r="O41" s="32">
        <f>SUM(D41:N41)</f>
        <v>47160550</v>
      </c>
      <c r="P41" s="45">
        <f>(O41/P$75)</f>
        <v>1305.807675268579</v>
      </c>
      <c r="Q41" s="10"/>
    </row>
    <row r="42" spans="1:17" ht="15">
      <c r="A42" s="12"/>
      <c r="B42" s="25">
        <v>341.2</v>
      </c>
      <c r="C42" s="20" t="s">
        <v>125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11851202</v>
      </c>
      <c r="K42" s="46">
        <v>0</v>
      </c>
      <c r="L42" s="46">
        <v>0</v>
      </c>
      <c r="M42" s="46">
        <v>0</v>
      </c>
      <c r="N42" s="46">
        <v>0</v>
      </c>
      <c r="O42" s="46">
        <f aca="true" t="shared" si="3" ref="O42:O54">SUM(D42:N42)</f>
        <v>11851202</v>
      </c>
      <c r="P42" s="47">
        <f>(O42/P$75)</f>
        <v>328.1427068335364</v>
      </c>
      <c r="Q42" s="9"/>
    </row>
    <row r="43" spans="1:17" ht="15">
      <c r="A43" s="12"/>
      <c r="B43" s="25">
        <v>341.9</v>
      </c>
      <c r="C43" s="20" t="s">
        <v>118</v>
      </c>
      <c r="D43" s="46">
        <v>2368235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2368235</v>
      </c>
      <c r="P43" s="47">
        <f>(O43/P$75)</f>
        <v>65.57301473031343</v>
      </c>
      <c r="Q43" s="9"/>
    </row>
    <row r="44" spans="1:17" ht="15">
      <c r="A44" s="12"/>
      <c r="B44" s="25">
        <v>342.2</v>
      </c>
      <c r="C44" s="20" t="s">
        <v>49</v>
      </c>
      <c r="D44" s="46">
        <v>840925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840925</v>
      </c>
      <c r="P44" s="47">
        <f>(O44/P$75)</f>
        <v>23.28400155055931</v>
      </c>
      <c r="Q44" s="9"/>
    </row>
    <row r="45" spans="1:17" ht="15">
      <c r="A45" s="12"/>
      <c r="B45" s="25">
        <v>342.4</v>
      </c>
      <c r="C45" s="20" t="s">
        <v>50</v>
      </c>
      <c r="D45" s="46">
        <v>1629101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1629101</v>
      </c>
      <c r="P45" s="47">
        <f>(O45/P$75)</f>
        <v>45.10745929781814</v>
      </c>
      <c r="Q45" s="9"/>
    </row>
    <row r="46" spans="1:17" ht="15">
      <c r="A46" s="12"/>
      <c r="B46" s="25">
        <v>343.2</v>
      </c>
      <c r="C46" s="20" t="s">
        <v>151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63829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63829</v>
      </c>
      <c r="P46" s="47">
        <f>(O46/P$75)</f>
        <v>1.7673330379887031</v>
      </c>
      <c r="Q46" s="9"/>
    </row>
    <row r="47" spans="1:17" ht="15">
      <c r="A47" s="12"/>
      <c r="B47" s="25">
        <v>343.3</v>
      </c>
      <c r="C47" s="20" t="s">
        <v>126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5815723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5815723</v>
      </c>
      <c r="P47" s="47">
        <f>(O47/P$75)</f>
        <v>161.02898992136448</v>
      </c>
      <c r="Q47" s="9"/>
    </row>
    <row r="48" spans="1:17" ht="15">
      <c r="A48" s="12"/>
      <c r="B48" s="25">
        <v>343.4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6105154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6105154</v>
      </c>
      <c r="P48" s="47">
        <f>(O48/P$75)</f>
        <v>169.04291726658545</v>
      </c>
      <c r="Q48" s="9"/>
    </row>
    <row r="49" spans="1:17" ht="15">
      <c r="A49" s="12"/>
      <c r="B49" s="25">
        <v>343.5</v>
      </c>
      <c r="C49" s="20" t="s">
        <v>127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11473105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11473105</v>
      </c>
      <c r="P49" s="47">
        <f>(O49/P$75)</f>
        <v>317.6737457082733</v>
      </c>
      <c r="Q49" s="9"/>
    </row>
    <row r="50" spans="1:17" ht="15">
      <c r="A50" s="12"/>
      <c r="B50" s="25">
        <v>343.6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5441805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5441805</v>
      </c>
      <c r="P50" s="47">
        <f>(O50/P$75)</f>
        <v>150.67573928452762</v>
      </c>
      <c r="Q50" s="9"/>
    </row>
    <row r="51" spans="1:17" ht="15">
      <c r="A51" s="12"/>
      <c r="B51" s="25">
        <v>343.8</v>
      </c>
      <c r="C51" s="20" t="s">
        <v>53</v>
      </c>
      <c r="D51" s="46">
        <v>34556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34556</v>
      </c>
      <c r="P51" s="47">
        <f>(O51/P$75)</f>
        <v>0.9568058478236793</v>
      </c>
      <c r="Q51" s="9"/>
    </row>
    <row r="52" spans="1:17" ht="15">
      <c r="A52" s="12"/>
      <c r="B52" s="25">
        <v>347.2</v>
      </c>
      <c r="C52" s="20" t="s">
        <v>55</v>
      </c>
      <c r="D52" s="46">
        <v>1072515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1072515</v>
      </c>
      <c r="P52" s="47">
        <f>(O52/P$75)</f>
        <v>29.696394949606823</v>
      </c>
      <c r="Q52" s="9"/>
    </row>
    <row r="53" spans="1:17" ht="15">
      <c r="A53" s="12"/>
      <c r="B53" s="25">
        <v>347.4</v>
      </c>
      <c r="C53" s="20" t="s">
        <v>102</v>
      </c>
      <c r="D53" s="46">
        <v>9399</v>
      </c>
      <c r="E53" s="46">
        <v>0</v>
      </c>
      <c r="F53" s="46">
        <v>0</v>
      </c>
      <c r="G53" s="46">
        <v>0</v>
      </c>
      <c r="H53" s="46">
        <v>0</v>
      </c>
      <c r="I53" s="46">
        <v>1003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10402</v>
      </c>
      <c r="P53" s="47">
        <f>(O53/P$75)</f>
        <v>0.28801639162697973</v>
      </c>
      <c r="Q53" s="9"/>
    </row>
    <row r="54" spans="1:17" ht="15">
      <c r="A54" s="12"/>
      <c r="B54" s="25">
        <v>347.5</v>
      </c>
      <c r="C54" s="20" t="s">
        <v>56</v>
      </c>
      <c r="D54" s="46">
        <v>0</v>
      </c>
      <c r="E54" s="46">
        <v>423933</v>
      </c>
      <c r="F54" s="46">
        <v>0</v>
      </c>
      <c r="G54" s="46">
        <v>0</v>
      </c>
      <c r="H54" s="46">
        <v>0</v>
      </c>
      <c r="I54" s="46">
        <v>30065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453998</v>
      </c>
      <c r="P54" s="47">
        <f>(O54/P$75)</f>
        <v>12.570550448554657</v>
      </c>
      <c r="Q54" s="9"/>
    </row>
    <row r="55" spans="1:17" ht="15.75">
      <c r="A55" s="29" t="s">
        <v>44</v>
      </c>
      <c r="B55" s="30"/>
      <c r="C55" s="31"/>
      <c r="D55" s="32">
        <f>SUM(D56:D58)</f>
        <v>686936</v>
      </c>
      <c r="E55" s="32">
        <f>SUM(E56:E58)</f>
        <v>0</v>
      </c>
      <c r="F55" s="32">
        <f>SUM(F56:F58)</f>
        <v>0</v>
      </c>
      <c r="G55" s="32">
        <f>SUM(G56:G58)</f>
        <v>0</v>
      </c>
      <c r="H55" s="32">
        <f>SUM(H56:H58)</f>
        <v>0</v>
      </c>
      <c r="I55" s="32">
        <f>SUM(I56:I58)</f>
        <v>115770</v>
      </c>
      <c r="J55" s="32">
        <f>SUM(J56:J58)</f>
        <v>0</v>
      </c>
      <c r="K55" s="32">
        <f>SUM(K56:K58)</f>
        <v>0</v>
      </c>
      <c r="L55" s="32">
        <f>SUM(L56:L58)</f>
        <v>0</v>
      </c>
      <c r="M55" s="32">
        <f>SUM(M56:M58)</f>
        <v>0</v>
      </c>
      <c r="N55" s="32">
        <f>SUM(N56:N58)</f>
        <v>0</v>
      </c>
      <c r="O55" s="32">
        <f>SUM(D55:N55)</f>
        <v>802706</v>
      </c>
      <c r="P55" s="45">
        <f>(O55/P$75)</f>
        <v>22.22577251079854</v>
      </c>
      <c r="Q55" s="10"/>
    </row>
    <row r="56" spans="1:17" ht="15">
      <c r="A56" s="13"/>
      <c r="B56" s="39">
        <v>351.2</v>
      </c>
      <c r="C56" s="21" t="s">
        <v>59</v>
      </c>
      <c r="D56" s="46">
        <v>101364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101364</v>
      </c>
      <c r="P56" s="47">
        <f>(O56/P$75)</f>
        <v>2.8066231033337026</v>
      </c>
      <c r="Q56" s="9"/>
    </row>
    <row r="57" spans="1:17" ht="15">
      <c r="A57" s="13"/>
      <c r="B57" s="39">
        <v>352</v>
      </c>
      <c r="C57" s="21" t="s">
        <v>60</v>
      </c>
      <c r="D57" s="46">
        <v>21079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21079</v>
      </c>
      <c r="P57" s="47">
        <f>(O57/P$75)</f>
        <v>0.5836471370029903</v>
      </c>
      <c r="Q57" s="9"/>
    </row>
    <row r="58" spans="1:17" ht="15">
      <c r="A58" s="13"/>
      <c r="B58" s="39">
        <v>354</v>
      </c>
      <c r="C58" s="21" t="s">
        <v>61</v>
      </c>
      <c r="D58" s="46">
        <v>564493</v>
      </c>
      <c r="E58" s="46">
        <v>0</v>
      </c>
      <c r="F58" s="46">
        <v>0</v>
      </c>
      <c r="G58" s="46">
        <v>0</v>
      </c>
      <c r="H58" s="46">
        <v>0</v>
      </c>
      <c r="I58" s="46">
        <v>115770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680263</v>
      </c>
      <c r="P58" s="47">
        <f>(O58/P$75)</f>
        <v>18.835502270461845</v>
      </c>
      <c r="Q58" s="9"/>
    </row>
    <row r="59" spans="1:17" ht="15.75">
      <c r="A59" s="29" t="s">
        <v>3</v>
      </c>
      <c r="B59" s="30"/>
      <c r="C59" s="31"/>
      <c r="D59" s="32">
        <f>SUM(D60:D68)</f>
        <v>670773</v>
      </c>
      <c r="E59" s="32">
        <f>SUM(E60:E68)</f>
        <v>13669856</v>
      </c>
      <c r="F59" s="32">
        <f>SUM(F60:F68)</f>
        <v>0</v>
      </c>
      <c r="G59" s="32">
        <f>SUM(G60:G68)</f>
        <v>0</v>
      </c>
      <c r="H59" s="32">
        <f>SUM(H60:H68)</f>
        <v>0</v>
      </c>
      <c r="I59" s="32">
        <f>SUM(I60:I68)</f>
        <v>935467</v>
      </c>
      <c r="J59" s="32">
        <f>SUM(J60:J68)</f>
        <v>227418</v>
      </c>
      <c r="K59" s="32">
        <f>SUM(K60:K68)</f>
        <v>7197063</v>
      </c>
      <c r="L59" s="32">
        <f>SUM(L60:L68)</f>
        <v>0</v>
      </c>
      <c r="M59" s="32">
        <f>SUM(M60:M68)</f>
        <v>0</v>
      </c>
      <c r="N59" s="32">
        <f>SUM(N60:N68)</f>
        <v>0</v>
      </c>
      <c r="O59" s="32">
        <f>SUM(D59:N59)</f>
        <v>22700577</v>
      </c>
      <c r="P59" s="45">
        <f>(O59/P$75)</f>
        <v>628.546267582235</v>
      </c>
      <c r="Q59" s="10"/>
    </row>
    <row r="60" spans="1:17" ht="15">
      <c r="A60" s="12"/>
      <c r="B60" s="25">
        <v>361.1</v>
      </c>
      <c r="C60" s="20" t="s">
        <v>62</v>
      </c>
      <c r="D60" s="46">
        <v>48418</v>
      </c>
      <c r="E60" s="46">
        <v>52503</v>
      </c>
      <c r="F60" s="46">
        <v>0</v>
      </c>
      <c r="G60" s="46">
        <v>0</v>
      </c>
      <c r="H60" s="46">
        <v>0</v>
      </c>
      <c r="I60" s="46">
        <v>232149</v>
      </c>
      <c r="J60" s="46">
        <v>36061</v>
      </c>
      <c r="K60" s="46">
        <v>160903</v>
      </c>
      <c r="L60" s="46">
        <v>0</v>
      </c>
      <c r="M60" s="46">
        <v>0</v>
      </c>
      <c r="N60" s="46">
        <v>0</v>
      </c>
      <c r="O60" s="46">
        <f>SUM(D60:N60)</f>
        <v>530034</v>
      </c>
      <c r="P60" s="47">
        <f>(O60/P$75)</f>
        <v>14.675877727323071</v>
      </c>
      <c r="Q60" s="9"/>
    </row>
    <row r="61" spans="1:17" ht="15">
      <c r="A61" s="12"/>
      <c r="B61" s="25">
        <v>361.2</v>
      </c>
      <c r="C61" s="20" t="s">
        <v>104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423902</v>
      </c>
      <c r="L61" s="46">
        <v>0</v>
      </c>
      <c r="M61" s="46">
        <v>0</v>
      </c>
      <c r="N61" s="46">
        <v>0</v>
      </c>
      <c r="O61" s="46">
        <f aca="true" t="shared" si="4" ref="O61:O68">SUM(D61:N61)</f>
        <v>423902</v>
      </c>
      <c r="P61" s="47">
        <f>(O61/P$75)</f>
        <v>11.737235574260716</v>
      </c>
      <c r="Q61" s="9"/>
    </row>
    <row r="62" spans="1:17" ht="15">
      <c r="A62" s="12"/>
      <c r="B62" s="25">
        <v>361.3</v>
      </c>
      <c r="C62" s="20" t="s">
        <v>63</v>
      </c>
      <c r="D62" s="46">
        <v>-8628</v>
      </c>
      <c r="E62" s="46">
        <v>-19762</v>
      </c>
      <c r="F62" s="46">
        <v>0</v>
      </c>
      <c r="G62" s="46">
        <v>0</v>
      </c>
      <c r="H62" s="46">
        <v>0</v>
      </c>
      <c r="I62" s="46">
        <v>-26951</v>
      </c>
      <c r="J62" s="46">
        <v>-15932</v>
      </c>
      <c r="K62" s="46">
        <v>5508035</v>
      </c>
      <c r="L62" s="46">
        <v>0</v>
      </c>
      <c r="M62" s="46">
        <v>0</v>
      </c>
      <c r="N62" s="46">
        <v>0</v>
      </c>
      <c r="O62" s="46">
        <f t="shared" si="4"/>
        <v>5436762</v>
      </c>
      <c r="P62" s="47">
        <f>(O62/P$75)</f>
        <v>150.53610588104996</v>
      </c>
      <c r="Q62" s="9"/>
    </row>
    <row r="63" spans="1:17" ht="15">
      <c r="A63" s="12"/>
      <c r="B63" s="25">
        <v>362</v>
      </c>
      <c r="C63" s="20" t="s">
        <v>64</v>
      </c>
      <c r="D63" s="46">
        <v>144905</v>
      </c>
      <c r="E63" s="46">
        <v>38962</v>
      </c>
      <c r="F63" s="46">
        <v>0</v>
      </c>
      <c r="G63" s="46">
        <v>0</v>
      </c>
      <c r="H63" s="46">
        <v>0</v>
      </c>
      <c r="I63" s="46">
        <v>614987</v>
      </c>
      <c r="J63" s="46">
        <v>49051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847905</v>
      </c>
      <c r="P63" s="47">
        <f>(O63/P$75)</f>
        <v>23.47726769298926</v>
      </c>
      <c r="Q63" s="9"/>
    </row>
    <row r="64" spans="1:17" ht="15">
      <c r="A64" s="12"/>
      <c r="B64" s="25">
        <v>364</v>
      </c>
      <c r="C64" s="20" t="s">
        <v>119</v>
      </c>
      <c r="D64" s="46">
        <v>6775</v>
      </c>
      <c r="E64" s="46">
        <v>1663119</v>
      </c>
      <c r="F64" s="46">
        <v>0</v>
      </c>
      <c r="G64" s="46">
        <v>0</v>
      </c>
      <c r="H64" s="46">
        <v>0</v>
      </c>
      <c r="I64" s="46">
        <v>-1552</v>
      </c>
      <c r="J64" s="46">
        <v>104525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1772867</v>
      </c>
      <c r="P64" s="47">
        <f>(O64/P$75)</f>
        <v>49.08813268357515</v>
      </c>
      <c r="Q64" s="9"/>
    </row>
    <row r="65" spans="1:17" ht="15">
      <c r="A65" s="12"/>
      <c r="B65" s="25">
        <v>365</v>
      </c>
      <c r="C65" s="20" t="s">
        <v>120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8614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8614</v>
      </c>
      <c r="P65" s="47">
        <f>(O65/P$75)</f>
        <v>0.23850924797873518</v>
      </c>
      <c r="Q65" s="9"/>
    </row>
    <row r="66" spans="1:17" ht="15">
      <c r="A66" s="12"/>
      <c r="B66" s="25">
        <v>366</v>
      </c>
      <c r="C66" s="20" t="s">
        <v>66</v>
      </c>
      <c r="D66" s="46">
        <v>120580</v>
      </c>
      <c r="E66" s="46">
        <v>10540955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10661535</v>
      </c>
      <c r="P66" s="47">
        <f>(O66/P$75)</f>
        <v>295.2025418097242</v>
      </c>
      <c r="Q66" s="9"/>
    </row>
    <row r="67" spans="1:17" ht="15">
      <c r="A67" s="12"/>
      <c r="B67" s="25">
        <v>368</v>
      </c>
      <c r="C67" s="20" t="s">
        <v>67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1104123</v>
      </c>
      <c r="L67" s="46">
        <v>0</v>
      </c>
      <c r="M67" s="46">
        <v>0</v>
      </c>
      <c r="N67" s="46">
        <v>0</v>
      </c>
      <c r="O67" s="46">
        <f t="shared" si="4"/>
        <v>1104123</v>
      </c>
      <c r="P67" s="47">
        <f>(O67/P$75)</f>
        <v>30.571574925240892</v>
      </c>
      <c r="Q67" s="9"/>
    </row>
    <row r="68" spans="1:17" ht="15">
      <c r="A68" s="12"/>
      <c r="B68" s="25">
        <v>369.9</v>
      </c>
      <c r="C68" s="20" t="s">
        <v>68</v>
      </c>
      <c r="D68" s="46">
        <v>358723</v>
      </c>
      <c r="E68" s="46">
        <v>1394079</v>
      </c>
      <c r="F68" s="46">
        <v>0</v>
      </c>
      <c r="G68" s="46">
        <v>0</v>
      </c>
      <c r="H68" s="46">
        <v>0</v>
      </c>
      <c r="I68" s="46">
        <v>108220</v>
      </c>
      <c r="J68" s="46">
        <v>53713</v>
      </c>
      <c r="K68" s="46">
        <v>100</v>
      </c>
      <c r="L68" s="46">
        <v>0</v>
      </c>
      <c r="M68" s="46">
        <v>0</v>
      </c>
      <c r="N68" s="46">
        <v>0</v>
      </c>
      <c r="O68" s="46">
        <f t="shared" si="4"/>
        <v>1914835</v>
      </c>
      <c r="P68" s="47">
        <f>(O68/P$75)</f>
        <v>53.019022040093034</v>
      </c>
      <c r="Q68" s="9"/>
    </row>
    <row r="69" spans="1:17" ht="15.75">
      <c r="A69" s="29" t="s">
        <v>45</v>
      </c>
      <c r="B69" s="30"/>
      <c r="C69" s="31"/>
      <c r="D69" s="32">
        <f>SUM(D70:D72)</f>
        <v>12000</v>
      </c>
      <c r="E69" s="32">
        <f>SUM(E70:E72)</f>
        <v>21514000</v>
      </c>
      <c r="F69" s="32">
        <f>SUM(F70:F72)</f>
        <v>0</v>
      </c>
      <c r="G69" s="32">
        <f>SUM(G70:G72)</f>
        <v>0</v>
      </c>
      <c r="H69" s="32">
        <f>SUM(H70:H72)</f>
        <v>0</v>
      </c>
      <c r="I69" s="32">
        <f>SUM(I70:I72)</f>
        <v>32142</v>
      </c>
      <c r="J69" s="32">
        <f>SUM(J70:J72)</f>
        <v>19626</v>
      </c>
      <c r="K69" s="32">
        <f>SUM(K70:K72)</f>
        <v>0</v>
      </c>
      <c r="L69" s="32">
        <f>SUM(L70:L72)</f>
        <v>0</v>
      </c>
      <c r="M69" s="32">
        <f>SUM(M70:M72)</f>
        <v>0</v>
      </c>
      <c r="N69" s="32">
        <f>SUM(N70:N72)</f>
        <v>0</v>
      </c>
      <c r="O69" s="32">
        <f>SUM(D69:N69)</f>
        <v>21577768</v>
      </c>
      <c r="P69" s="45">
        <f>(O69/P$75)</f>
        <v>597.4573042418873</v>
      </c>
      <c r="Q69" s="9"/>
    </row>
    <row r="70" spans="1:17" ht="15">
      <c r="A70" s="12"/>
      <c r="B70" s="25">
        <v>381</v>
      </c>
      <c r="C70" s="20" t="s">
        <v>69</v>
      </c>
      <c r="D70" s="46">
        <v>12000</v>
      </c>
      <c r="E70" s="46">
        <v>803000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815000</v>
      </c>
      <c r="P70" s="47">
        <f>(O70/P$75)</f>
        <v>22.56617565621885</v>
      </c>
      <c r="Q70" s="9"/>
    </row>
    <row r="71" spans="1:17" ht="15">
      <c r="A71" s="12"/>
      <c r="B71" s="25">
        <v>384</v>
      </c>
      <c r="C71" s="20" t="s">
        <v>108</v>
      </c>
      <c r="D71" s="46">
        <v>0</v>
      </c>
      <c r="E71" s="46">
        <v>20711000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>SUM(D71:N71)</f>
        <v>20711000</v>
      </c>
      <c r="P71" s="47">
        <f>(O71/P$75)</f>
        <v>573.4577472588327</v>
      </c>
      <c r="Q71" s="9"/>
    </row>
    <row r="72" spans="1:17" ht="15.75" thickBot="1">
      <c r="A72" s="12"/>
      <c r="B72" s="25">
        <v>389.2</v>
      </c>
      <c r="C72" s="20" t="s">
        <v>171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32142</v>
      </c>
      <c r="J72" s="46">
        <v>19626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51768</v>
      </c>
      <c r="P72" s="47">
        <f>(O72/P$75)</f>
        <v>1.4333813268357514</v>
      </c>
      <c r="Q72" s="9"/>
    </row>
    <row r="73" spans="1:120" ht="16.5" thickBot="1">
      <c r="A73" s="14" t="s">
        <v>57</v>
      </c>
      <c r="B73" s="23"/>
      <c r="C73" s="22"/>
      <c r="D73" s="15">
        <f>SUM(D5,D14,D26,D41,D55,D59,D69)</f>
        <v>32361252</v>
      </c>
      <c r="E73" s="15">
        <f>SUM(E5,E14,E26,E41,E55,E59,E69)</f>
        <v>45331927</v>
      </c>
      <c r="F73" s="15">
        <f>SUM(F5,F14,F26,F41,F55,F59,F69)</f>
        <v>0</v>
      </c>
      <c r="G73" s="15">
        <f>SUM(G5,G14,G26,G41,G55,G59,G69)</f>
        <v>0</v>
      </c>
      <c r="H73" s="15">
        <f>SUM(H5,H14,H26,H41,H55,H59,H69)</f>
        <v>0</v>
      </c>
      <c r="I73" s="15">
        <f>SUM(I5,I14,I26,I41,I55,I59,I69)</f>
        <v>30232794</v>
      </c>
      <c r="J73" s="15">
        <f>SUM(J5,J14,J26,J41,J55,J59,J69)</f>
        <v>12098246</v>
      </c>
      <c r="K73" s="15">
        <f>SUM(K5,K14,K26,K41,K55,K59,K69)</f>
        <v>7197063</v>
      </c>
      <c r="L73" s="15">
        <f>SUM(L5,L14,L26,L41,L55,L59,L69)</f>
        <v>0</v>
      </c>
      <c r="M73" s="15">
        <f>SUM(M5,M14,M26,M41,M55,M59,M69)</f>
        <v>0</v>
      </c>
      <c r="N73" s="15">
        <f>SUM(N5,N14,N26,N41,N55,N59,N69)</f>
        <v>0</v>
      </c>
      <c r="O73" s="15">
        <f>SUM(D73:N73)</f>
        <v>127221282</v>
      </c>
      <c r="P73" s="38">
        <f>(O73/P$75)</f>
        <v>3522.5739838298814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6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6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8" t="s">
        <v>172</v>
      </c>
      <c r="N75" s="48"/>
      <c r="O75" s="48"/>
      <c r="P75" s="43">
        <v>36116</v>
      </c>
    </row>
    <row r="76" spans="1:16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6" ht="15.75" customHeight="1" thickBot="1">
      <c r="A77" s="52" t="s">
        <v>86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sheetProtection/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10114811</v>
      </c>
      <c r="E5" s="27">
        <f t="shared" si="0"/>
        <v>372873</v>
      </c>
      <c r="F5" s="27">
        <f t="shared" si="0"/>
        <v>0</v>
      </c>
      <c r="G5" s="27">
        <f t="shared" si="0"/>
        <v>3279950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13767634</v>
      </c>
      <c r="O5" s="33">
        <f aca="true" t="shared" si="1" ref="O5:O36">(N5/O$61)</f>
        <v>389.918547679062</v>
      </c>
      <c r="P5" s="6"/>
    </row>
    <row r="6" spans="1:16" ht="15">
      <c r="A6" s="12"/>
      <c r="B6" s="25">
        <v>311</v>
      </c>
      <c r="C6" s="20" t="s">
        <v>2</v>
      </c>
      <c r="D6" s="46">
        <v>5723400</v>
      </c>
      <c r="E6" s="46">
        <v>372873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6096273</v>
      </c>
      <c r="O6" s="47">
        <f t="shared" si="1"/>
        <v>172.6549321702682</v>
      </c>
      <c r="P6" s="9"/>
    </row>
    <row r="7" spans="1:16" ht="15">
      <c r="A7" s="12"/>
      <c r="B7" s="25">
        <v>312.1</v>
      </c>
      <c r="C7" s="20" t="s">
        <v>92</v>
      </c>
      <c r="D7" s="46">
        <v>0</v>
      </c>
      <c r="E7" s="46">
        <v>0</v>
      </c>
      <c r="F7" s="46">
        <v>0</v>
      </c>
      <c r="G7" s="46">
        <v>2810128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2810128</v>
      </c>
      <c r="O7" s="47">
        <f t="shared" si="1"/>
        <v>79.58673426038688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0</v>
      </c>
      <c r="F8" s="46">
        <v>0</v>
      </c>
      <c r="G8" s="46">
        <v>469822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469822</v>
      </c>
      <c r="O8" s="47">
        <f t="shared" si="1"/>
        <v>13.306012631340451</v>
      </c>
      <c r="P8" s="9"/>
    </row>
    <row r="9" spans="1:16" ht="15">
      <c r="A9" s="12"/>
      <c r="B9" s="25">
        <v>314.1</v>
      </c>
      <c r="C9" s="20" t="s">
        <v>12</v>
      </c>
      <c r="D9" s="46">
        <v>2611204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2611204</v>
      </c>
      <c r="O9" s="47">
        <f t="shared" si="1"/>
        <v>73.95292984791413</v>
      </c>
      <c r="P9" s="9"/>
    </row>
    <row r="10" spans="1:16" ht="15">
      <c r="A10" s="12"/>
      <c r="B10" s="25">
        <v>314.4</v>
      </c>
      <c r="C10" s="20" t="s">
        <v>13</v>
      </c>
      <c r="D10" s="46">
        <v>106188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106188</v>
      </c>
      <c r="O10" s="47">
        <f t="shared" si="1"/>
        <v>3.0073918830892974</v>
      </c>
      <c r="P10" s="9"/>
    </row>
    <row r="11" spans="1:16" ht="15">
      <c r="A11" s="12"/>
      <c r="B11" s="25">
        <v>314.7</v>
      </c>
      <c r="C11" s="20" t="s">
        <v>14</v>
      </c>
      <c r="D11" s="46">
        <v>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</v>
      </c>
      <c r="O11" s="47">
        <f t="shared" si="1"/>
        <v>0.0001982497380271319</v>
      </c>
      <c r="P11" s="9"/>
    </row>
    <row r="12" spans="1:16" ht="15">
      <c r="A12" s="12"/>
      <c r="B12" s="25">
        <v>314.8</v>
      </c>
      <c r="C12" s="20" t="s">
        <v>15</v>
      </c>
      <c r="D12" s="46">
        <v>12206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12206</v>
      </c>
      <c r="O12" s="47">
        <f t="shared" si="1"/>
        <v>0.34569090033702454</v>
      </c>
      <c r="P12" s="9"/>
    </row>
    <row r="13" spans="1:16" ht="15">
      <c r="A13" s="12"/>
      <c r="B13" s="25">
        <v>315</v>
      </c>
      <c r="C13" s="20" t="s">
        <v>16</v>
      </c>
      <c r="D13" s="46">
        <v>1478813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1478813</v>
      </c>
      <c r="O13" s="47">
        <f t="shared" si="1"/>
        <v>41.882041405873856</v>
      </c>
      <c r="P13" s="9"/>
    </row>
    <row r="14" spans="1:16" ht="15">
      <c r="A14" s="12"/>
      <c r="B14" s="25">
        <v>316</v>
      </c>
      <c r="C14" s="20" t="s">
        <v>17</v>
      </c>
      <c r="D14" s="46">
        <v>182993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182993</v>
      </c>
      <c r="O14" s="47">
        <f t="shared" si="1"/>
        <v>5.1826163301141355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SUM(D16:D22)</f>
        <v>3330404</v>
      </c>
      <c r="E15" s="32">
        <f t="shared" si="3"/>
        <v>27985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143180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3">SUM(D15:M15)</f>
        <v>3501569</v>
      </c>
      <c r="O15" s="45">
        <f t="shared" si="1"/>
        <v>99.16930527627517</v>
      </c>
      <c r="P15" s="10"/>
    </row>
    <row r="16" spans="1:16" ht="15">
      <c r="A16" s="12"/>
      <c r="B16" s="25">
        <v>322</v>
      </c>
      <c r="C16" s="20" t="s">
        <v>0</v>
      </c>
      <c r="D16" s="46">
        <v>732823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732823</v>
      </c>
      <c r="O16" s="47">
        <f t="shared" si="1"/>
        <v>20.75456682432241</v>
      </c>
      <c r="P16" s="9"/>
    </row>
    <row r="17" spans="1:16" ht="15">
      <c r="A17" s="12"/>
      <c r="B17" s="25">
        <v>323.1</v>
      </c>
      <c r="C17" s="20" t="s">
        <v>19</v>
      </c>
      <c r="D17" s="46">
        <v>2450827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2450827</v>
      </c>
      <c r="O17" s="47">
        <f t="shared" si="1"/>
        <v>69.4108300999745</v>
      </c>
      <c r="P17" s="9"/>
    </row>
    <row r="18" spans="1:16" ht="15">
      <c r="A18" s="12"/>
      <c r="B18" s="25">
        <v>323.4</v>
      </c>
      <c r="C18" s="20" t="s">
        <v>20</v>
      </c>
      <c r="D18" s="46">
        <v>90582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90582</v>
      </c>
      <c r="O18" s="47">
        <f t="shared" si="1"/>
        <v>2.56540825285338</v>
      </c>
      <c r="P18" s="9"/>
    </row>
    <row r="19" spans="1:16" ht="15">
      <c r="A19" s="12"/>
      <c r="B19" s="25">
        <v>324.11</v>
      </c>
      <c r="C19" s="20" t="s">
        <v>21</v>
      </c>
      <c r="D19" s="46">
        <v>0</v>
      </c>
      <c r="E19" s="46">
        <v>3353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3353</v>
      </c>
      <c r="O19" s="47">
        <f t="shared" si="1"/>
        <v>0.09496162451499618</v>
      </c>
      <c r="P19" s="9"/>
    </row>
    <row r="20" spans="1:16" ht="15">
      <c r="A20" s="12"/>
      <c r="B20" s="25">
        <v>324.22</v>
      </c>
      <c r="C20" s="20" t="s">
        <v>93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110077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110077</v>
      </c>
      <c r="O20" s="47">
        <f t="shared" si="1"/>
        <v>3.1175337732589425</v>
      </c>
      <c r="P20" s="9"/>
    </row>
    <row r="21" spans="1:16" ht="15">
      <c r="A21" s="12"/>
      <c r="B21" s="25">
        <v>324.31</v>
      </c>
      <c r="C21" s="20" t="s">
        <v>79</v>
      </c>
      <c r="D21" s="46">
        <v>0</v>
      </c>
      <c r="E21" s="46">
        <v>24632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24632</v>
      </c>
      <c r="O21" s="47">
        <f t="shared" si="1"/>
        <v>0.6976125067263304</v>
      </c>
      <c r="P21" s="9"/>
    </row>
    <row r="22" spans="1:16" ht="15">
      <c r="A22" s="12"/>
      <c r="B22" s="25">
        <v>329</v>
      </c>
      <c r="C22" s="20" t="s">
        <v>23</v>
      </c>
      <c r="D22" s="46">
        <v>56172</v>
      </c>
      <c r="E22" s="46">
        <v>0</v>
      </c>
      <c r="F22" s="46">
        <v>0</v>
      </c>
      <c r="G22" s="46">
        <v>0</v>
      </c>
      <c r="H22" s="46">
        <v>0</v>
      </c>
      <c r="I22" s="46">
        <v>33103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89275</v>
      </c>
      <c r="O22" s="47">
        <f t="shared" si="1"/>
        <v>2.5283921946245997</v>
      </c>
      <c r="P22" s="9"/>
    </row>
    <row r="23" spans="1:16" ht="15.75">
      <c r="A23" s="29" t="s">
        <v>25</v>
      </c>
      <c r="B23" s="30"/>
      <c r="C23" s="31"/>
      <c r="D23" s="32">
        <f aca="true" t="shared" si="5" ref="D23:M23">SUM(D24:D34)</f>
        <v>3105416</v>
      </c>
      <c r="E23" s="32">
        <f t="shared" si="5"/>
        <v>1084375</v>
      </c>
      <c r="F23" s="32">
        <f t="shared" si="5"/>
        <v>0</v>
      </c>
      <c r="G23" s="32">
        <f t="shared" si="5"/>
        <v>49504</v>
      </c>
      <c r="H23" s="32">
        <f t="shared" si="5"/>
        <v>0</v>
      </c>
      <c r="I23" s="32">
        <f t="shared" si="5"/>
        <v>1970849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6210144</v>
      </c>
      <c r="O23" s="45">
        <f t="shared" si="1"/>
        <v>175.87991730153786</v>
      </c>
      <c r="P23" s="10"/>
    </row>
    <row r="24" spans="1:16" ht="15">
      <c r="A24" s="12"/>
      <c r="B24" s="25">
        <v>334.7</v>
      </c>
      <c r="C24" s="20" t="s">
        <v>29</v>
      </c>
      <c r="D24" s="46">
        <v>0</v>
      </c>
      <c r="E24" s="46">
        <v>500004</v>
      </c>
      <c r="F24" s="46">
        <v>0</v>
      </c>
      <c r="G24" s="46">
        <v>49504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549508</v>
      </c>
      <c r="O24" s="47">
        <f t="shared" si="1"/>
        <v>15.562831006259028</v>
      </c>
      <c r="P24" s="9"/>
    </row>
    <row r="25" spans="1:16" ht="15">
      <c r="A25" s="12"/>
      <c r="B25" s="25">
        <v>335.12</v>
      </c>
      <c r="C25" s="20" t="s">
        <v>30</v>
      </c>
      <c r="D25" s="46">
        <v>1064822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1064822</v>
      </c>
      <c r="O25" s="47">
        <f t="shared" si="1"/>
        <v>30.15724036364666</v>
      </c>
      <c r="P25" s="9"/>
    </row>
    <row r="26" spans="1:16" ht="15">
      <c r="A26" s="12"/>
      <c r="B26" s="25">
        <v>335.14</v>
      </c>
      <c r="C26" s="20" t="s">
        <v>31</v>
      </c>
      <c r="D26" s="46">
        <v>22701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22701</v>
      </c>
      <c r="O26" s="47">
        <f t="shared" si="1"/>
        <v>0.6429239004219888</v>
      </c>
      <c r="P26" s="9"/>
    </row>
    <row r="27" spans="1:16" ht="15">
      <c r="A27" s="12"/>
      <c r="B27" s="25">
        <v>335.15</v>
      </c>
      <c r="C27" s="20" t="s">
        <v>32</v>
      </c>
      <c r="D27" s="46">
        <v>36909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36909</v>
      </c>
      <c r="O27" s="47">
        <f t="shared" si="1"/>
        <v>1.045314225834773</v>
      </c>
      <c r="P27" s="9"/>
    </row>
    <row r="28" spans="1:16" ht="15">
      <c r="A28" s="12"/>
      <c r="B28" s="25">
        <v>335.18</v>
      </c>
      <c r="C28" s="20" t="s">
        <v>33</v>
      </c>
      <c r="D28" s="46">
        <v>1864750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1864750</v>
      </c>
      <c r="O28" s="47">
        <f t="shared" si="1"/>
        <v>52.8123141408706</v>
      </c>
      <c r="P28" s="9"/>
    </row>
    <row r="29" spans="1:16" ht="15">
      <c r="A29" s="12"/>
      <c r="B29" s="25">
        <v>335.21</v>
      </c>
      <c r="C29" s="20" t="s">
        <v>34</v>
      </c>
      <c r="D29" s="46">
        <v>10800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10800</v>
      </c>
      <c r="O29" s="47">
        <f t="shared" si="1"/>
        <v>0.3058710243847178</v>
      </c>
      <c r="P29" s="9"/>
    </row>
    <row r="30" spans="1:16" ht="15">
      <c r="A30" s="12"/>
      <c r="B30" s="25">
        <v>335.49</v>
      </c>
      <c r="C30" s="20" t="s">
        <v>35</v>
      </c>
      <c r="D30" s="46">
        <v>23517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23517</v>
      </c>
      <c r="O30" s="47">
        <f t="shared" si="1"/>
        <v>0.6660341555977229</v>
      </c>
      <c r="P30" s="9"/>
    </row>
    <row r="31" spans="1:16" ht="15">
      <c r="A31" s="12"/>
      <c r="B31" s="25">
        <v>337.3</v>
      </c>
      <c r="C31" s="20" t="s">
        <v>94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1970849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1970849</v>
      </c>
      <c r="O31" s="47">
        <f t="shared" si="1"/>
        <v>55.81718542014784</v>
      </c>
      <c r="P31" s="9"/>
    </row>
    <row r="32" spans="1:16" ht="15">
      <c r="A32" s="12"/>
      <c r="B32" s="25">
        <v>337.7</v>
      </c>
      <c r="C32" s="20" t="s">
        <v>36</v>
      </c>
      <c r="D32" s="46">
        <v>0</v>
      </c>
      <c r="E32" s="46">
        <v>297980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297980</v>
      </c>
      <c r="O32" s="47">
        <f t="shared" si="1"/>
        <v>8.439208133903538</v>
      </c>
      <c r="P32" s="9"/>
    </row>
    <row r="33" spans="1:16" ht="15">
      <c r="A33" s="12"/>
      <c r="B33" s="25">
        <v>338</v>
      </c>
      <c r="C33" s="20" t="s">
        <v>37</v>
      </c>
      <c r="D33" s="46">
        <v>0</v>
      </c>
      <c r="E33" s="46">
        <v>286391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286391</v>
      </c>
      <c r="O33" s="47">
        <f t="shared" si="1"/>
        <v>8.110991531904046</v>
      </c>
      <c r="P33" s="9"/>
    </row>
    <row r="34" spans="1:16" ht="15">
      <c r="A34" s="12"/>
      <c r="B34" s="25">
        <v>339</v>
      </c>
      <c r="C34" s="20" t="s">
        <v>38</v>
      </c>
      <c r="D34" s="46">
        <v>81917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81917</v>
      </c>
      <c r="O34" s="47">
        <f t="shared" si="1"/>
        <v>2.3200033985669375</v>
      </c>
      <c r="P34" s="9"/>
    </row>
    <row r="35" spans="1:16" ht="15.75">
      <c r="A35" s="29" t="s">
        <v>43</v>
      </c>
      <c r="B35" s="30"/>
      <c r="C35" s="31"/>
      <c r="D35" s="32">
        <f aca="true" t="shared" si="7" ref="D35:M35">SUM(D36:D44)</f>
        <v>5293343</v>
      </c>
      <c r="E35" s="32">
        <f t="shared" si="7"/>
        <v>328388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24700126</v>
      </c>
      <c r="J35" s="32">
        <f t="shared" si="7"/>
        <v>9861103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40182960</v>
      </c>
      <c r="O35" s="45">
        <f t="shared" si="1"/>
        <v>1138.0373275935315</v>
      </c>
      <c r="P35" s="10"/>
    </row>
    <row r="36" spans="1:16" ht="15">
      <c r="A36" s="12"/>
      <c r="B36" s="25">
        <v>341.9</v>
      </c>
      <c r="C36" s="20" t="s">
        <v>48</v>
      </c>
      <c r="D36" s="46">
        <v>1705848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9754429</v>
      </c>
      <c r="K36" s="46">
        <v>0</v>
      </c>
      <c r="L36" s="46">
        <v>0</v>
      </c>
      <c r="M36" s="46">
        <v>0</v>
      </c>
      <c r="N36" s="46">
        <f aca="true" t="shared" si="8" ref="N36:N44">SUM(D36:M36)</f>
        <v>11460277</v>
      </c>
      <c r="O36" s="47">
        <f t="shared" si="1"/>
        <v>324.5709875669093</v>
      </c>
      <c r="P36" s="9"/>
    </row>
    <row r="37" spans="1:16" ht="15">
      <c r="A37" s="12"/>
      <c r="B37" s="25">
        <v>342.2</v>
      </c>
      <c r="C37" s="20" t="s">
        <v>49</v>
      </c>
      <c r="D37" s="46">
        <v>765987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106674</v>
      </c>
      <c r="K37" s="46">
        <v>0</v>
      </c>
      <c r="L37" s="46">
        <v>0</v>
      </c>
      <c r="M37" s="46">
        <v>0</v>
      </c>
      <c r="N37" s="46">
        <f t="shared" si="8"/>
        <v>872661</v>
      </c>
      <c r="O37" s="47">
        <f aca="true" t="shared" si="9" ref="O37:O59">(N37/O$61)</f>
        <v>24.714973519499278</v>
      </c>
      <c r="P37" s="9"/>
    </row>
    <row r="38" spans="1:16" ht="15">
      <c r="A38" s="12"/>
      <c r="B38" s="25">
        <v>342.4</v>
      </c>
      <c r="C38" s="20" t="s">
        <v>50</v>
      </c>
      <c r="D38" s="46">
        <v>1270766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1270766</v>
      </c>
      <c r="O38" s="47">
        <f t="shared" si="9"/>
        <v>35.98986094196947</v>
      </c>
      <c r="P38" s="9"/>
    </row>
    <row r="39" spans="1:16" ht="15">
      <c r="A39" s="12"/>
      <c r="B39" s="25">
        <v>343.4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4887701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4887701</v>
      </c>
      <c r="O39" s="47">
        <f t="shared" si="9"/>
        <v>138.42649182927866</v>
      </c>
      <c r="P39" s="9"/>
    </row>
    <row r="40" spans="1:16" ht="15">
      <c r="A40" s="12"/>
      <c r="B40" s="25">
        <v>343.6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19342285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19342285</v>
      </c>
      <c r="O40" s="47">
        <f t="shared" si="9"/>
        <v>547.800419156589</v>
      </c>
      <c r="P40" s="9"/>
    </row>
    <row r="41" spans="1:16" ht="15">
      <c r="A41" s="12"/>
      <c r="B41" s="25">
        <v>343.8</v>
      </c>
      <c r="C41" s="20" t="s">
        <v>53</v>
      </c>
      <c r="D41" s="46">
        <v>16637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16637</v>
      </c>
      <c r="O41" s="47">
        <f t="shared" si="9"/>
        <v>0.47118298450819907</v>
      </c>
      <c r="P41" s="9"/>
    </row>
    <row r="42" spans="1:16" ht="15">
      <c r="A42" s="12"/>
      <c r="B42" s="25">
        <v>344.9</v>
      </c>
      <c r="C42" s="20" t="s">
        <v>54</v>
      </c>
      <c r="D42" s="46">
        <v>1192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1192</v>
      </c>
      <c r="O42" s="47">
        <f t="shared" si="9"/>
        <v>0.033759098246905886</v>
      </c>
      <c r="P42" s="9"/>
    </row>
    <row r="43" spans="1:16" ht="15">
      <c r="A43" s="12"/>
      <c r="B43" s="25">
        <v>347.2</v>
      </c>
      <c r="C43" s="20" t="s">
        <v>55</v>
      </c>
      <c r="D43" s="46">
        <v>1532913</v>
      </c>
      <c r="E43" s="46">
        <v>0</v>
      </c>
      <c r="F43" s="46">
        <v>0</v>
      </c>
      <c r="G43" s="46">
        <v>0</v>
      </c>
      <c r="H43" s="46">
        <v>0</v>
      </c>
      <c r="I43" s="46">
        <v>470140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2003053</v>
      </c>
      <c r="O43" s="47">
        <f t="shared" si="9"/>
        <v>56.72924750063723</v>
      </c>
      <c r="P43" s="9"/>
    </row>
    <row r="44" spans="1:16" ht="15">
      <c r="A44" s="12"/>
      <c r="B44" s="25">
        <v>347.5</v>
      </c>
      <c r="C44" s="20" t="s">
        <v>56</v>
      </c>
      <c r="D44" s="46">
        <v>0</v>
      </c>
      <c r="E44" s="46">
        <v>328388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328388</v>
      </c>
      <c r="O44" s="47">
        <f t="shared" si="9"/>
        <v>9.300404995893398</v>
      </c>
      <c r="P44" s="9"/>
    </row>
    <row r="45" spans="1:16" ht="15.75">
      <c r="A45" s="29" t="s">
        <v>44</v>
      </c>
      <c r="B45" s="30"/>
      <c r="C45" s="31"/>
      <c r="D45" s="32">
        <f aca="true" t="shared" si="10" ref="D45:M45">SUM(D46:D48)</f>
        <v>178739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0">SUM(D45:M45)</f>
        <v>178739</v>
      </c>
      <c r="O45" s="45">
        <f t="shared" si="9"/>
        <v>5.062137132175932</v>
      </c>
      <c r="P45" s="10"/>
    </row>
    <row r="46" spans="1:16" ht="15">
      <c r="A46" s="13"/>
      <c r="B46" s="39">
        <v>351.1</v>
      </c>
      <c r="C46" s="21" t="s">
        <v>88</v>
      </c>
      <c r="D46" s="46">
        <v>33393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33393</v>
      </c>
      <c r="O46" s="47">
        <f t="shared" si="9"/>
        <v>0.9457362145628593</v>
      </c>
      <c r="P46" s="9"/>
    </row>
    <row r="47" spans="1:16" ht="15">
      <c r="A47" s="13"/>
      <c r="B47" s="39">
        <v>352</v>
      </c>
      <c r="C47" s="21" t="s">
        <v>60</v>
      </c>
      <c r="D47" s="46">
        <v>63804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63804</v>
      </c>
      <c r="O47" s="47">
        <f t="shared" si="9"/>
        <v>1.8070180407261605</v>
      </c>
      <c r="P47" s="9"/>
    </row>
    <row r="48" spans="1:16" ht="15">
      <c r="A48" s="13"/>
      <c r="B48" s="39">
        <v>354</v>
      </c>
      <c r="C48" s="21" t="s">
        <v>61</v>
      </c>
      <c r="D48" s="46">
        <v>81542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81542</v>
      </c>
      <c r="O48" s="47">
        <f t="shared" si="9"/>
        <v>2.3093828768869127</v>
      </c>
      <c r="P48" s="9"/>
    </row>
    <row r="49" spans="1:16" ht="15.75">
      <c r="A49" s="29" t="s">
        <v>3</v>
      </c>
      <c r="B49" s="30"/>
      <c r="C49" s="31"/>
      <c r="D49" s="32">
        <f aca="true" t="shared" si="12" ref="D49:M49">SUM(D50:D56)</f>
        <v>438525</v>
      </c>
      <c r="E49" s="32">
        <f t="shared" si="12"/>
        <v>120611</v>
      </c>
      <c r="F49" s="32">
        <f t="shared" si="12"/>
        <v>307</v>
      </c>
      <c r="G49" s="32">
        <f t="shared" si="12"/>
        <v>52848</v>
      </c>
      <c r="H49" s="32">
        <f t="shared" si="12"/>
        <v>0</v>
      </c>
      <c r="I49" s="32">
        <f t="shared" si="12"/>
        <v>383475</v>
      </c>
      <c r="J49" s="32">
        <f t="shared" si="12"/>
        <v>79269</v>
      </c>
      <c r="K49" s="32">
        <f t="shared" si="12"/>
        <v>4203485</v>
      </c>
      <c r="L49" s="32">
        <f t="shared" si="12"/>
        <v>0</v>
      </c>
      <c r="M49" s="32">
        <f t="shared" si="12"/>
        <v>0</v>
      </c>
      <c r="N49" s="32">
        <f t="shared" si="11"/>
        <v>5278520</v>
      </c>
      <c r="O49" s="45">
        <f t="shared" si="9"/>
        <v>149.49502959585374</v>
      </c>
      <c r="P49" s="10"/>
    </row>
    <row r="50" spans="1:16" ht="15">
      <c r="A50" s="12"/>
      <c r="B50" s="25">
        <v>361.1</v>
      </c>
      <c r="C50" s="20" t="s">
        <v>62</v>
      </c>
      <c r="D50" s="46">
        <v>31137</v>
      </c>
      <c r="E50" s="46">
        <v>9186</v>
      </c>
      <c r="F50" s="46">
        <v>307</v>
      </c>
      <c r="G50" s="46">
        <v>6848</v>
      </c>
      <c r="H50" s="46">
        <v>0</v>
      </c>
      <c r="I50" s="46">
        <v>77763</v>
      </c>
      <c r="J50" s="46">
        <v>42576</v>
      </c>
      <c r="K50" s="46">
        <v>210901</v>
      </c>
      <c r="L50" s="46">
        <v>0</v>
      </c>
      <c r="M50" s="46">
        <v>0</v>
      </c>
      <c r="N50" s="46">
        <f t="shared" si="11"/>
        <v>378718</v>
      </c>
      <c r="O50" s="47">
        <f t="shared" si="9"/>
        <v>10.725820612308476</v>
      </c>
      <c r="P50" s="9"/>
    </row>
    <row r="51" spans="1:16" ht="15">
      <c r="A51" s="12"/>
      <c r="B51" s="25">
        <v>361.3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2714292</v>
      </c>
      <c r="L51" s="46">
        <v>0</v>
      </c>
      <c r="M51" s="46">
        <v>0</v>
      </c>
      <c r="N51" s="46">
        <f aca="true" t="shared" si="13" ref="N51:N56">SUM(D51:M51)</f>
        <v>2714292</v>
      </c>
      <c r="O51" s="47">
        <f t="shared" si="9"/>
        <v>76.87252541844856</v>
      </c>
      <c r="P51" s="9"/>
    </row>
    <row r="52" spans="1:16" ht="15">
      <c r="A52" s="12"/>
      <c r="B52" s="25">
        <v>362</v>
      </c>
      <c r="C52" s="20" t="s">
        <v>64</v>
      </c>
      <c r="D52" s="46">
        <v>295719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245876</v>
      </c>
      <c r="L52" s="46">
        <v>0</v>
      </c>
      <c r="M52" s="46">
        <v>0</v>
      </c>
      <c r="N52" s="46">
        <f t="shared" si="13"/>
        <v>541595</v>
      </c>
      <c r="O52" s="47">
        <f t="shared" si="9"/>
        <v>15.338723838114928</v>
      </c>
      <c r="P52" s="9"/>
    </row>
    <row r="53" spans="1:16" ht="15">
      <c r="A53" s="12"/>
      <c r="B53" s="25">
        <v>365</v>
      </c>
      <c r="C53" s="20" t="s">
        <v>65</v>
      </c>
      <c r="D53" s="46">
        <v>4315</v>
      </c>
      <c r="E53" s="46">
        <v>0</v>
      </c>
      <c r="F53" s="46">
        <v>0</v>
      </c>
      <c r="G53" s="46">
        <v>0</v>
      </c>
      <c r="H53" s="46">
        <v>0</v>
      </c>
      <c r="I53" s="46">
        <v>4495</v>
      </c>
      <c r="J53" s="46">
        <v>36693</v>
      </c>
      <c r="K53" s="46">
        <v>0</v>
      </c>
      <c r="L53" s="46">
        <v>0</v>
      </c>
      <c r="M53" s="46">
        <v>0</v>
      </c>
      <c r="N53" s="46">
        <f t="shared" si="13"/>
        <v>45503</v>
      </c>
      <c r="O53" s="47">
        <f t="shared" si="9"/>
        <v>1.2887082613497975</v>
      </c>
      <c r="P53" s="9"/>
    </row>
    <row r="54" spans="1:16" ht="15">
      <c r="A54" s="12"/>
      <c r="B54" s="25">
        <v>366</v>
      </c>
      <c r="C54" s="20" t="s">
        <v>66</v>
      </c>
      <c r="D54" s="46">
        <v>31839</v>
      </c>
      <c r="E54" s="46">
        <v>2700</v>
      </c>
      <c r="F54" s="46">
        <v>0</v>
      </c>
      <c r="G54" s="46">
        <v>40000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74539</v>
      </c>
      <c r="O54" s="47">
        <f t="shared" si="9"/>
        <v>2.1110481746863408</v>
      </c>
      <c r="P54" s="9"/>
    </row>
    <row r="55" spans="1:16" ht="15">
      <c r="A55" s="12"/>
      <c r="B55" s="25">
        <v>368</v>
      </c>
      <c r="C55" s="20" t="s">
        <v>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1032226</v>
      </c>
      <c r="L55" s="46">
        <v>0</v>
      </c>
      <c r="M55" s="46">
        <v>0</v>
      </c>
      <c r="N55" s="46">
        <f t="shared" si="13"/>
        <v>1032226</v>
      </c>
      <c r="O55" s="47">
        <f t="shared" si="9"/>
        <v>29.234076297827748</v>
      </c>
      <c r="P55" s="9"/>
    </row>
    <row r="56" spans="1:16" ht="15">
      <c r="A56" s="12"/>
      <c r="B56" s="25">
        <v>369.9</v>
      </c>
      <c r="C56" s="20" t="s">
        <v>68</v>
      </c>
      <c r="D56" s="46">
        <v>75515</v>
      </c>
      <c r="E56" s="46">
        <v>108725</v>
      </c>
      <c r="F56" s="46">
        <v>0</v>
      </c>
      <c r="G56" s="46">
        <v>6000</v>
      </c>
      <c r="H56" s="46">
        <v>0</v>
      </c>
      <c r="I56" s="46">
        <v>301217</v>
      </c>
      <c r="J56" s="46">
        <v>0</v>
      </c>
      <c r="K56" s="46">
        <v>190</v>
      </c>
      <c r="L56" s="46">
        <v>0</v>
      </c>
      <c r="M56" s="46">
        <v>0</v>
      </c>
      <c r="N56" s="46">
        <f t="shared" si="13"/>
        <v>491647</v>
      </c>
      <c r="O56" s="47">
        <f t="shared" si="9"/>
        <v>13.924126993117902</v>
      </c>
      <c r="P56" s="9"/>
    </row>
    <row r="57" spans="1:16" ht="15.75">
      <c r="A57" s="29" t="s">
        <v>45</v>
      </c>
      <c r="B57" s="30"/>
      <c r="C57" s="31"/>
      <c r="D57" s="32">
        <f aca="true" t="shared" si="14" ref="D57:M57">SUM(D58:D58)</f>
        <v>504124</v>
      </c>
      <c r="E57" s="32">
        <f t="shared" si="14"/>
        <v>726477</v>
      </c>
      <c r="F57" s="32">
        <f t="shared" si="14"/>
        <v>111656</v>
      </c>
      <c r="G57" s="32">
        <f t="shared" si="14"/>
        <v>1916035</v>
      </c>
      <c r="H57" s="32">
        <f t="shared" si="14"/>
        <v>0</v>
      </c>
      <c r="I57" s="32">
        <f t="shared" si="14"/>
        <v>241237</v>
      </c>
      <c r="J57" s="32">
        <f t="shared" si="14"/>
        <v>1779678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5279207</v>
      </c>
      <c r="O57" s="45">
        <f t="shared" si="9"/>
        <v>149.51448639157155</v>
      </c>
      <c r="P57" s="9"/>
    </row>
    <row r="58" spans="1:16" ht="15.75" thickBot="1">
      <c r="A58" s="12"/>
      <c r="B58" s="25">
        <v>381</v>
      </c>
      <c r="C58" s="20" t="s">
        <v>69</v>
      </c>
      <c r="D58" s="46">
        <v>504124</v>
      </c>
      <c r="E58" s="46">
        <v>726477</v>
      </c>
      <c r="F58" s="46">
        <v>111656</v>
      </c>
      <c r="G58" s="46">
        <v>1916035</v>
      </c>
      <c r="H58" s="46">
        <v>0</v>
      </c>
      <c r="I58" s="46">
        <v>241237</v>
      </c>
      <c r="J58" s="46">
        <v>1779678</v>
      </c>
      <c r="K58" s="46">
        <v>0</v>
      </c>
      <c r="L58" s="46">
        <v>0</v>
      </c>
      <c r="M58" s="46">
        <v>0</v>
      </c>
      <c r="N58" s="46">
        <f>SUM(D58:M58)</f>
        <v>5279207</v>
      </c>
      <c r="O58" s="47">
        <f t="shared" si="9"/>
        <v>149.51448639157155</v>
      </c>
      <c r="P58" s="9"/>
    </row>
    <row r="59" spans="1:119" ht="16.5" thickBot="1">
      <c r="A59" s="14" t="s">
        <v>57</v>
      </c>
      <c r="B59" s="23"/>
      <c r="C59" s="22"/>
      <c r="D59" s="15">
        <f aca="true" t="shared" si="15" ref="D59:M59">SUM(D5,D15,D23,D35,D45,D49,D57)</f>
        <v>22965362</v>
      </c>
      <c r="E59" s="15">
        <f t="shared" si="15"/>
        <v>2660709</v>
      </c>
      <c r="F59" s="15">
        <f t="shared" si="15"/>
        <v>111963</v>
      </c>
      <c r="G59" s="15">
        <f t="shared" si="15"/>
        <v>5298337</v>
      </c>
      <c r="H59" s="15">
        <f t="shared" si="15"/>
        <v>0</v>
      </c>
      <c r="I59" s="15">
        <f t="shared" si="15"/>
        <v>27438867</v>
      </c>
      <c r="J59" s="15">
        <f t="shared" si="15"/>
        <v>11720050</v>
      </c>
      <c r="K59" s="15">
        <f t="shared" si="15"/>
        <v>4203485</v>
      </c>
      <c r="L59" s="15">
        <f t="shared" si="15"/>
        <v>0</v>
      </c>
      <c r="M59" s="15">
        <f t="shared" si="15"/>
        <v>0</v>
      </c>
      <c r="N59" s="15">
        <f>SUM(D59:M59)</f>
        <v>74398773</v>
      </c>
      <c r="O59" s="38">
        <f t="shared" si="9"/>
        <v>2107.0767509700077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95</v>
      </c>
      <c r="M61" s="48"/>
      <c r="N61" s="48"/>
      <c r="O61" s="43">
        <v>35309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86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10734584</v>
      </c>
      <c r="E5" s="27">
        <f t="shared" si="0"/>
        <v>413714</v>
      </c>
      <c r="F5" s="27">
        <f t="shared" si="0"/>
        <v>0</v>
      </c>
      <c r="G5" s="27">
        <f t="shared" si="0"/>
        <v>3143712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14292010</v>
      </c>
      <c r="O5" s="33">
        <f aca="true" t="shared" si="1" ref="O5:O36">(N5/O$63)</f>
        <v>404.792534058402</v>
      </c>
      <c r="P5" s="6"/>
    </row>
    <row r="6" spans="1:16" ht="15">
      <c r="A6" s="12"/>
      <c r="B6" s="25">
        <v>311</v>
      </c>
      <c r="C6" s="20" t="s">
        <v>2</v>
      </c>
      <c r="D6" s="46">
        <v>6126579</v>
      </c>
      <c r="E6" s="46">
        <v>413714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6540293</v>
      </c>
      <c r="O6" s="47">
        <f t="shared" si="1"/>
        <v>185.24068881524911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468785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468785</v>
      </c>
      <c r="O7" s="47">
        <f t="shared" si="1"/>
        <v>13.277395417339338</v>
      </c>
      <c r="P7" s="9"/>
    </row>
    <row r="8" spans="1:16" ht="15">
      <c r="A8" s="12"/>
      <c r="B8" s="25">
        <v>314.1</v>
      </c>
      <c r="C8" s="20" t="s">
        <v>12</v>
      </c>
      <c r="D8" s="46">
        <v>2822718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2822718</v>
      </c>
      <c r="O8" s="47">
        <f t="shared" si="1"/>
        <v>79.94782904239952</v>
      </c>
      <c r="P8" s="9"/>
    </row>
    <row r="9" spans="1:16" ht="15">
      <c r="A9" s="12"/>
      <c r="B9" s="25">
        <v>314.4</v>
      </c>
      <c r="C9" s="20" t="s">
        <v>13</v>
      </c>
      <c r="D9" s="46">
        <v>111676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111676</v>
      </c>
      <c r="O9" s="47">
        <f t="shared" si="1"/>
        <v>3.162998838757187</v>
      </c>
      <c r="P9" s="9"/>
    </row>
    <row r="10" spans="1:16" ht="15">
      <c r="A10" s="12"/>
      <c r="B10" s="25">
        <v>314.7</v>
      </c>
      <c r="C10" s="20" t="s">
        <v>14</v>
      </c>
      <c r="D10" s="46">
        <v>-145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-145</v>
      </c>
      <c r="O10" s="47">
        <f t="shared" si="1"/>
        <v>-0.004106834338799672</v>
      </c>
      <c r="P10" s="9"/>
    </row>
    <row r="11" spans="1:16" ht="15">
      <c r="A11" s="12"/>
      <c r="B11" s="25">
        <v>314.8</v>
      </c>
      <c r="C11" s="20" t="s">
        <v>15</v>
      </c>
      <c r="D11" s="46">
        <v>13144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13144</v>
      </c>
      <c r="O11" s="47">
        <f t="shared" si="1"/>
        <v>0.37227745206333024</v>
      </c>
      <c r="P11" s="9"/>
    </row>
    <row r="12" spans="1:16" ht="15">
      <c r="A12" s="12"/>
      <c r="B12" s="25">
        <v>315</v>
      </c>
      <c r="C12" s="20" t="s">
        <v>16</v>
      </c>
      <c r="D12" s="46">
        <v>1587272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1587272</v>
      </c>
      <c r="O12" s="47">
        <f t="shared" si="1"/>
        <v>44.95629761803608</v>
      </c>
      <c r="P12" s="9"/>
    </row>
    <row r="13" spans="1:16" ht="15">
      <c r="A13" s="12"/>
      <c r="B13" s="25">
        <v>316</v>
      </c>
      <c r="C13" s="20" t="s">
        <v>17</v>
      </c>
      <c r="D13" s="46">
        <v>73340</v>
      </c>
      <c r="E13" s="46">
        <v>0</v>
      </c>
      <c r="F13" s="46">
        <v>0</v>
      </c>
      <c r="G13" s="46">
        <v>2674927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2748267</v>
      </c>
      <c r="O13" s="47">
        <f t="shared" si="1"/>
        <v>77.83915370889625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SUM(D15:D21)</f>
        <v>3389140</v>
      </c>
      <c r="E14" s="32">
        <f t="shared" si="3"/>
        <v>518403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3907543</v>
      </c>
      <c r="O14" s="45">
        <f t="shared" si="1"/>
        <v>110.67332257059506</v>
      </c>
      <c r="P14" s="10"/>
    </row>
    <row r="15" spans="1:16" ht="15">
      <c r="A15" s="12"/>
      <c r="B15" s="25">
        <v>322</v>
      </c>
      <c r="C15" s="20" t="s">
        <v>0</v>
      </c>
      <c r="D15" s="46">
        <v>661372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661372</v>
      </c>
      <c r="O15" s="47">
        <f t="shared" si="1"/>
        <v>18.73203614014218</v>
      </c>
      <c r="P15" s="9"/>
    </row>
    <row r="16" spans="1:16" ht="15">
      <c r="A16" s="12"/>
      <c r="B16" s="25">
        <v>323.1</v>
      </c>
      <c r="C16" s="20" t="s">
        <v>19</v>
      </c>
      <c r="D16" s="46">
        <v>2616312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2616312</v>
      </c>
      <c r="O16" s="47">
        <f t="shared" si="1"/>
        <v>74.10179284561136</v>
      </c>
      <c r="P16" s="9"/>
    </row>
    <row r="17" spans="1:16" ht="15">
      <c r="A17" s="12"/>
      <c r="B17" s="25">
        <v>323.4</v>
      </c>
      <c r="C17" s="20" t="s">
        <v>20</v>
      </c>
      <c r="D17" s="46">
        <v>91412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91412</v>
      </c>
      <c r="O17" s="47">
        <f t="shared" si="1"/>
        <v>2.589061659161073</v>
      </c>
      <c r="P17" s="9"/>
    </row>
    <row r="18" spans="1:16" ht="15">
      <c r="A18" s="12"/>
      <c r="B18" s="25">
        <v>324.11</v>
      </c>
      <c r="C18" s="20" t="s">
        <v>21</v>
      </c>
      <c r="D18" s="46">
        <v>0</v>
      </c>
      <c r="E18" s="46">
        <v>2934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2934</v>
      </c>
      <c r="O18" s="47">
        <f t="shared" si="1"/>
        <v>0.08309966862095335</v>
      </c>
      <c r="P18" s="9"/>
    </row>
    <row r="19" spans="1:16" ht="15">
      <c r="A19" s="12"/>
      <c r="B19" s="25">
        <v>324.31</v>
      </c>
      <c r="C19" s="20" t="s">
        <v>79</v>
      </c>
      <c r="D19" s="46">
        <v>0</v>
      </c>
      <c r="E19" s="46">
        <v>15465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15465</v>
      </c>
      <c r="O19" s="47">
        <f t="shared" si="1"/>
        <v>0.438015124479565</v>
      </c>
      <c r="P19" s="9"/>
    </row>
    <row r="20" spans="1:16" ht="15">
      <c r="A20" s="12"/>
      <c r="B20" s="25">
        <v>324.71</v>
      </c>
      <c r="C20" s="20" t="s">
        <v>81</v>
      </c>
      <c r="D20" s="46">
        <v>0</v>
      </c>
      <c r="E20" s="46">
        <v>500004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500004</v>
      </c>
      <c r="O20" s="47">
        <f t="shared" si="1"/>
        <v>14.161611011980627</v>
      </c>
      <c r="P20" s="9"/>
    </row>
    <row r="21" spans="1:16" ht="15">
      <c r="A21" s="12"/>
      <c r="B21" s="25">
        <v>329</v>
      </c>
      <c r="C21" s="20" t="s">
        <v>23</v>
      </c>
      <c r="D21" s="46">
        <v>20044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20044</v>
      </c>
      <c r="O21" s="47">
        <f t="shared" si="1"/>
        <v>0.5677061205993146</v>
      </c>
      <c r="P21" s="9"/>
    </row>
    <row r="22" spans="1:16" ht="15.75">
      <c r="A22" s="29" t="s">
        <v>25</v>
      </c>
      <c r="B22" s="30"/>
      <c r="C22" s="31"/>
      <c r="D22" s="32">
        <f aca="true" t="shared" si="5" ref="D22:M22">SUM(D23:D36)</f>
        <v>3135743</v>
      </c>
      <c r="E22" s="32">
        <f t="shared" si="5"/>
        <v>600107</v>
      </c>
      <c r="F22" s="32">
        <f t="shared" si="5"/>
        <v>0</v>
      </c>
      <c r="G22" s="32">
        <f t="shared" si="5"/>
        <v>59428</v>
      </c>
      <c r="H22" s="32">
        <f t="shared" si="5"/>
        <v>0</v>
      </c>
      <c r="I22" s="32">
        <f t="shared" si="5"/>
        <v>1393983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5189261</v>
      </c>
      <c r="O22" s="45">
        <f t="shared" si="1"/>
        <v>146.97541563995807</v>
      </c>
      <c r="P22" s="10"/>
    </row>
    <row r="23" spans="1:16" ht="15">
      <c r="A23" s="12"/>
      <c r="B23" s="25">
        <v>334.34</v>
      </c>
      <c r="C23" s="20" t="s">
        <v>26</v>
      </c>
      <c r="D23" s="46">
        <v>0</v>
      </c>
      <c r="E23" s="46">
        <v>0</v>
      </c>
      <c r="F23" s="46">
        <v>0</v>
      </c>
      <c r="G23" s="46">
        <v>11118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11118</v>
      </c>
      <c r="O23" s="47">
        <f t="shared" si="1"/>
        <v>0.3148950633018948</v>
      </c>
      <c r="P23" s="9"/>
    </row>
    <row r="24" spans="1:16" ht="15">
      <c r="A24" s="12"/>
      <c r="B24" s="25">
        <v>334.35</v>
      </c>
      <c r="C24" s="20" t="s">
        <v>83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822883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822883</v>
      </c>
      <c r="O24" s="47">
        <f t="shared" si="1"/>
        <v>23.306511456651656</v>
      </c>
      <c r="P24" s="9"/>
    </row>
    <row r="25" spans="1:16" ht="15">
      <c r="A25" s="12"/>
      <c r="B25" s="25">
        <v>334.39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571100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3">SUM(D25:M25)</f>
        <v>571100</v>
      </c>
      <c r="O25" s="47">
        <f t="shared" si="1"/>
        <v>16.175262695782706</v>
      </c>
      <c r="P25" s="9"/>
    </row>
    <row r="26" spans="1:16" ht="15">
      <c r="A26" s="12"/>
      <c r="B26" s="25">
        <v>334.7</v>
      </c>
      <c r="C26" s="20" t="s">
        <v>29</v>
      </c>
      <c r="D26" s="46">
        <v>0</v>
      </c>
      <c r="E26" s="46">
        <v>9164</v>
      </c>
      <c r="F26" s="46">
        <v>0</v>
      </c>
      <c r="G26" s="46">
        <v>48310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57474</v>
      </c>
      <c r="O26" s="47">
        <f t="shared" si="1"/>
        <v>1.6278358399184298</v>
      </c>
      <c r="P26" s="9"/>
    </row>
    <row r="27" spans="1:16" ht="15">
      <c r="A27" s="12"/>
      <c r="B27" s="25">
        <v>335.12</v>
      </c>
      <c r="C27" s="20" t="s">
        <v>30</v>
      </c>
      <c r="D27" s="46">
        <v>1056355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1056355</v>
      </c>
      <c r="O27" s="47">
        <f t="shared" si="1"/>
        <v>29.919137848018806</v>
      </c>
      <c r="P27" s="9"/>
    </row>
    <row r="28" spans="1:16" ht="15">
      <c r="A28" s="12"/>
      <c r="B28" s="25">
        <v>335.14</v>
      </c>
      <c r="C28" s="20" t="s">
        <v>31</v>
      </c>
      <c r="D28" s="46">
        <v>24370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24370</v>
      </c>
      <c r="O28" s="47">
        <f t="shared" si="1"/>
        <v>0.6902313988727448</v>
      </c>
      <c r="P28" s="9"/>
    </row>
    <row r="29" spans="1:16" ht="15">
      <c r="A29" s="12"/>
      <c r="B29" s="25">
        <v>335.15</v>
      </c>
      <c r="C29" s="20" t="s">
        <v>32</v>
      </c>
      <c r="D29" s="46">
        <v>52201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52201</v>
      </c>
      <c r="O29" s="47">
        <f t="shared" si="1"/>
        <v>1.4784886849633216</v>
      </c>
      <c r="P29" s="9"/>
    </row>
    <row r="30" spans="1:16" ht="15">
      <c r="A30" s="12"/>
      <c r="B30" s="25">
        <v>335.18</v>
      </c>
      <c r="C30" s="20" t="s">
        <v>33</v>
      </c>
      <c r="D30" s="46">
        <v>1846028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1846028</v>
      </c>
      <c r="O30" s="47">
        <f t="shared" si="1"/>
        <v>52.28504262610814</v>
      </c>
      <c r="P30" s="9"/>
    </row>
    <row r="31" spans="1:16" ht="15">
      <c r="A31" s="12"/>
      <c r="B31" s="25">
        <v>335.19</v>
      </c>
      <c r="C31" s="20" t="s">
        <v>46</v>
      </c>
      <c r="D31" s="46">
        <v>35426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35426</v>
      </c>
      <c r="O31" s="47">
        <f t="shared" si="1"/>
        <v>1.0033704364573597</v>
      </c>
      <c r="P31" s="9"/>
    </row>
    <row r="32" spans="1:16" ht="15">
      <c r="A32" s="12"/>
      <c r="B32" s="25">
        <v>335.21</v>
      </c>
      <c r="C32" s="20" t="s">
        <v>34</v>
      </c>
      <c r="D32" s="46">
        <v>12927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12927</v>
      </c>
      <c r="O32" s="47">
        <f t="shared" si="1"/>
        <v>0.3661313620528507</v>
      </c>
      <c r="P32" s="9"/>
    </row>
    <row r="33" spans="1:16" ht="15">
      <c r="A33" s="12"/>
      <c r="B33" s="25">
        <v>335.49</v>
      </c>
      <c r="C33" s="20" t="s">
        <v>35</v>
      </c>
      <c r="D33" s="46">
        <v>24840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24840</v>
      </c>
      <c r="O33" s="47">
        <f t="shared" si="1"/>
        <v>0.7035432067295437</v>
      </c>
      <c r="P33" s="9"/>
    </row>
    <row r="34" spans="1:16" ht="15">
      <c r="A34" s="12"/>
      <c r="B34" s="25">
        <v>337.7</v>
      </c>
      <c r="C34" s="20" t="s">
        <v>36</v>
      </c>
      <c r="D34" s="46">
        <v>0</v>
      </c>
      <c r="E34" s="46">
        <v>297980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297980</v>
      </c>
      <c r="O34" s="47">
        <f t="shared" si="1"/>
        <v>8.439686181210524</v>
      </c>
      <c r="P34" s="9"/>
    </row>
    <row r="35" spans="1:16" ht="15">
      <c r="A35" s="12"/>
      <c r="B35" s="25">
        <v>338</v>
      </c>
      <c r="C35" s="20" t="s">
        <v>37</v>
      </c>
      <c r="D35" s="46">
        <v>0</v>
      </c>
      <c r="E35" s="46">
        <v>292963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292963</v>
      </c>
      <c r="O35" s="47">
        <f t="shared" si="1"/>
        <v>8.297589713088056</v>
      </c>
      <c r="P35" s="9"/>
    </row>
    <row r="36" spans="1:16" ht="15">
      <c r="A36" s="12"/>
      <c r="B36" s="25">
        <v>339</v>
      </c>
      <c r="C36" s="20" t="s">
        <v>38</v>
      </c>
      <c r="D36" s="46">
        <v>83596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83596</v>
      </c>
      <c r="O36" s="47">
        <f t="shared" si="1"/>
        <v>2.3676891268020506</v>
      </c>
      <c r="P36" s="9"/>
    </row>
    <row r="37" spans="1:16" ht="15.75">
      <c r="A37" s="29" t="s">
        <v>43</v>
      </c>
      <c r="B37" s="30"/>
      <c r="C37" s="31"/>
      <c r="D37" s="32">
        <f aca="true" t="shared" si="7" ref="D37:M37">SUM(D38:D45)</f>
        <v>5087607</v>
      </c>
      <c r="E37" s="32">
        <f t="shared" si="7"/>
        <v>306117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23043205</v>
      </c>
      <c r="J37" s="32">
        <f t="shared" si="7"/>
        <v>8699807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37136736</v>
      </c>
      <c r="O37" s="45">
        <f aca="true" t="shared" si="8" ref="O37:O61">(N37/O$63)</f>
        <v>1051.8236043843997</v>
      </c>
      <c r="P37" s="10"/>
    </row>
    <row r="38" spans="1:16" ht="15">
      <c r="A38" s="12"/>
      <c r="B38" s="25">
        <v>341.9</v>
      </c>
      <c r="C38" s="20" t="s">
        <v>48</v>
      </c>
      <c r="D38" s="46">
        <v>1685307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8521365</v>
      </c>
      <c r="K38" s="46">
        <v>0</v>
      </c>
      <c r="L38" s="46">
        <v>0</v>
      </c>
      <c r="M38" s="46">
        <v>0</v>
      </c>
      <c r="N38" s="46">
        <f aca="true" t="shared" si="9" ref="N38:N45">SUM(D38:M38)</f>
        <v>10206672</v>
      </c>
      <c r="O38" s="47">
        <f t="shared" si="8"/>
        <v>289.08352451355256</v>
      </c>
      <c r="P38" s="9"/>
    </row>
    <row r="39" spans="1:16" ht="15">
      <c r="A39" s="12"/>
      <c r="B39" s="25">
        <v>342.2</v>
      </c>
      <c r="C39" s="20" t="s">
        <v>49</v>
      </c>
      <c r="D39" s="46">
        <v>637686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178442</v>
      </c>
      <c r="K39" s="46">
        <v>0</v>
      </c>
      <c r="L39" s="46">
        <v>0</v>
      </c>
      <c r="M39" s="46">
        <v>0</v>
      </c>
      <c r="N39" s="46">
        <f t="shared" si="9"/>
        <v>816128</v>
      </c>
      <c r="O39" s="47">
        <f t="shared" si="8"/>
        <v>23.11518962245447</v>
      </c>
      <c r="P39" s="9"/>
    </row>
    <row r="40" spans="1:16" ht="15">
      <c r="A40" s="12"/>
      <c r="B40" s="25">
        <v>342.4</v>
      </c>
      <c r="C40" s="20" t="s">
        <v>50</v>
      </c>
      <c r="D40" s="46">
        <v>1239927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1239927</v>
      </c>
      <c r="O40" s="47">
        <f t="shared" si="8"/>
        <v>35.11844676693007</v>
      </c>
      <c r="P40" s="9"/>
    </row>
    <row r="41" spans="1:16" ht="15">
      <c r="A41" s="12"/>
      <c r="B41" s="25">
        <v>343.4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4808984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4808984</v>
      </c>
      <c r="O41" s="47">
        <f t="shared" si="8"/>
        <v>136.20483190302207</v>
      </c>
      <c r="P41" s="9"/>
    </row>
    <row r="42" spans="1:16" ht="15">
      <c r="A42" s="12"/>
      <c r="B42" s="25">
        <v>343.6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17760823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17760823</v>
      </c>
      <c r="O42" s="47">
        <f t="shared" si="8"/>
        <v>503.0397088396069</v>
      </c>
      <c r="P42" s="9"/>
    </row>
    <row r="43" spans="1:16" ht="15">
      <c r="A43" s="12"/>
      <c r="B43" s="25">
        <v>343.8</v>
      </c>
      <c r="C43" s="20" t="s">
        <v>53</v>
      </c>
      <c r="D43" s="46">
        <v>10664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10664</v>
      </c>
      <c r="O43" s="47">
        <f t="shared" si="8"/>
        <v>0.3020364233721358</v>
      </c>
      <c r="P43" s="9"/>
    </row>
    <row r="44" spans="1:16" ht="15">
      <c r="A44" s="12"/>
      <c r="B44" s="25">
        <v>347.2</v>
      </c>
      <c r="C44" s="20" t="s">
        <v>55</v>
      </c>
      <c r="D44" s="46">
        <v>1514023</v>
      </c>
      <c r="E44" s="46">
        <v>0</v>
      </c>
      <c r="F44" s="46">
        <v>0</v>
      </c>
      <c r="G44" s="46">
        <v>0</v>
      </c>
      <c r="H44" s="46">
        <v>0</v>
      </c>
      <c r="I44" s="46">
        <v>473398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1987421</v>
      </c>
      <c r="O44" s="47">
        <f t="shared" si="8"/>
        <v>56.28971592035574</v>
      </c>
      <c r="P44" s="9"/>
    </row>
    <row r="45" spans="1:16" ht="15">
      <c r="A45" s="12"/>
      <c r="B45" s="25">
        <v>347.5</v>
      </c>
      <c r="C45" s="20" t="s">
        <v>56</v>
      </c>
      <c r="D45" s="46">
        <v>0</v>
      </c>
      <c r="E45" s="46">
        <v>306117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306117</v>
      </c>
      <c r="O45" s="47">
        <f t="shared" si="8"/>
        <v>8.670150395105786</v>
      </c>
      <c r="P45" s="9"/>
    </row>
    <row r="46" spans="1:16" ht="15.75">
      <c r="A46" s="29" t="s">
        <v>44</v>
      </c>
      <c r="B46" s="30"/>
      <c r="C46" s="31"/>
      <c r="D46" s="32">
        <f aca="true" t="shared" si="10" ref="D46:M46">SUM(D47:D49)</f>
        <v>220901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1">SUM(D46:M46)</f>
        <v>220901</v>
      </c>
      <c r="O46" s="45">
        <f t="shared" si="8"/>
        <v>6.256578015690939</v>
      </c>
      <c r="P46" s="10"/>
    </row>
    <row r="47" spans="1:16" ht="15">
      <c r="A47" s="13"/>
      <c r="B47" s="39">
        <v>351.1</v>
      </c>
      <c r="C47" s="21" t="s">
        <v>88</v>
      </c>
      <c r="D47" s="46">
        <v>40177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40177</v>
      </c>
      <c r="O47" s="47">
        <f t="shared" si="8"/>
        <v>1.137932987792789</v>
      </c>
      <c r="P47" s="9"/>
    </row>
    <row r="48" spans="1:16" ht="15">
      <c r="A48" s="13"/>
      <c r="B48" s="39">
        <v>352</v>
      </c>
      <c r="C48" s="21" t="s">
        <v>60</v>
      </c>
      <c r="D48" s="46">
        <v>59461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59461</v>
      </c>
      <c r="O48" s="47">
        <f t="shared" si="8"/>
        <v>1.6841136318577052</v>
      </c>
      <c r="P48" s="9"/>
    </row>
    <row r="49" spans="1:16" ht="15">
      <c r="A49" s="13"/>
      <c r="B49" s="39">
        <v>354</v>
      </c>
      <c r="C49" s="21" t="s">
        <v>61</v>
      </c>
      <c r="D49" s="46">
        <v>121263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121263</v>
      </c>
      <c r="O49" s="47">
        <f t="shared" si="8"/>
        <v>3.434531396040445</v>
      </c>
      <c r="P49" s="9"/>
    </row>
    <row r="50" spans="1:16" ht="15.75">
      <c r="A50" s="29" t="s">
        <v>3</v>
      </c>
      <c r="B50" s="30"/>
      <c r="C50" s="31"/>
      <c r="D50" s="32">
        <f aca="true" t="shared" si="12" ref="D50:M50">SUM(D51:D57)</f>
        <v>634630</v>
      </c>
      <c r="E50" s="32">
        <f t="shared" si="12"/>
        <v>97239</v>
      </c>
      <c r="F50" s="32">
        <f t="shared" si="12"/>
        <v>215</v>
      </c>
      <c r="G50" s="32">
        <f t="shared" si="12"/>
        <v>20726</v>
      </c>
      <c r="H50" s="32">
        <f t="shared" si="12"/>
        <v>0</v>
      </c>
      <c r="I50" s="32">
        <f t="shared" si="12"/>
        <v>60218</v>
      </c>
      <c r="J50" s="32">
        <f t="shared" si="12"/>
        <v>57328</v>
      </c>
      <c r="K50" s="32">
        <f t="shared" si="12"/>
        <v>1524014</v>
      </c>
      <c r="L50" s="32">
        <f t="shared" si="12"/>
        <v>0</v>
      </c>
      <c r="M50" s="32">
        <f t="shared" si="12"/>
        <v>0</v>
      </c>
      <c r="N50" s="32">
        <f t="shared" si="11"/>
        <v>2394370</v>
      </c>
      <c r="O50" s="45">
        <f t="shared" si="8"/>
        <v>67.81573059166737</v>
      </c>
      <c r="P50" s="10"/>
    </row>
    <row r="51" spans="1:16" ht="15">
      <c r="A51" s="12"/>
      <c r="B51" s="25">
        <v>361.1</v>
      </c>
      <c r="C51" s="20" t="s">
        <v>62</v>
      </c>
      <c r="D51" s="46">
        <v>64271</v>
      </c>
      <c r="E51" s="46">
        <v>9281</v>
      </c>
      <c r="F51" s="46">
        <v>215</v>
      </c>
      <c r="G51" s="46">
        <v>4226</v>
      </c>
      <c r="H51" s="46">
        <v>0</v>
      </c>
      <c r="I51" s="46">
        <v>78508</v>
      </c>
      <c r="J51" s="46">
        <v>26410</v>
      </c>
      <c r="K51" s="46">
        <v>204870</v>
      </c>
      <c r="L51" s="46">
        <v>0</v>
      </c>
      <c r="M51" s="46">
        <v>0</v>
      </c>
      <c r="N51" s="46">
        <f t="shared" si="11"/>
        <v>387781</v>
      </c>
      <c r="O51" s="47">
        <f t="shared" si="8"/>
        <v>10.983119494717762</v>
      </c>
      <c r="P51" s="9"/>
    </row>
    <row r="52" spans="1:16" ht="15">
      <c r="A52" s="12"/>
      <c r="B52" s="25">
        <v>361.3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-26005</v>
      </c>
      <c r="L52" s="46">
        <v>0</v>
      </c>
      <c r="M52" s="46">
        <v>0</v>
      </c>
      <c r="N52" s="46">
        <f aca="true" t="shared" si="13" ref="N52:N57">SUM(D52:M52)</f>
        <v>-26005</v>
      </c>
      <c r="O52" s="47">
        <f t="shared" si="8"/>
        <v>-0.7365394964171411</v>
      </c>
      <c r="P52" s="9"/>
    </row>
    <row r="53" spans="1:16" ht="15">
      <c r="A53" s="12"/>
      <c r="B53" s="25">
        <v>362</v>
      </c>
      <c r="C53" s="20" t="s">
        <v>64</v>
      </c>
      <c r="D53" s="46">
        <v>301759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129024</v>
      </c>
      <c r="L53" s="46">
        <v>0</v>
      </c>
      <c r="M53" s="46">
        <v>0</v>
      </c>
      <c r="N53" s="46">
        <f t="shared" si="13"/>
        <v>430783</v>
      </c>
      <c r="O53" s="47">
        <f t="shared" si="8"/>
        <v>12.201064944628543</v>
      </c>
      <c r="P53" s="9"/>
    </row>
    <row r="54" spans="1:16" ht="15">
      <c r="A54" s="12"/>
      <c r="B54" s="25">
        <v>365</v>
      </c>
      <c r="C54" s="20" t="s">
        <v>65</v>
      </c>
      <c r="D54" s="46">
        <v>185</v>
      </c>
      <c r="E54" s="46">
        <v>0</v>
      </c>
      <c r="F54" s="46">
        <v>0</v>
      </c>
      <c r="G54" s="46">
        <v>0</v>
      </c>
      <c r="H54" s="46">
        <v>0</v>
      </c>
      <c r="I54" s="46">
        <v>-18290</v>
      </c>
      <c r="J54" s="46">
        <v>30918</v>
      </c>
      <c r="K54" s="46">
        <v>0</v>
      </c>
      <c r="L54" s="46">
        <v>0</v>
      </c>
      <c r="M54" s="46">
        <v>0</v>
      </c>
      <c r="N54" s="46">
        <f t="shared" si="13"/>
        <v>12813</v>
      </c>
      <c r="O54" s="47">
        <f t="shared" si="8"/>
        <v>0.36290254057269095</v>
      </c>
      <c r="P54" s="9"/>
    </row>
    <row r="55" spans="1:16" ht="15">
      <c r="A55" s="12"/>
      <c r="B55" s="25">
        <v>366</v>
      </c>
      <c r="C55" s="20" t="s">
        <v>66</v>
      </c>
      <c r="D55" s="46">
        <v>69239</v>
      </c>
      <c r="E55" s="46">
        <v>24125</v>
      </c>
      <c r="F55" s="46">
        <v>0</v>
      </c>
      <c r="G55" s="46">
        <v>16500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109864</v>
      </c>
      <c r="O55" s="47">
        <f t="shared" si="8"/>
        <v>3.111677571019911</v>
      </c>
      <c r="P55" s="9"/>
    </row>
    <row r="56" spans="1:16" ht="15">
      <c r="A56" s="12"/>
      <c r="B56" s="25">
        <v>368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1209863</v>
      </c>
      <c r="L56" s="46">
        <v>0</v>
      </c>
      <c r="M56" s="46">
        <v>0</v>
      </c>
      <c r="N56" s="46">
        <f t="shared" si="13"/>
        <v>1209863</v>
      </c>
      <c r="O56" s="47">
        <f t="shared" si="8"/>
        <v>34.26694423202198</v>
      </c>
      <c r="P56" s="9"/>
    </row>
    <row r="57" spans="1:16" ht="15">
      <c r="A57" s="12"/>
      <c r="B57" s="25">
        <v>369.9</v>
      </c>
      <c r="C57" s="20" t="s">
        <v>68</v>
      </c>
      <c r="D57" s="46">
        <v>199176</v>
      </c>
      <c r="E57" s="46">
        <v>63833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6262</v>
      </c>
      <c r="L57" s="46">
        <v>0</v>
      </c>
      <c r="M57" s="46">
        <v>0</v>
      </c>
      <c r="N57" s="46">
        <f t="shared" si="13"/>
        <v>269271</v>
      </c>
      <c r="O57" s="47">
        <f t="shared" si="8"/>
        <v>7.62656130512363</v>
      </c>
      <c r="P57" s="9"/>
    </row>
    <row r="58" spans="1:16" ht="15.75">
      <c r="A58" s="29" t="s">
        <v>45</v>
      </c>
      <c r="B58" s="30"/>
      <c r="C58" s="31"/>
      <c r="D58" s="32">
        <f aca="true" t="shared" si="14" ref="D58:M58">SUM(D59:D60)</f>
        <v>150000</v>
      </c>
      <c r="E58" s="32">
        <f t="shared" si="14"/>
        <v>824051</v>
      </c>
      <c r="F58" s="32">
        <f t="shared" si="14"/>
        <v>111717</v>
      </c>
      <c r="G58" s="32">
        <f t="shared" si="14"/>
        <v>610244</v>
      </c>
      <c r="H58" s="32">
        <f t="shared" si="14"/>
        <v>0</v>
      </c>
      <c r="I58" s="32">
        <f t="shared" si="14"/>
        <v>1263487</v>
      </c>
      <c r="J58" s="32">
        <f t="shared" si="14"/>
        <v>64801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3024300</v>
      </c>
      <c r="O58" s="45">
        <f t="shared" si="8"/>
        <v>85.65723510918515</v>
      </c>
      <c r="P58" s="9"/>
    </row>
    <row r="59" spans="1:16" ht="15">
      <c r="A59" s="12"/>
      <c r="B59" s="25">
        <v>381</v>
      </c>
      <c r="C59" s="20" t="s">
        <v>69</v>
      </c>
      <c r="D59" s="46">
        <v>150000</v>
      </c>
      <c r="E59" s="46">
        <v>824051</v>
      </c>
      <c r="F59" s="46">
        <v>111717</v>
      </c>
      <c r="G59" s="46">
        <v>610244</v>
      </c>
      <c r="H59" s="46">
        <v>0</v>
      </c>
      <c r="I59" s="46">
        <v>1256374</v>
      </c>
      <c r="J59" s="46">
        <v>64801</v>
      </c>
      <c r="K59" s="46">
        <v>0</v>
      </c>
      <c r="L59" s="46">
        <v>0</v>
      </c>
      <c r="M59" s="46">
        <v>0</v>
      </c>
      <c r="N59" s="46">
        <f>SUM(D59:M59)</f>
        <v>3017187</v>
      </c>
      <c r="O59" s="47">
        <f t="shared" si="8"/>
        <v>85.45577364262044</v>
      </c>
      <c r="P59" s="9"/>
    </row>
    <row r="60" spans="1:16" ht="15.75" thickBot="1">
      <c r="A60" s="12"/>
      <c r="B60" s="25">
        <v>389.4</v>
      </c>
      <c r="C60" s="20" t="s">
        <v>89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7113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7113</v>
      </c>
      <c r="O60" s="47">
        <f t="shared" si="8"/>
        <v>0.20146146656470387</v>
      </c>
      <c r="P60" s="9"/>
    </row>
    <row r="61" spans="1:119" ht="16.5" thickBot="1">
      <c r="A61" s="14" t="s">
        <v>57</v>
      </c>
      <c r="B61" s="23"/>
      <c r="C61" s="22"/>
      <c r="D61" s="15">
        <f aca="true" t="shared" si="15" ref="D61:M61">SUM(D5,D14,D22,D37,D46,D50,D58)</f>
        <v>23352605</v>
      </c>
      <c r="E61" s="15">
        <f t="shared" si="15"/>
        <v>2759631</v>
      </c>
      <c r="F61" s="15">
        <f t="shared" si="15"/>
        <v>111932</v>
      </c>
      <c r="G61" s="15">
        <f t="shared" si="15"/>
        <v>3834110</v>
      </c>
      <c r="H61" s="15">
        <f t="shared" si="15"/>
        <v>0</v>
      </c>
      <c r="I61" s="15">
        <f t="shared" si="15"/>
        <v>25760893</v>
      </c>
      <c r="J61" s="15">
        <f t="shared" si="15"/>
        <v>8821936</v>
      </c>
      <c r="K61" s="15">
        <f t="shared" si="15"/>
        <v>1524014</v>
      </c>
      <c r="L61" s="15">
        <f t="shared" si="15"/>
        <v>0</v>
      </c>
      <c r="M61" s="15">
        <f t="shared" si="15"/>
        <v>0</v>
      </c>
      <c r="N61" s="15">
        <f>SUM(D61:M61)</f>
        <v>66165121</v>
      </c>
      <c r="O61" s="38">
        <f t="shared" si="8"/>
        <v>1873.9944203698983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90</v>
      </c>
      <c r="M63" s="48"/>
      <c r="N63" s="48"/>
      <c r="O63" s="43">
        <v>35307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11712528</v>
      </c>
      <c r="E5" s="27">
        <f t="shared" si="0"/>
        <v>493578</v>
      </c>
      <c r="F5" s="27">
        <f t="shared" si="0"/>
        <v>0</v>
      </c>
      <c r="G5" s="27">
        <f t="shared" si="0"/>
        <v>3238005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15444111</v>
      </c>
      <c r="O5" s="33">
        <f aca="true" t="shared" si="1" ref="O5:O36">(N5/O$63)</f>
        <v>437.2501061691345</v>
      </c>
      <c r="P5" s="6"/>
    </row>
    <row r="6" spans="1:16" ht="15">
      <c r="A6" s="12"/>
      <c r="B6" s="25">
        <v>311</v>
      </c>
      <c r="C6" s="20" t="s">
        <v>2</v>
      </c>
      <c r="D6" s="46">
        <v>6784052</v>
      </c>
      <c r="E6" s="46">
        <v>493578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7277630</v>
      </c>
      <c r="O6" s="47">
        <f t="shared" si="1"/>
        <v>206.0425809008805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517078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517078</v>
      </c>
      <c r="O7" s="47">
        <f t="shared" si="1"/>
        <v>14.639392995668299</v>
      </c>
      <c r="P7" s="9"/>
    </row>
    <row r="8" spans="1:16" ht="15">
      <c r="A8" s="12"/>
      <c r="B8" s="25">
        <v>314.1</v>
      </c>
      <c r="C8" s="20" t="s">
        <v>12</v>
      </c>
      <c r="D8" s="46">
        <v>3069542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3069542</v>
      </c>
      <c r="O8" s="47">
        <f t="shared" si="1"/>
        <v>86.90416466124968</v>
      </c>
      <c r="P8" s="9"/>
    </row>
    <row r="9" spans="1:16" ht="15">
      <c r="A9" s="12"/>
      <c r="B9" s="25">
        <v>314.4</v>
      </c>
      <c r="C9" s="20" t="s">
        <v>13</v>
      </c>
      <c r="D9" s="46">
        <v>103298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103298</v>
      </c>
      <c r="O9" s="47">
        <f t="shared" si="1"/>
        <v>2.9245491350754507</v>
      </c>
      <c r="P9" s="9"/>
    </row>
    <row r="10" spans="1:16" ht="15">
      <c r="A10" s="12"/>
      <c r="B10" s="25">
        <v>314.7</v>
      </c>
      <c r="C10" s="20" t="s">
        <v>14</v>
      </c>
      <c r="D10" s="46">
        <v>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</v>
      </c>
      <c r="O10" s="47">
        <f t="shared" si="1"/>
        <v>0.00039636476883440447</v>
      </c>
      <c r="P10" s="9"/>
    </row>
    <row r="11" spans="1:16" ht="15">
      <c r="A11" s="12"/>
      <c r="B11" s="25">
        <v>314.8</v>
      </c>
      <c r="C11" s="20" t="s">
        <v>15</v>
      </c>
      <c r="D11" s="46">
        <v>17078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17078</v>
      </c>
      <c r="O11" s="47">
        <f t="shared" si="1"/>
        <v>0.48350839443956856</v>
      </c>
      <c r="P11" s="9"/>
    </row>
    <row r="12" spans="1:16" ht="15">
      <c r="A12" s="12"/>
      <c r="B12" s="25">
        <v>315</v>
      </c>
      <c r="C12" s="20" t="s">
        <v>16</v>
      </c>
      <c r="D12" s="46">
        <v>1617143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1617143</v>
      </c>
      <c r="O12" s="47">
        <f t="shared" si="1"/>
        <v>45.78417938336967</v>
      </c>
      <c r="P12" s="9"/>
    </row>
    <row r="13" spans="1:16" ht="15">
      <c r="A13" s="12"/>
      <c r="B13" s="25">
        <v>316</v>
      </c>
      <c r="C13" s="20" t="s">
        <v>17</v>
      </c>
      <c r="D13" s="46">
        <v>121401</v>
      </c>
      <c r="E13" s="46">
        <v>0</v>
      </c>
      <c r="F13" s="46">
        <v>0</v>
      </c>
      <c r="G13" s="46">
        <v>2720927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2842328</v>
      </c>
      <c r="O13" s="47">
        <f t="shared" si="1"/>
        <v>80.4713343336825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SUM(D15:D22)</f>
        <v>3547185</v>
      </c>
      <c r="E14" s="32">
        <f t="shared" si="3"/>
        <v>950389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4497574</v>
      </c>
      <c r="O14" s="45">
        <f t="shared" si="1"/>
        <v>127.33427705897341</v>
      </c>
      <c r="P14" s="10"/>
    </row>
    <row r="15" spans="1:16" ht="15">
      <c r="A15" s="12"/>
      <c r="B15" s="25">
        <v>322</v>
      </c>
      <c r="C15" s="20" t="s">
        <v>0</v>
      </c>
      <c r="D15" s="46">
        <v>591037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591037</v>
      </c>
      <c r="O15" s="47">
        <f t="shared" si="1"/>
        <v>16.73330313411285</v>
      </c>
      <c r="P15" s="9"/>
    </row>
    <row r="16" spans="1:16" ht="15">
      <c r="A16" s="12"/>
      <c r="B16" s="25">
        <v>323.1</v>
      </c>
      <c r="C16" s="20" t="s">
        <v>19</v>
      </c>
      <c r="D16" s="46">
        <v>2843575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2843575</v>
      </c>
      <c r="O16" s="47">
        <f t="shared" si="1"/>
        <v>80.50663910987798</v>
      </c>
      <c r="P16" s="9"/>
    </row>
    <row r="17" spans="1:16" ht="15">
      <c r="A17" s="12"/>
      <c r="B17" s="25">
        <v>323.4</v>
      </c>
      <c r="C17" s="20" t="s">
        <v>20</v>
      </c>
      <c r="D17" s="46">
        <v>92166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92166</v>
      </c>
      <c r="O17" s="47">
        <f t="shared" si="1"/>
        <v>2.6093825203136944</v>
      </c>
      <c r="P17" s="9"/>
    </row>
    <row r="18" spans="1:16" ht="15">
      <c r="A18" s="12"/>
      <c r="B18" s="25">
        <v>324.11</v>
      </c>
      <c r="C18" s="20" t="s">
        <v>21</v>
      </c>
      <c r="D18" s="46">
        <v>0</v>
      </c>
      <c r="E18" s="46">
        <v>5990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5990</v>
      </c>
      <c r="O18" s="47">
        <f t="shared" si="1"/>
        <v>0.1695874975227202</v>
      </c>
      <c r="P18" s="9"/>
    </row>
    <row r="19" spans="1:16" ht="15">
      <c r="A19" s="12"/>
      <c r="B19" s="25">
        <v>324.31</v>
      </c>
      <c r="C19" s="20" t="s">
        <v>79</v>
      </c>
      <c r="D19" s="46">
        <v>0</v>
      </c>
      <c r="E19" s="46">
        <v>20287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20287</v>
      </c>
      <c r="O19" s="47">
        <f t="shared" si="1"/>
        <v>0.5743608618102545</v>
      </c>
      <c r="P19" s="9"/>
    </row>
    <row r="20" spans="1:16" ht="15">
      <c r="A20" s="12"/>
      <c r="B20" s="25">
        <v>324.41</v>
      </c>
      <c r="C20" s="20" t="s">
        <v>80</v>
      </c>
      <c r="D20" s="46">
        <v>0</v>
      </c>
      <c r="E20" s="46">
        <v>424108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424108</v>
      </c>
      <c r="O20" s="47">
        <f t="shared" si="1"/>
        <v>12.007247812915828</v>
      </c>
      <c r="P20" s="9"/>
    </row>
    <row r="21" spans="1:16" ht="15">
      <c r="A21" s="12"/>
      <c r="B21" s="25">
        <v>324.71</v>
      </c>
      <c r="C21" s="20" t="s">
        <v>81</v>
      </c>
      <c r="D21" s="46">
        <v>0</v>
      </c>
      <c r="E21" s="46">
        <v>500004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500004</v>
      </c>
      <c r="O21" s="47">
        <f t="shared" si="1"/>
        <v>14.15599784830554</v>
      </c>
      <c r="P21" s="9"/>
    </row>
    <row r="22" spans="1:16" ht="15">
      <c r="A22" s="12"/>
      <c r="B22" s="25">
        <v>329</v>
      </c>
      <c r="C22" s="20" t="s">
        <v>23</v>
      </c>
      <c r="D22" s="46">
        <v>20407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20407</v>
      </c>
      <c r="O22" s="47">
        <f t="shared" si="1"/>
        <v>0.5777582741145494</v>
      </c>
      <c r="P22" s="9"/>
    </row>
    <row r="23" spans="1:16" ht="15.75">
      <c r="A23" s="29" t="s">
        <v>25</v>
      </c>
      <c r="B23" s="30"/>
      <c r="C23" s="31"/>
      <c r="D23" s="32">
        <f aca="true" t="shared" si="5" ref="D23:M23">SUM(D24:D37)</f>
        <v>3113156</v>
      </c>
      <c r="E23" s="32">
        <f t="shared" si="5"/>
        <v>725353</v>
      </c>
      <c r="F23" s="32">
        <f t="shared" si="5"/>
        <v>0</v>
      </c>
      <c r="G23" s="32">
        <f t="shared" si="5"/>
        <v>250994</v>
      </c>
      <c r="H23" s="32">
        <f t="shared" si="5"/>
        <v>0</v>
      </c>
      <c r="I23" s="32">
        <f t="shared" si="5"/>
        <v>1119069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5208572</v>
      </c>
      <c r="O23" s="45">
        <f t="shared" si="1"/>
        <v>147.46388833838228</v>
      </c>
      <c r="P23" s="10"/>
    </row>
    <row r="24" spans="1:16" ht="15">
      <c r="A24" s="12"/>
      <c r="B24" s="25">
        <v>331.2</v>
      </c>
      <c r="C24" s="20" t="s">
        <v>24</v>
      </c>
      <c r="D24" s="46">
        <v>0</v>
      </c>
      <c r="E24" s="46">
        <v>9820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9820</v>
      </c>
      <c r="O24" s="47">
        <f t="shared" si="1"/>
        <v>0.2780215735681323</v>
      </c>
      <c r="P24" s="9"/>
    </row>
    <row r="25" spans="1:16" ht="15">
      <c r="A25" s="12"/>
      <c r="B25" s="25">
        <v>331.49</v>
      </c>
      <c r="C25" s="20" t="s">
        <v>82</v>
      </c>
      <c r="D25" s="46">
        <v>0</v>
      </c>
      <c r="E25" s="46">
        <v>0</v>
      </c>
      <c r="F25" s="46">
        <v>0</v>
      </c>
      <c r="G25" s="46">
        <v>118333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118333</v>
      </c>
      <c r="O25" s="47">
        <f t="shared" si="1"/>
        <v>3.350216585034399</v>
      </c>
      <c r="P25" s="9"/>
    </row>
    <row r="26" spans="1:16" ht="15">
      <c r="A26" s="12"/>
      <c r="B26" s="25">
        <v>334.35</v>
      </c>
      <c r="C26" s="20" t="s">
        <v>83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628771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628771</v>
      </c>
      <c r="O26" s="47">
        <f t="shared" si="1"/>
        <v>17.80161943319838</v>
      </c>
      <c r="P26" s="9"/>
    </row>
    <row r="27" spans="1:16" ht="15">
      <c r="A27" s="12"/>
      <c r="B27" s="25">
        <v>334.39</v>
      </c>
      <c r="C27" s="20" t="s">
        <v>27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490298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4">SUM(D27:M27)</f>
        <v>490298</v>
      </c>
      <c r="O27" s="47">
        <f t="shared" si="1"/>
        <v>13.881203816426488</v>
      </c>
      <c r="P27" s="9"/>
    </row>
    <row r="28" spans="1:16" ht="15">
      <c r="A28" s="12"/>
      <c r="B28" s="25">
        <v>334.7</v>
      </c>
      <c r="C28" s="20" t="s">
        <v>29</v>
      </c>
      <c r="D28" s="46">
        <v>0</v>
      </c>
      <c r="E28" s="46">
        <v>20085</v>
      </c>
      <c r="F28" s="46">
        <v>0</v>
      </c>
      <c r="G28" s="46">
        <v>132661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152746</v>
      </c>
      <c r="O28" s="47">
        <f t="shared" si="1"/>
        <v>4.324509498598568</v>
      </c>
      <c r="P28" s="9"/>
    </row>
    <row r="29" spans="1:16" ht="15">
      <c r="A29" s="12"/>
      <c r="B29" s="25">
        <v>335.12</v>
      </c>
      <c r="C29" s="20" t="s">
        <v>30</v>
      </c>
      <c r="D29" s="46">
        <v>1051157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1051157</v>
      </c>
      <c r="O29" s="47">
        <f t="shared" si="1"/>
        <v>29.760114379547577</v>
      </c>
      <c r="P29" s="9"/>
    </row>
    <row r="30" spans="1:16" ht="15">
      <c r="A30" s="12"/>
      <c r="B30" s="25">
        <v>335.14</v>
      </c>
      <c r="C30" s="20" t="s">
        <v>31</v>
      </c>
      <c r="D30" s="46">
        <v>23079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23079</v>
      </c>
      <c r="O30" s="47">
        <f t="shared" si="1"/>
        <v>0.6534073214235158</v>
      </c>
      <c r="P30" s="9"/>
    </row>
    <row r="31" spans="1:16" ht="15">
      <c r="A31" s="12"/>
      <c r="B31" s="25">
        <v>335.15</v>
      </c>
      <c r="C31" s="20" t="s">
        <v>32</v>
      </c>
      <c r="D31" s="46">
        <v>28719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28719</v>
      </c>
      <c r="O31" s="47">
        <f t="shared" si="1"/>
        <v>0.8130856997253758</v>
      </c>
      <c r="P31" s="9"/>
    </row>
    <row r="32" spans="1:16" ht="15">
      <c r="A32" s="12"/>
      <c r="B32" s="25">
        <v>335.18</v>
      </c>
      <c r="C32" s="20" t="s">
        <v>33</v>
      </c>
      <c r="D32" s="46">
        <v>1793787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1793787</v>
      </c>
      <c r="O32" s="47">
        <f t="shared" si="1"/>
        <v>50.78528354236856</v>
      </c>
      <c r="P32" s="9"/>
    </row>
    <row r="33" spans="1:16" ht="15">
      <c r="A33" s="12"/>
      <c r="B33" s="25">
        <v>335.21</v>
      </c>
      <c r="C33" s="20" t="s">
        <v>34</v>
      </c>
      <c r="D33" s="46">
        <v>113598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113598</v>
      </c>
      <c r="O33" s="47">
        <f t="shared" si="1"/>
        <v>3.2161603578607627</v>
      </c>
      <c r="P33" s="9"/>
    </row>
    <row r="34" spans="1:16" ht="15">
      <c r="A34" s="12"/>
      <c r="B34" s="25">
        <v>335.49</v>
      </c>
      <c r="C34" s="20" t="s">
        <v>35</v>
      </c>
      <c r="D34" s="46">
        <v>26577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26577</v>
      </c>
      <c r="O34" s="47">
        <f t="shared" si="1"/>
        <v>0.752441890093712</v>
      </c>
      <c r="P34" s="9"/>
    </row>
    <row r="35" spans="1:16" ht="15">
      <c r="A35" s="12"/>
      <c r="B35" s="25">
        <v>337.7</v>
      </c>
      <c r="C35" s="20" t="s">
        <v>36</v>
      </c>
      <c r="D35" s="46">
        <v>0</v>
      </c>
      <c r="E35" s="46">
        <v>297980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297980</v>
      </c>
      <c r="O35" s="47">
        <f t="shared" si="1"/>
        <v>8.436340986948274</v>
      </c>
      <c r="P35" s="9"/>
    </row>
    <row r="36" spans="1:16" ht="15">
      <c r="A36" s="12"/>
      <c r="B36" s="25">
        <v>338</v>
      </c>
      <c r="C36" s="20" t="s">
        <v>37</v>
      </c>
      <c r="D36" s="46">
        <v>0</v>
      </c>
      <c r="E36" s="46">
        <v>397468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397468</v>
      </c>
      <c r="O36" s="47">
        <f t="shared" si="1"/>
        <v>11.253022281362362</v>
      </c>
      <c r="P36" s="9"/>
    </row>
    <row r="37" spans="1:16" ht="15">
      <c r="A37" s="12"/>
      <c r="B37" s="25">
        <v>339</v>
      </c>
      <c r="C37" s="20" t="s">
        <v>38</v>
      </c>
      <c r="D37" s="46">
        <v>76239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76239</v>
      </c>
      <c r="O37" s="47">
        <f aca="true" t="shared" si="7" ref="O37:O61">(N37/O$63)</f>
        <v>2.1584609722261545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SUM(D39:D46)</f>
        <v>5117938</v>
      </c>
      <c r="E38" s="32">
        <f t="shared" si="8"/>
        <v>251573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23214521</v>
      </c>
      <c r="J38" s="32">
        <f t="shared" si="8"/>
        <v>6814845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35398877</v>
      </c>
      <c r="O38" s="45">
        <f t="shared" si="7"/>
        <v>1002.2048356501798</v>
      </c>
      <c r="P38" s="10"/>
    </row>
    <row r="39" spans="1:16" ht="15">
      <c r="A39" s="12"/>
      <c r="B39" s="25">
        <v>341.9</v>
      </c>
      <c r="C39" s="20" t="s">
        <v>48</v>
      </c>
      <c r="D39" s="46">
        <v>1678295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6713236</v>
      </c>
      <c r="K39" s="46">
        <v>0</v>
      </c>
      <c r="L39" s="46">
        <v>0</v>
      </c>
      <c r="M39" s="46">
        <v>0</v>
      </c>
      <c r="N39" s="46">
        <f aca="true" t="shared" si="9" ref="N39:N46">SUM(D39:M39)</f>
        <v>8391531</v>
      </c>
      <c r="O39" s="47">
        <f t="shared" si="7"/>
        <v>237.57908892726707</v>
      </c>
      <c r="P39" s="9"/>
    </row>
    <row r="40" spans="1:16" ht="15">
      <c r="A40" s="12"/>
      <c r="B40" s="25">
        <v>342.2</v>
      </c>
      <c r="C40" s="20" t="s">
        <v>49</v>
      </c>
      <c r="D40" s="46">
        <v>651738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101609</v>
      </c>
      <c r="K40" s="46">
        <v>0</v>
      </c>
      <c r="L40" s="46">
        <v>0</v>
      </c>
      <c r="M40" s="46">
        <v>0</v>
      </c>
      <c r="N40" s="46">
        <f t="shared" si="9"/>
        <v>753347</v>
      </c>
      <c r="O40" s="47">
        <f t="shared" si="7"/>
        <v>21.32858639336372</v>
      </c>
      <c r="P40" s="9"/>
    </row>
    <row r="41" spans="1:16" ht="15">
      <c r="A41" s="12"/>
      <c r="B41" s="25">
        <v>342.4</v>
      </c>
      <c r="C41" s="20" t="s">
        <v>50</v>
      </c>
      <c r="D41" s="46">
        <v>1236340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1236340</v>
      </c>
      <c r="O41" s="47">
        <f t="shared" si="7"/>
        <v>35.00297273576626</v>
      </c>
      <c r="P41" s="9"/>
    </row>
    <row r="42" spans="1:16" ht="15">
      <c r="A42" s="12"/>
      <c r="B42" s="25">
        <v>343.4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5430829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5430829</v>
      </c>
      <c r="O42" s="47">
        <f t="shared" si="7"/>
        <v>153.75637722601286</v>
      </c>
      <c r="P42" s="9"/>
    </row>
    <row r="43" spans="1:16" ht="15">
      <c r="A43" s="12"/>
      <c r="B43" s="25">
        <v>343.6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17135274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17135274</v>
      </c>
      <c r="O43" s="47">
        <f t="shared" si="7"/>
        <v>485.1299227088701</v>
      </c>
      <c r="P43" s="9"/>
    </row>
    <row r="44" spans="1:16" ht="15">
      <c r="A44" s="12"/>
      <c r="B44" s="25">
        <v>343.8</v>
      </c>
      <c r="C44" s="20" t="s">
        <v>53</v>
      </c>
      <c r="D44" s="46">
        <v>8201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8201</v>
      </c>
      <c r="O44" s="47">
        <f t="shared" si="7"/>
        <v>0.23218481922935363</v>
      </c>
      <c r="P44" s="9"/>
    </row>
    <row r="45" spans="1:16" ht="15">
      <c r="A45" s="12"/>
      <c r="B45" s="25">
        <v>347.2</v>
      </c>
      <c r="C45" s="20" t="s">
        <v>55</v>
      </c>
      <c r="D45" s="46">
        <v>1543364</v>
      </c>
      <c r="E45" s="46">
        <v>0</v>
      </c>
      <c r="F45" s="46">
        <v>0</v>
      </c>
      <c r="G45" s="46">
        <v>0</v>
      </c>
      <c r="H45" s="46">
        <v>0</v>
      </c>
      <c r="I45" s="46">
        <v>648418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2191782</v>
      </c>
      <c r="O45" s="47">
        <f t="shared" si="7"/>
        <v>62.05322612610062</v>
      </c>
      <c r="P45" s="9"/>
    </row>
    <row r="46" spans="1:16" ht="15">
      <c r="A46" s="12"/>
      <c r="B46" s="25">
        <v>347.5</v>
      </c>
      <c r="C46" s="20" t="s">
        <v>56</v>
      </c>
      <c r="D46" s="46">
        <v>0</v>
      </c>
      <c r="E46" s="46">
        <v>251573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251573</v>
      </c>
      <c r="O46" s="47">
        <f t="shared" si="7"/>
        <v>7.122476713569831</v>
      </c>
      <c r="P46" s="9"/>
    </row>
    <row r="47" spans="1:16" ht="15.75">
      <c r="A47" s="29" t="s">
        <v>44</v>
      </c>
      <c r="B47" s="30"/>
      <c r="C47" s="31"/>
      <c r="D47" s="32">
        <f aca="true" t="shared" si="10" ref="D47:M47">SUM(D48:D50)</f>
        <v>119427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52">SUM(D47:M47)</f>
        <v>119427</v>
      </c>
      <c r="O47" s="45">
        <f t="shared" si="7"/>
        <v>3.3811896605418874</v>
      </c>
      <c r="P47" s="10"/>
    </row>
    <row r="48" spans="1:16" ht="15">
      <c r="A48" s="13"/>
      <c r="B48" s="39">
        <v>351.9</v>
      </c>
      <c r="C48" s="21" t="s">
        <v>84</v>
      </c>
      <c r="D48" s="46">
        <v>117507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117507</v>
      </c>
      <c r="O48" s="47">
        <f t="shared" si="7"/>
        <v>3.326831063673169</v>
      </c>
      <c r="P48" s="9"/>
    </row>
    <row r="49" spans="1:16" ht="15">
      <c r="A49" s="13"/>
      <c r="B49" s="39">
        <v>352</v>
      </c>
      <c r="C49" s="21" t="s">
        <v>60</v>
      </c>
      <c r="D49" s="46">
        <v>53930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53930</v>
      </c>
      <c r="O49" s="47">
        <f t="shared" si="7"/>
        <v>1.526853713088531</v>
      </c>
      <c r="P49" s="9"/>
    </row>
    <row r="50" spans="1:16" ht="15">
      <c r="A50" s="13"/>
      <c r="B50" s="39">
        <v>354</v>
      </c>
      <c r="C50" s="21" t="s">
        <v>61</v>
      </c>
      <c r="D50" s="46">
        <v>-52010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-52010</v>
      </c>
      <c r="O50" s="47">
        <f t="shared" si="7"/>
        <v>-1.4724951162198125</v>
      </c>
      <c r="P50" s="9"/>
    </row>
    <row r="51" spans="1:16" ht="15.75">
      <c r="A51" s="29" t="s">
        <v>3</v>
      </c>
      <c r="B51" s="30"/>
      <c r="C51" s="31"/>
      <c r="D51" s="32">
        <f aca="true" t="shared" si="12" ref="D51:M51">SUM(D52:D58)</f>
        <v>679465</v>
      </c>
      <c r="E51" s="32">
        <f t="shared" si="12"/>
        <v>121961</v>
      </c>
      <c r="F51" s="32">
        <f t="shared" si="12"/>
        <v>1086</v>
      </c>
      <c r="G51" s="32">
        <f t="shared" si="12"/>
        <v>28550</v>
      </c>
      <c r="H51" s="32">
        <f t="shared" si="12"/>
        <v>0</v>
      </c>
      <c r="I51" s="32">
        <f t="shared" si="12"/>
        <v>144196</v>
      </c>
      <c r="J51" s="32">
        <f t="shared" si="12"/>
        <v>130816</v>
      </c>
      <c r="K51" s="32">
        <f t="shared" si="12"/>
        <v>3272572</v>
      </c>
      <c r="L51" s="32">
        <f t="shared" si="12"/>
        <v>0</v>
      </c>
      <c r="M51" s="32">
        <f t="shared" si="12"/>
        <v>0</v>
      </c>
      <c r="N51" s="32">
        <f t="shared" si="11"/>
        <v>4378646</v>
      </c>
      <c r="O51" s="45">
        <f t="shared" si="7"/>
        <v>123.96721497126356</v>
      </c>
      <c r="P51" s="10"/>
    </row>
    <row r="52" spans="1:16" ht="15">
      <c r="A52" s="12"/>
      <c r="B52" s="25">
        <v>361.1</v>
      </c>
      <c r="C52" s="20" t="s">
        <v>62</v>
      </c>
      <c r="D52" s="46">
        <v>73923</v>
      </c>
      <c r="E52" s="46">
        <v>31529</v>
      </c>
      <c r="F52" s="46">
        <v>1086</v>
      </c>
      <c r="G52" s="46">
        <v>15550</v>
      </c>
      <c r="H52" s="46">
        <v>0</v>
      </c>
      <c r="I52" s="46">
        <v>143825</v>
      </c>
      <c r="J52" s="46">
        <v>66840</v>
      </c>
      <c r="K52" s="46">
        <v>218502</v>
      </c>
      <c r="L52" s="46">
        <v>0</v>
      </c>
      <c r="M52" s="46">
        <v>0</v>
      </c>
      <c r="N52" s="46">
        <f t="shared" si="11"/>
        <v>551255</v>
      </c>
      <c r="O52" s="47">
        <f t="shared" si="7"/>
        <v>15.607004331700688</v>
      </c>
      <c r="P52" s="9"/>
    </row>
    <row r="53" spans="1:16" ht="15">
      <c r="A53" s="12"/>
      <c r="B53" s="25">
        <v>361.3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1864153</v>
      </c>
      <c r="L53" s="46">
        <v>0</v>
      </c>
      <c r="M53" s="46">
        <v>0</v>
      </c>
      <c r="N53" s="46">
        <f aca="true" t="shared" si="13" ref="N53:N58">SUM(D53:M53)</f>
        <v>1864153</v>
      </c>
      <c r="O53" s="47">
        <f t="shared" si="7"/>
        <v>52.77746949406868</v>
      </c>
      <c r="P53" s="9"/>
    </row>
    <row r="54" spans="1:16" ht="15">
      <c r="A54" s="12"/>
      <c r="B54" s="25">
        <v>362</v>
      </c>
      <c r="C54" s="20" t="s">
        <v>64</v>
      </c>
      <c r="D54" s="46">
        <v>277532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95498</v>
      </c>
      <c r="L54" s="46">
        <v>0</v>
      </c>
      <c r="M54" s="46">
        <v>0</v>
      </c>
      <c r="N54" s="46">
        <f t="shared" si="13"/>
        <v>373030</v>
      </c>
      <c r="O54" s="47">
        <f t="shared" si="7"/>
        <v>10.561139265592708</v>
      </c>
      <c r="P54" s="9"/>
    </row>
    <row r="55" spans="1:16" ht="15">
      <c r="A55" s="12"/>
      <c r="B55" s="25">
        <v>365</v>
      </c>
      <c r="C55" s="20" t="s">
        <v>65</v>
      </c>
      <c r="D55" s="46">
        <v>2620</v>
      </c>
      <c r="E55" s="46">
        <v>0</v>
      </c>
      <c r="F55" s="46">
        <v>0</v>
      </c>
      <c r="G55" s="46">
        <v>0</v>
      </c>
      <c r="H55" s="46">
        <v>0</v>
      </c>
      <c r="I55" s="46">
        <v>371</v>
      </c>
      <c r="J55" s="46">
        <v>63976</v>
      </c>
      <c r="K55" s="46">
        <v>0</v>
      </c>
      <c r="L55" s="46">
        <v>0</v>
      </c>
      <c r="M55" s="46">
        <v>0</v>
      </c>
      <c r="N55" s="46">
        <f t="shared" si="13"/>
        <v>66967</v>
      </c>
      <c r="O55" s="47">
        <f t="shared" si="7"/>
        <v>1.8959542481809688</v>
      </c>
      <c r="P55" s="9"/>
    </row>
    <row r="56" spans="1:16" ht="15">
      <c r="A56" s="12"/>
      <c r="B56" s="25">
        <v>366</v>
      </c>
      <c r="C56" s="20" t="s">
        <v>66</v>
      </c>
      <c r="D56" s="46">
        <v>55352</v>
      </c>
      <c r="E56" s="46">
        <v>4383</v>
      </c>
      <c r="F56" s="46">
        <v>0</v>
      </c>
      <c r="G56" s="46">
        <v>13000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72735</v>
      </c>
      <c r="O56" s="47">
        <f t="shared" si="7"/>
        <v>2.0592565329407435</v>
      </c>
      <c r="P56" s="9"/>
    </row>
    <row r="57" spans="1:16" ht="15">
      <c r="A57" s="12"/>
      <c r="B57" s="25">
        <v>368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1085786</v>
      </c>
      <c r="L57" s="46">
        <v>0</v>
      </c>
      <c r="M57" s="46">
        <v>0</v>
      </c>
      <c r="N57" s="46">
        <f t="shared" si="13"/>
        <v>1085786</v>
      </c>
      <c r="O57" s="47">
        <f t="shared" si="7"/>
        <v>30.740522635259477</v>
      </c>
      <c r="P57" s="9"/>
    </row>
    <row r="58" spans="1:16" ht="15">
      <c r="A58" s="12"/>
      <c r="B58" s="25">
        <v>369.9</v>
      </c>
      <c r="C58" s="20" t="s">
        <v>68</v>
      </c>
      <c r="D58" s="46">
        <v>270038</v>
      </c>
      <c r="E58" s="46">
        <v>86049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8633</v>
      </c>
      <c r="L58" s="46">
        <v>0</v>
      </c>
      <c r="M58" s="46">
        <v>0</v>
      </c>
      <c r="N58" s="46">
        <f t="shared" si="13"/>
        <v>364720</v>
      </c>
      <c r="O58" s="47">
        <f t="shared" si="7"/>
        <v>10.325868463520285</v>
      </c>
      <c r="P58" s="9"/>
    </row>
    <row r="59" spans="1:16" ht="15.75">
      <c r="A59" s="29" t="s">
        <v>45</v>
      </c>
      <c r="B59" s="30"/>
      <c r="C59" s="31"/>
      <c r="D59" s="32">
        <f aca="true" t="shared" si="14" ref="D59:M59">SUM(D60:D60)</f>
        <v>867069</v>
      </c>
      <c r="E59" s="32">
        <f t="shared" si="14"/>
        <v>564765</v>
      </c>
      <c r="F59" s="32">
        <f t="shared" si="14"/>
        <v>111777</v>
      </c>
      <c r="G59" s="32">
        <f t="shared" si="14"/>
        <v>862225</v>
      </c>
      <c r="H59" s="32">
        <f t="shared" si="14"/>
        <v>0</v>
      </c>
      <c r="I59" s="32">
        <f t="shared" si="14"/>
        <v>1820411</v>
      </c>
      <c r="J59" s="32">
        <f t="shared" si="14"/>
        <v>338551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>SUM(D59:M59)</f>
        <v>4564798</v>
      </c>
      <c r="O59" s="45">
        <f t="shared" si="7"/>
        <v>129.23750743183942</v>
      </c>
      <c r="P59" s="9"/>
    </row>
    <row r="60" spans="1:16" ht="15.75" thickBot="1">
      <c r="A60" s="12"/>
      <c r="B60" s="25">
        <v>381</v>
      </c>
      <c r="C60" s="20" t="s">
        <v>69</v>
      </c>
      <c r="D60" s="46">
        <v>867069</v>
      </c>
      <c r="E60" s="46">
        <v>564765</v>
      </c>
      <c r="F60" s="46">
        <v>111777</v>
      </c>
      <c r="G60" s="46">
        <v>862225</v>
      </c>
      <c r="H60" s="46">
        <v>0</v>
      </c>
      <c r="I60" s="46">
        <v>1820411</v>
      </c>
      <c r="J60" s="46">
        <v>338551</v>
      </c>
      <c r="K60" s="46">
        <v>0</v>
      </c>
      <c r="L60" s="46">
        <v>0</v>
      </c>
      <c r="M60" s="46">
        <v>0</v>
      </c>
      <c r="N60" s="46">
        <f>SUM(D60:M60)</f>
        <v>4564798</v>
      </c>
      <c r="O60" s="47">
        <f t="shared" si="7"/>
        <v>129.23750743183942</v>
      </c>
      <c r="P60" s="9"/>
    </row>
    <row r="61" spans="1:119" ht="16.5" thickBot="1">
      <c r="A61" s="14" t="s">
        <v>57</v>
      </c>
      <c r="B61" s="23"/>
      <c r="C61" s="22"/>
      <c r="D61" s="15">
        <f aca="true" t="shared" si="15" ref="D61:M61">SUM(D5,D14,D23,D38,D47,D51,D59)</f>
        <v>25156768</v>
      </c>
      <c r="E61" s="15">
        <f t="shared" si="15"/>
        <v>3107619</v>
      </c>
      <c r="F61" s="15">
        <f t="shared" si="15"/>
        <v>112863</v>
      </c>
      <c r="G61" s="15">
        <f t="shared" si="15"/>
        <v>4379774</v>
      </c>
      <c r="H61" s="15">
        <f t="shared" si="15"/>
        <v>0</v>
      </c>
      <c r="I61" s="15">
        <f t="shared" si="15"/>
        <v>26298197</v>
      </c>
      <c r="J61" s="15">
        <f t="shared" si="15"/>
        <v>7284212</v>
      </c>
      <c r="K61" s="15">
        <f t="shared" si="15"/>
        <v>3272572</v>
      </c>
      <c r="L61" s="15">
        <f t="shared" si="15"/>
        <v>0</v>
      </c>
      <c r="M61" s="15">
        <f t="shared" si="15"/>
        <v>0</v>
      </c>
      <c r="N61" s="15">
        <f>SUM(D61:M61)</f>
        <v>69612005</v>
      </c>
      <c r="O61" s="38">
        <f t="shared" si="7"/>
        <v>1970.839019280315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85</v>
      </c>
      <c r="M63" s="48"/>
      <c r="N63" s="48"/>
      <c r="O63" s="43">
        <v>35321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A65:O65"/>
    <mergeCell ref="L63:N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12596305</v>
      </c>
      <c r="E5" s="27">
        <f t="shared" si="0"/>
        <v>609646</v>
      </c>
      <c r="F5" s="27">
        <f t="shared" si="0"/>
        <v>0</v>
      </c>
      <c r="G5" s="27">
        <f t="shared" si="0"/>
        <v>5265837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18471788</v>
      </c>
      <c r="O5" s="33">
        <f aca="true" t="shared" si="1" ref="O5:O36">(N5/O$65)</f>
        <v>493.2254946463379</v>
      </c>
      <c r="P5" s="6"/>
    </row>
    <row r="6" spans="1:16" ht="15">
      <c r="A6" s="12"/>
      <c r="B6" s="25">
        <v>311</v>
      </c>
      <c r="C6" s="20" t="s">
        <v>2</v>
      </c>
      <c r="D6" s="46">
        <v>7754948</v>
      </c>
      <c r="E6" s="46">
        <v>609646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8364594</v>
      </c>
      <c r="O6" s="47">
        <f t="shared" si="1"/>
        <v>223.34768096980054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774956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774956</v>
      </c>
      <c r="O7" s="47">
        <f t="shared" si="1"/>
        <v>20.6925315745908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4490881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4490881</v>
      </c>
      <c r="O8" s="47">
        <f t="shared" si="1"/>
        <v>119.91351365784625</v>
      </c>
      <c r="P8" s="9"/>
    </row>
    <row r="9" spans="1:16" ht="15">
      <c r="A9" s="12"/>
      <c r="B9" s="25">
        <v>314.1</v>
      </c>
      <c r="C9" s="20" t="s">
        <v>12</v>
      </c>
      <c r="D9" s="46">
        <v>2628213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2628213</v>
      </c>
      <c r="O9" s="47">
        <f t="shared" si="1"/>
        <v>70.17737844116311</v>
      </c>
      <c r="P9" s="9"/>
    </row>
    <row r="10" spans="1:16" ht="15">
      <c r="A10" s="12"/>
      <c r="B10" s="25">
        <v>314.4</v>
      </c>
      <c r="C10" s="20" t="s">
        <v>13</v>
      </c>
      <c r="D10" s="46">
        <v>104678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104678</v>
      </c>
      <c r="O10" s="47">
        <f t="shared" si="1"/>
        <v>2.7950655523217005</v>
      </c>
      <c r="P10" s="9"/>
    </row>
    <row r="11" spans="1:16" ht="15">
      <c r="A11" s="12"/>
      <c r="B11" s="25">
        <v>314.7</v>
      </c>
      <c r="C11" s="20" t="s">
        <v>14</v>
      </c>
      <c r="D11" s="46">
        <v>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</v>
      </c>
      <c r="O11" s="47">
        <f t="shared" si="1"/>
        <v>0.0007209420309204027</v>
      </c>
      <c r="P11" s="9"/>
    </row>
    <row r="12" spans="1:16" ht="15">
      <c r="A12" s="12"/>
      <c r="B12" s="25">
        <v>314.8</v>
      </c>
      <c r="C12" s="20" t="s">
        <v>15</v>
      </c>
      <c r="D12" s="46">
        <v>15209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15209</v>
      </c>
      <c r="O12" s="47">
        <f t="shared" si="1"/>
        <v>0.40610397586179275</v>
      </c>
      <c r="P12" s="9"/>
    </row>
    <row r="13" spans="1:16" ht="15">
      <c r="A13" s="12"/>
      <c r="B13" s="25">
        <v>315</v>
      </c>
      <c r="C13" s="20" t="s">
        <v>16</v>
      </c>
      <c r="D13" s="46">
        <v>1965858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1965858</v>
      </c>
      <c r="O13" s="47">
        <f t="shared" si="1"/>
        <v>52.49146885263411</v>
      </c>
      <c r="P13" s="9"/>
    </row>
    <row r="14" spans="1:16" ht="15">
      <c r="A14" s="12"/>
      <c r="B14" s="25">
        <v>316</v>
      </c>
      <c r="C14" s="20" t="s">
        <v>17</v>
      </c>
      <c r="D14" s="46">
        <v>127372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127372</v>
      </c>
      <c r="O14" s="47">
        <f t="shared" si="1"/>
        <v>3.401030680088649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SUM(D16:D21)</f>
        <v>3129863</v>
      </c>
      <c r="E15" s="32">
        <f t="shared" si="3"/>
        <v>61288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2">SUM(D15:M15)</f>
        <v>3191151</v>
      </c>
      <c r="O15" s="45">
        <f t="shared" si="1"/>
        <v>85.20869936717311</v>
      </c>
      <c r="P15" s="10"/>
    </row>
    <row r="16" spans="1:16" ht="15">
      <c r="A16" s="12"/>
      <c r="B16" s="25">
        <v>322</v>
      </c>
      <c r="C16" s="20" t="s">
        <v>0</v>
      </c>
      <c r="D16" s="46">
        <v>272467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272467</v>
      </c>
      <c r="O16" s="47">
        <f t="shared" si="1"/>
        <v>7.275293049584791</v>
      </c>
      <c r="P16" s="9"/>
    </row>
    <row r="17" spans="1:16" ht="15">
      <c r="A17" s="12"/>
      <c r="B17" s="25">
        <v>323.1</v>
      </c>
      <c r="C17" s="20" t="s">
        <v>19</v>
      </c>
      <c r="D17" s="46">
        <v>2697564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2697564</v>
      </c>
      <c r="O17" s="47">
        <f t="shared" si="1"/>
        <v>72.02915809991723</v>
      </c>
      <c r="P17" s="9"/>
    </row>
    <row r="18" spans="1:16" ht="15">
      <c r="A18" s="12"/>
      <c r="B18" s="25">
        <v>323.4</v>
      </c>
      <c r="C18" s="20" t="s">
        <v>20</v>
      </c>
      <c r="D18" s="46">
        <v>114049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114049</v>
      </c>
      <c r="O18" s="47">
        <f t="shared" si="1"/>
        <v>3.045285840164482</v>
      </c>
      <c r="P18" s="9"/>
    </row>
    <row r="19" spans="1:16" ht="15">
      <c r="A19" s="12"/>
      <c r="B19" s="25">
        <v>324.11</v>
      </c>
      <c r="C19" s="20" t="s">
        <v>21</v>
      </c>
      <c r="D19" s="46">
        <v>0</v>
      </c>
      <c r="E19" s="46">
        <v>5869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5869</v>
      </c>
      <c r="O19" s="47">
        <f t="shared" si="1"/>
        <v>0.15671143627673492</v>
      </c>
      <c r="P19" s="9"/>
    </row>
    <row r="20" spans="1:16" ht="15">
      <c r="A20" s="12"/>
      <c r="B20" s="25">
        <v>324.32</v>
      </c>
      <c r="C20" s="20" t="s">
        <v>22</v>
      </c>
      <c r="D20" s="46">
        <v>0</v>
      </c>
      <c r="E20" s="46">
        <v>41394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41394</v>
      </c>
      <c r="O20" s="47">
        <f t="shared" si="1"/>
        <v>1.1052842380710795</v>
      </c>
      <c r="P20" s="9"/>
    </row>
    <row r="21" spans="1:16" ht="15">
      <c r="A21" s="12"/>
      <c r="B21" s="25">
        <v>329</v>
      </c>
      <c r="C21" s="20" t="s">
        <v>23</v>
      </c>
      <c r="D21" s="46">
        <v>45783</v>
      </c>
      <c r="E21" s="46">
        <v>14025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59808</v>
      </c>
      <c r="O21" s="47">
        <f t="shared" si="1"/>
        <v>1.5969667031587942</v>
      </c>
      <c r="P21" s="9"/>
    </row>
    <row r="22" spans="1:16" ht="15.75">
      <c r="A22" s="29" t="s">
        <v>25</v>
      </c>
      <c r="B22" s="30"/>
      <c r="C22" s="31"/>
      <c r="D22" s="32">
        <f aca="true" t="shared" si="5" ref="D22:M22">SUM(D23:D37)</f>
        <v>4286238</v>
      </c>
      <c r="E22" s="32">
        <f t="shared" si="5"/>
        <v>10347955</v>
      </c>
      <c r="F22" s="32">
        <f t="shared" si="5"/>
        <v>0</v>
      </c>
      <c r="G22" s="32">
        <f t="shared" si="5"/>
        <v>237027</v>
      </c>
      <c r="H22" s="32">
        <f t="shared" si="5"/>
        <v>0</v>
      </c>
      <c r="I22" s="32">
        <f t="shared" si="5"/>
        <v>1410430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16281650</v>
      </c>
      <c r="O22" s="45">
        <f t="shared" si="1"/>
        <v>434.7454006568583</v>
      </c>
      <c r="P22" s="10"/>
    </row>
    <row r="23" spans="1:16" ht="15">
      <c r="A23" s="12"/>
      <c r="B23" s="25">
        <v>331.2</v>
      </c>
      <c r="C23" s="20" t="s">
        <v>24</v>
      </c>
      <c r="D23" s="46">
        <v>0</v>
      </c>
      <c r="E23" s="46">
        <v>8184067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4">SUM(D23:M23)</f>
        <v>8184067</v>
      </c>
      <c r="O23" s="47">
        <f t="shared" si="1"/>
        <v>218.52732904328323</v>
      </c>
      <c r="P23" s="9"/>
    </row>
    <row r="24" spans="1:16" ht="15">
      <c r="A24" s="12"/>
      <c r="B24" s="25">
        <v>334.34</v>
      </c>
      <c r="C24" s="20" t="s">
        <v>26</v>
      </c>
      <c r="D24" s="46">
        <v>0</v>
      </c>
      <c r="E24" s="46">
        <v>0</v>
      </c>
      <c r="F24" s="46">
        <v>0</v>
      </c>
      <c r="G24" s="46">
        <v>237027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237027</v>
      </c>
      <c r="O24" s="47">
        <f t="shared" si="1"/>
        <v>6.328989880110011</v>
      </c>
      <c r="P24" s="9"/>
    </row>
    <row r="25" spans="1:16" ht="15">
      <c r="A25" s="12"/>
      <c r="B25" s="25">
        <v>334.39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437385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437385</v>
      </c>
      <c r="O25" s="47">
        <f t="shared" si="1"/>
        <v>11.678860377560012</v>
      </c>
      <c r="P25" s="9"/>
    </row>
    <row r="26" spans="1:16" ht="15">
      <c r="A26" s="12"/>
      <c r="B26" s="25">
        <v>334.5</v>
      </c>
      <c r="C26" s="20" t="s">
        <v>28</v>
      </c>
      <c r="D26" s="46">
        <v>0</v>
      </c>
      <c r="E26" s="46">
        <v>875891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875891</v>
      </c>
      <c r="O26" s="47">
        <f t="shared" si="1"/>
        <v>23.38765320018157</v>
      </c>
      <c r="P26" s="9"/>
    </row>
    <row r="27" spans="1:16" ht="15">
      <c r="A27" s="12"/>
      <c r="B27" s="25">
        <v>334.7</v>
      </c>
      <c r="C27" s="20" t="s">
        <v>29</v>
      </c>
      <c r="D27" s="46">
        <v>0</v>
      </c>
      <c r="E27" s="46">
        <v>500004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500004</v>
      </c>
      <c r="O27" s="47">
        <f t="shared" si="1"/>
        <v>13.35088515660463</v>
      </c>
      <c r="P27" s="9"/>
    </row>
    <row r="28" spans="1:16" ht="15">
      <c r="A28" s="12"/>
      <c r="B28" s="25">
        <v>335.12</v>
      </c>
      <c r="C28" s="20" t="s">
        <v>30</v>
      </c>
      <c r="D28" s="46">
        <v>1048081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1048081</v>
      </c>
      <c r="O28" s="47">
        <f t="shared" si="1"/>
        <v>27.98539424848469</v>
      </c>
      <c r="P28" s="9"/>
    </row>
    <row r="29" spans="1:16" ht="15">
      <c r="A29" s="12"/>
      <c r="B29" s="25">
        <v>335.14</v>
      </c>
      <c r="C29" s="20" t="s">
        <v>31</v>
      </c>
      <c r="D29" s="46">
        <v>25880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25880</v>
      </c>
      <c r="O29" s="47">
        <f t="shared" si="1"/>
        <v>0.6910362874155563</v>
      </c>
      <c r="P29" s="9"/>
    </row>
    <row r="30" spans="1:16" ht="15">
      <c r="A30" s="12"/>
      <c r="B30" s="25">
        <v>335.15</v>
      </c>
      <c r="C30" s="20" t="s">
        <v>32</v>
      </c>
      <c r="D30" s="46">
        <v>25525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25525</v>
      </c>
      <c r="O30" s="47">
        <f t="shared" si="1"/>
        <v>0.6815572347867881</v>
      </c>
      <c r="P30" s="9"/>
    </row>
    <row r="31" spans="1:16" ht="15">
      <c r="A31" s="12"/>
      <c r="B31" s="25">
        <v>335.18</v>
      </c>
      <c r="C31" s="20" t="s">
        <v>33</v>
      </c>
      <c r="D31" s="46">
        <v>1808035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1808035</v>
      </c>
      <c r="O31" s="47">
        <f t="shared" si="1"/>
        <v>48.27734906945075</v>
      </c>
      <c r="P31" s="9"/>
    </row>
    <row r="32" spans="1:16" ht="15">
      <c r="A32" s="12"/>
      <c r="B32" s="25">
        <v>335.19</v>
      </c>
      <c r="C32" s="20" t="s">
        <v>46</v>
      </c>
      <c r="D32" s="46">
        <v>87777</v>
      </c>
      <c r="E32" s="46">
        <v>0</v>
      </c>
      <c r="F32" s="46">
        <v>0</v>
      </c>
      <c r="G32" s="46">
        <v>0</v>
      </c>
      <c r="H32" s="46">
        <v>0</v>
      </c>
      <c r="I32" s="46">
        <v>973045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1060822</v>
      </c>
      <c r="O32" s="47">
        <f t="shared" si="1"/>
        <v>28.325598782409013</v>
      </c>
      <c r="P32" s="9"/>
    </row>
    <row r="33" spans="1:16" ht="15">
      <c r="A33" s="12"/>
      <c r="B33" s="25">
        <v>335.21</v>
      </c>
      <c r="C33" s="20" t="s">
        <v>34</v>
      </c>
      <c r="D33" s="46">
        <v>11112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11112</v>
      </c>
      <c r="O33" s="47">
        <f t="shared" si="1"/>
        <v>0.2967076980587968</v>
      </c>
      <c r="P33" s="9"/>
    </row>
    <row r="34" spans="1:16" ht="15">
      <c r="A34" s="12"/>
      <c r="B34" s="25">
        <v>335.49</v>
      </c>
      <c r="C34" s="20" t="s">
        <v>35</v>
      </c>
      <c r="D34" s="46">
        <v>24360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24360</v>
      </c>
      <c r="O34" s="47">
        <f t="shared" si="1"/>
        <v>0.6504499212304077</v>
      </c>
      <c r="P34" s="9"/>
    </row>
    <row r="35" spans="1:16" ht="15">
      <c r="A35" s="12"/>
      <c r="B35" s="25">
        <v>337.7</v>
      </c>
      <c r="C35" s="20" t="s">
        <v>36</v>
      </c>
      <c r="D35" s="46">
        <v>0</v>
      </c>
      <c r="E35" s="46">
        <v>297980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297980</v>
      </c>
      <c r="O35" s="47">
        <f t="shared" si="1"/>
        <v>7.95652986569117</v>
      </c>
      <c r="P35" s="9"/>
    </row>
    <row r="36" spans="1:16" ht="15">
      <c r="A36" s="12"/>
      <c r="B36" s="25">
        <v>338</v>
      </c>
      <c r="C36" s="20" t="s">
        <v>37</v>
      </c>
      <c r="D36" s="46">
        <v>0</v>
      </c>
      <c r="E36" s="46">
        <v>490013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490013</v>
      </c>
      <c r="O36" s="47">
        <f t="shared" si="1"/>
        <v>13.08410990360738</v>
      </c>
      <c r="P36" s="9"/>
    </row>
    <row r="37" spans="1:16" ht="15">
      <c r="A37" s="12"/>
      <c r="B37" s="25">
        <v>339</v>
      </c>
      <c r="C37" s="20" t="s">
        <v>38</v>
      </c>
      <c r="D37" s="46">
        <v>1255468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1255468</v>
      </c>
      <c r="O37" s="47">
        <f aca="true" t="shared" si="7" ref="O37:O63">(N37/O$65)</f>
        <v>33.5229499879843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SUM(D39:D48)</f>
        <v>5403088</v>
      </c>
      <c r="E38" s="32">
        <f t="shared" si="8"/>
        <v>276367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22776417</v>
      </c>
      <c r="J38" s="32">
        <f t="shared" si="8"/>
        <v>6991355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35447227</v>
      </c>
      <c r="O38" s="45">
        <f t="shared" si="7"/>
        <v>946.4961416250568</v>
      </c>
      <c r="P38" s="10"/>
    </row>
    <row r="39" spans="1:16" ht="15">
      <c r="A39" s="12"/>
      <c r="B39" s="25">
        <v>341.2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6861498</v>
      </c>
      <c r="K39" s="46">
        <v>0</v>
      </c>
      <c r="L39" s="46">
        <v>0</v>
      </c>
      <c r="M39" s="46">
        <v>0</v>
      </c>
      <c r="N39" s="46">
        <f>SUM(D39:M39)</f>
        <v>6861498</v>
      </c>
      <c r="O39" s="47">
        <f t="shared" si="7"/>
        <v>183.21267789912153</v>
      </c>
      <c r="P39" s="9"/>
    </row>
    <row r="40" spans="1:16" ht="15">
      <c r="A40" s="12"/>
      <c r="B40" s="25">
        <v>341.9</v>
      </c>
      <c r="C40" s="20" t="s">
        <v>48</v>
      </c>
      <c r="D40" s="46">
        <v>1981654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129857</v>
      </c>
      <c r="K40" s="46">
        <v>0</v>
      </c>
      <c r="L40" s="46">
        <v>0</v>
      </c>
      <c r="M40" s="46">
        <v>0</v>
      </c>
      <c r="N40" s="46">
        <f aca="true" t="shared" si="9" ref="N40:N48">SUM(D40:M40)</f>
        <v>2111511</v>
      </c>
      <c r="O40" s="47">
        <f t="shared" si="7"/>
        <v>56.38063069076927</v>
      </c>
      <c r="P40" s="9"/>
    </row>
    <row r="41" spans="1:16" ht="15">
      <c r="A41" s="12"/>
      <c r="B41" s="25">
        <v>342.2</v>
      </c>
      <c r="C41" s="20" t="s">
        <v>49</v>
      </c>
      <c r="D41" s="46">
        <v>702143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702143</v>
      </c>
      <c r="O41" s="47">
        <f t="shared" si="7"/>
        <v>18.748311126538677</v>
      </c>
      <c r="P41" s="9"/>
    </row>
    <row r="42" spans="1:16" ht="15">
      <c r="A42" s="12"/>
      <c r="B42" s="25">
        <v>342.4</v>
      </c>
      <c r="C42" s="20" t="s">
        <v>50</v>
      </c>
      <c r="D42" s="46">
        <v>971756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971756</v>
      </c>
      <c r="O42" s="47">
        <f t="shared" si="7"/>
        <v>25.947397933299513</v>
      </c>
      <c r="P42" s="9"/>
    </row>
    <row r="43" spans="1:16" ht="15">
      <c r="A43" s="12"/>
      <c r="B43" s="25">
        <v>343.4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5204687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5204687</v>
      </c>
      <c r="O43" s="47">
        <f t="shared" si="7"/>
        <v>138.97324504018584</v>
      </c>
      <c r="P43" s="9"/>
    </row>
    <row r="44" spans="1:16" ht="15">
      <c r="A44" s="12"/>
      <c r="B44" s="25">
        <v>343.6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16654785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16654785</v>
      </c>
      <c r="O44" s="47">
        <f t="shared" si="7"/>
        <v>444.7086860163948</v>
      </c>
      <c r="P44" s="9"/>
    </row>
    <row r="45" spans="1:16" ht="15">
      <c r="A45" s="12"/>
      <c r="B45" s="25">
        <v>343.8</v>
      </c>
      <c r="C45" s="20" t="s">
        <v>53</v>
      </c>
      <c r="D45" s="46">
        <v>650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650</v>
      </c>
      <c r="O45" s="47">
        <f t="shared" si="7"/>
        <v>0.017356011855491175</v>
      </c>
      <c r="P45" s="9"/>
    </row>
    <row r="46" spans="1:16" ht="15">
      <c r="A46" s="12"/>
      <c r="B46" s="25">
        <v>344.9</v>
      </c>
      <c r="C46" s="20" t="s">
        <v>54</v>
      </c>
      <c r="D46" s="46">
        <v>88746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88746</v>
      </c>
      <c r="O46" s="47">
        <f t="shared" si="7"/>
        <v>2.3696563509652613</v>
      </c>
      <c r="P46" s="9"/>
    </row>
    <row r="47" spans="1:16" ht="15">
      <c r="A47" s="12"/>
      <c r="B47" s="25">
        <v>347.2</v>
      </c>
      <c r="C47" s="20" t="s">
        <v>55</v>
      </c>
      <c r="D47" s="46">
        <v>1658139</v>
      </c>
      <c r="E47" s="46">
        <v>0</v>
      </c>
      <c r="F47" s="46">
        <v>0</v>
      </c>
      <c r="G47" s="46">
        <v>0</v>
      </c>
      <c r="H47" s="46">
        <v>0</v>
      </c>
      <c r="I47" s="46">
        <v>916945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2575084</v>
      </c>
      <c r="O47" s="47">
        <f t="shared" si="7"/>
        <v>68.75875143520867</v>
      </c>
      <c r="P47" s="9"/>
    </row>
    <row r="48" spans="1:16" ht="15">
      <c r="A48" s="12"/>
      <c r="B48" s="25">
        <v>347.5</v>
      </c>
      <c r="C48" s="20" t="s">
        <v>56</v>
      </c>
      <c r="D48" s="46">
        <v>0</v>
      </c>
      <c r="E48" s="46">
        <v>276367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276367</v>
      </c>
      <c r="O48" s="47">
        <f t="shared" si="7"/>
        <v>7.379429120717738</v>
      </c>
      <c r="P48" s="9"/>
    </row>
    <row r="49" spans="1:16" ht="15.75">
      <c r="A49" s="29" t="s">
        <v>44</v>
      </c>
      <c r="B49" s="30"/>
      <c r="C49" s="31"/>
      <c r="D49" s="32">
        <f aca="true" t="shared" si="10" ref="D49:M49">SUM(D50:D52)</f>
        <v>184190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4">SUM(D49:M49)</f>
        <v>184190</v>
      </c>
      <c r="O49" s="45">
        <f t="shared" si="7"/>
        <v>4.918159728712184</v>
      </c>
      <c r="P49" s="10"/>
    </row>
    <row r="50" spans="1:16" ht="15">
      <c r="A50" s="13"/>
      <c r="B50" s="39">
        <v>351.2</v>
      </c>
      <c r="C50" s="21" t="s">
        <v>59</v>
      </c>
      <c r="D50" s="46">
        <v>101653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101653</v>
      </c>
      <c r="O50" s="47">
        <f t="shared" si="7"/>
        <v>2.7142933433019145</v>
      </c>
      <c r="P50" s="9"/>
    </row>
    <row r="51" spans="1:16" ht="15">
      <c r="A51" s="13"/>
      <c r="B51" s="39">
        <v>352</v>
      </c>
      <c r="C51" s="21" t="s">
        <v>60</v>
      </c>
      <c r="D51" s="46">
        <v>52240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52240</v>
      </c>
      <c r="O51" s="47">
        <f t="shared" si="7"/>
        <v>1.3948893220474754</v>
      </c>
      <c r="P51" s="9"/>
    </row>
    <row r="52" spans="1:16" ht="15">
      <c r="A52" s="13"/>
      <c r="B52" s="39">
        <v>354</v>
      </c>
      <c r="C52" s="21" t="s">
        <v>61</v>
      </c>
      <c r="D52" s="46">
        <v>30297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30297</v>
      </c>
      <c r="O52" s="47">
        <f t="shared" si="7"/>
        <v>0.8089770633627941</v>
      </c>
      <c r="P52" s="9"/>
    </row>
    <row r="53" spans="1:16" ht="15.75">
      <c r="A53" s="29" t="s">
        <v>3</v>
      </c>
      <c r="B53" s="30"/>
      <c r="C53" s="31"/>
      <c r="D53" s="32">
        <f aca="true" t="shared" si="12" ref="D53:M53">SUM(D54:D60)</f>
        <v>396931</v>
      </c>
      <c r="E53" s="32">
        <f t="shared" si="12"/>
        <v>31557</v>
      </c>
      <c r="F53" s="32">
        <f t="shared" si="12"/>
        <v>-538</v>
      </c>
      <c r="G53" s="32">
        <f t="shared" si="12"/>
        <v>2335</v>
      </c>
      <c r="H53" s="32">
        <f t="shared" si="12"/>
        <v>0</v>
      </c>
      <c r="I53" s="32">
        <f t="shared" si="12"/>
        <v>-41579</v>
      </c>
      <c r="J53" s="32">
        <f t="shared" si="12"/>
        <v>19309</v>
      </c>
      <c r="K53" s="32">
        <f t="shared" si="12"/>
        <v>1337547</v>
      </c>
      <c r="L53" s="32">
        <f t="shared" si="12"/>
        <v>0</v>
      </c>
      <c r="M53" s="32">
        <f t="shared" si="12"/>
        <v>0</v>
      </c>
      <c r="N53" s="32">
        <f t="shared" si="11"/>
        <v>1745562</v>
      </c>
      <c r="O53" s="45">
        <f t="shared" si="7"/>
        <v>46.60922271768444</v>
      </c>
      <c r="P53" s="10"/>
    </row>
    <row r="54" spans="1:16" ht="15">
      <c r="A54" s="12"/>
      <c r="B54" s="25">
        <v>361.1</v>
      </c>
      <c r="C54" s="20" t="s">
        <v>62</v>
      </c>
      <c r="D54" s="46">
        <v>-30089</v>
      </c>
      <c r="E54" s="46">
        <v>-23427</v>
      </c>
      <c r="F54" s="46">
        <v>-538</v>
      </c>
      <c r="G54" s="46">
        <v>-10665</v>
      </c>
      <c r="H54" s="46">
        <v>0</v>
      </c>
      <c r="I54" s="46">
        <v>-43434</v>
      </c>
      <c r="J54" s="46">
        <v>-35705</v>
      </c>
      <c r="K54" s="46">
        <v>277270</v>
      </c>
      <c r="L54" s="46">
        <v>0</v>
      </c>
      <c r="M54" s="46">
        <v>0</v>
      </c>
      <c r="N54" s="46">
        <f t="shared" si="11"/>
        <v>133412</v>
      </c>
      <c r="O54" s="47">
        <f t="shared" si="7"/>
        <v>3.5623080825612132</v>
      </c>
      <c r="P54" s="9"/>
    </row>
    <row r="55" spans="1:16" ht="15">
      <c r="A55" s="12"/>
      <c r="B55" s="25">
        <v>361.3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-192578</v>
      </c>
      <c r="L55" s="46">
        <v>0</v>
      </c>
      <c r="M55" s="46">
        <v>0</v>
      </c>
      <c r="N55" s="46">
        <f aca="true" t="shared" si="13" ref="N55:N60">SUM(D55:M55)</f>
        <v>-192578</v>
      </c>
      <c r="O55" s="47">
        <f t="shared" si="7"/>
        <v>-5.1421323863181225</v>
      </c>
      <c r="P55" s="9"/>
    </row>
    <row r="56" spans="1:16" ht="15">
      <c r="A56" s="12"/>
      <c r="B56" s="25">
        <v>362</v>
      </c>
      <c r="C56" s="20" t="s">
        <v>64</v>
      </c>
      <c r="D56" s="46">
        <v>346714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161696</v>
      </c>
      <c r="L56" s="46">
        <v>0</v>
      </c>
      <c r="M56" s="46">
        <v>0</v>
      </c>
      <c r="N56" s="46">
        <f t="shared" si="13"/>
        <v>508410</v>
      </c>
      <c r="O56" s="47">
        <f t="shared" si="7"/>
        <v>13.575338442231182</v>
      </c>
      <c r="P56" s="9"/>
    </row>
    <row r="57" spans="1:16" ht="15">
      <c r="A57" s="12"/>
      <c r="B57" s="25">
        <v>365</v>
      </c>
      <c r="C57" s="20" t="s">
        <v>65</v>
      </c>
      <c r="D57" s="46">
        <v>10740</v>
      </c>
      <c r="E57" s="46">
        <v>0</v>
      </c>
      <c r="F57" s="46">
        <v>0</v>
      </c>
      <c r="G57" s="46">
        <v>0</v>
      </c>
      <c r="H57" s="46">
        <v>0</v>
      </c>
      <c r="I57" s="46">
        <v>1855</v>
      </c>
      <c r="J57" s="46">
        <v>55014</v>
      </c>
      <c r="K57" s="46">
        <v>0</v>
      </c>
      <c r="L57" s="46">
        <v>0</v>
      </c>
      <c r="M57" s="46">
        <v>0</v>
      </c>
      <c r="N57" s="46">
        <f t="shared" si="13"/>
        <v>67609</v>
      </c>
      <c r="O57" s="47">
        <f t="shared" si="7"/>
        <v>1.805265546981389</v>
      </c>
      <c r="P57" s="9"/>
    </row>
    <row r="58" spans="1:16" ht="15">
      <c r="A58" s="12"/>
      <c r="B58" s="25">
        <v>366</v>
      </c>
      <c r="C58" s="20" t="s">
        <v>66</v>
      </c>
      <c r="D58" s="46">
        <v>0</v>
      </c>
      <c r="E58" s="46">
        <v>7973</v>
      </c>
      <c r="F58" s="46">
        <v>0</v>
      </c>
      <c r="G58" s="46">
        <v>13000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20973</v>
      </c>
      <c r="O58" s="47">
        <f t="shared" si="7"/>
        <v>0.5600117486849483</v>
      </c>
      <c r="P58" s="9"/>
    </row>
    <row r="59" spans="1:16" ht="15">
      <c r="A59" s="12"/>
      <c r="B59" s="25">
        <v>368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1071681</v>
      </c>
      <c r="L59" s="46">
        <v>0</v>
      </c>
      <c r="M59" s="46">
        <v>0</v>
      </c>
      <c r="N59" s="46">
        <f t="shared" si="13"/>
        <v>1071681</v>
      </c>
      <c r="O59" s="47">
        <f t="shared" si="7"/>
        <v>28.61555098662252</v>
      </c>
      <c r="P59" s="9"/>
    </row>
    <row r="60" spans="1:16" ht="15">
      <c r="A60" s="12"/>
      <c r="B60" s="25">
        <v>369.9</v>
      </c>
      <c r="C60" s="20" t="s">
        <v>68</v>
      </c>
      <c r="D60" s="46">
        <v>69566</v>
      </c>
      <c r="E60" s="46">
        <v>47011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19478</v>
      </c>
      <c r="L60" s="46">
        <v>0</v>
      </c>
      <c r="M60" s="46">
        <v>0</v>
      </c>
      <c r="N60" s="46">
        <f t="shared" si="13"/>
        <v>136055</v>
      </c>
      <c r="O60" s="47">
        <f t="shared" si="7"/>
        <v>3.6328802969213103</v>
      </c>
      <c r="P60" s="9"/>
    </row>
    <row r="61" spans="1:16" ht="15.75">
      <c r="A61" s="29" t="s">
        <v>45</v>
      </c>
      <c r="B61" s="30"/>
      <c r="C61" s="31"/>
      <c r="D61" s="32">
        <f aca="true" t="shared" si="14" ref="D61:M61">SUM(D62:D62)</f>
        <v>729559</v>
      </c>
      <c r="E61" s="32">
        <f t="shared" si="14"/>
        <v>1361018</v>
      </c>
      <c r="F61" s="32">
        <f t="shared" si="14"/>
        <v>111836</v>
      </c>
      <c r="G61" s="32">
        <f t="shared" si="14"/>
        <v>1668142</v>
      </c>
      <c r="H61" s="32">
        <f t="shared" si="14"/>
        <v>0</v>
      </c>
      <c r="I61" s="32">
        <f t="shared" si="14"/>
        <v>105000</v>
      </c>
      <c r="J61" s="32">
        <f t="shared" si="14"/>
        <v>314801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4290356</v>
      </c>
      <c r="O61" s="45">
        <f t="shared" si="7"/>
        <v>114.55918400042722</v>
      </c>
      <c r="P61" s="9"/>
    </row>
    <row r="62" spans="1:16" ht="15.75" thickBot="1">
      <c r="A62" s="12"/>
      <c r="B62" s="25">
        <v>381</v>
      </c>
      <c r="C62" s="20" t="s">
        <v>69</v>
      </c>
      <c r="D62" s="46">
        <v>729559</v>
      </c>
      <c r="E62" s="46">
        <v>1361018</v>
      </c>
      <c r="F62" s="46">
        <v>111836</v>
      </c>
      <c r="G62" s="46">
        <v>1668142</v>
      </c>
      <c r="H62" s="46">
        <v>0</v>
      </c>
      <c r="I62" s="46">
        <v>105000</v>
      </c>
      <c r="J62" s="46">
        <v>314801</v>
      </c>
      <c r="K62" s="46">
        <v>0</v>
      </c>
      <c r="L62" s="46">
        <v>0</v>
      </c>
      <c r="M62" s="46">
        <v>0</v>
      </c>
      <c r="N62" s="46">
        <f>SUM(D62:M62)</f>
        <v>4290356</v>
      </c>
      <c r="O62" s="47">
        <f t="shared" si="7"/>
        <v>114.55918400042722</v>
      </c>
      <c r="P62" s="9"/>
    </row>
    <row r="63" spans="1:119" ht="16.5" thickBot="1">
      <c r="A63" s="14" t="s">
        <v>57</v>
      </c>
      <c r="B63" s="23"/>
      <c r="C63" s="22"/>
      <c r="D63" s="15">
        <f aca="true" t="shared" si="15" ref="D63:M63">SUM(D5,D15,D22,D38,D49,D53,D61)</f>
        <v>26726174</v>
      </c>
      <c r="E63" s="15">
        <f t="shared" si="15"/>
        <v>12687831</v>
      </c>
      <c r="F63" s="15">
        <f t="shared" si="15"/>
        <v>111298</v>
      </c>
      <c r="G63" s="15">
        <f t="shared" si="15"/>
        <v>7173341</v>
      </c>
      <c r="H63" s="15">
        <f t="shared" si="15"/>
        <v>0</v>
      </c>
      <c r="I63" s="15">
        <f t="shared" si="15"/>
        <v>24250268</v>
      </c>
      <c r="J63" s="15">
        <f t="shared" si="15"/>
        <v>7325465</v>
      </c>
      <c r="K63" s="15">
        <f t="shared" si="15"/>
        <v>1337547</v>
      </c>
      <c r="L63" s="15">
        <f t="shared" si="15"/>
        <v>0</v>
      </c>
      <c r="M63" s="15">
        <f t="shared" si="15"/>
        <v>0</v>
      </c>
      <c r="N63" s="15">
        <f>SUM(D63:M63)</f>
        <v>79611924</v>
      </c>
      <c r="O63" s="38">
        <f t="shared" si="7"/>
        <v>2125.76230274225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76</v>
      </c>
      <c r="M65" s="48"/>
      <c r="N65" s="48"/>
      <c r="O65" s="43">
        <v>37451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thickBot="1">
      <c r="A67" s="52" t="s">
        <v>86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A67:O67"/>
    <mergeCell ref="A1:O1"/>
    <mergeCell ref="D3:H3"/>
    <mergeCell ref="I3:J3"/>
    <mergeCell ref="K3:L3"/>
    <mergeCell ref="O3:O4"/>
    <mergeCell ref="A2:O2"/>
    <mergeCell ref="A3:C4"/>
    <mergeCell ref="A66:O66"/>
    <mergeCell ref="L65:N65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12916171</v>
      </c>
      <c r="E5" s="27">
        <f t="shared" si="0"/>
        <v>697998</v>
      </c>
      <c r="F5" s="27">
        <f t="shared" si="0"/>
        <v>0</v>
      </c>
      <c r="G5" s="27">
        <f t="shared" si="0"/>
        <v>4201977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17816146</v>
      </c>
      <c r="O5" s="33">
        <f aca="true" t="shared" si="1" ref="O5:O36">(N5/O$62)</f>
        <v>474.3256569313916</v>
      </c>
      <c r="P5" s="6"/>
    </row>
    <row r="6" spans="1:16" ht="15">
      <c r="A6" s="12"/>
      <c r="B6" s="25">
        <v>311</v>
      </c>
      <c r="C6" s="20" t="s">
        <v>2</v>
      </c>
      <c r="D6" s="46">
        <v>8514360</v>
      </c>
      <c r="E6" s="46">
        <v>697998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9212358</v>
      </c>
      <c r="O6" s="47">
        <f t="shared" si="1"/>
        <v>245.2639173610926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493854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493854</v>
      </c>
      <c r="O7" s="47">
        <f t="shared" si="1"/>
        <v>13.14805250126461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3708123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3708123</v>
      </c>
      <c r="O8" s="47">
        <f t="shared" si="1"/>
        <v>98.72269108916163</v>
      </c>
      <c r="P8" s="9"/>
    </row>
    <row r="9" spans="1:16" ht="15">
      <c r="A9" s="12"/>
      <c r="B9" s="25">
        <v>314.1</v>
      </c>
      <c r="C9" s="20" t="s">
        <v>12</v>
      </c>
      <c r="D9" s="46">
        <v>2481842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2481842</v>
      </c>
      <c r="O9" s="47">
        <f t="shared" si="1"/>
        <v>66.07497137988871</v>
      </c>
      <c r="P9" s="9"/>
    </row>
    <row r="10" spans="1:16" ht="15">
      <c r="A10" s="12"/>
      <c r="B10" s="25">
        <v>314.4</v>
      </c>
      <c r="C10" s="20" t="s">
        <v>13</v>
      </c>
      <c r="D10" s="46">
        <v>103512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103512</v>
      </c>
      <c r="O10" s="47">
        <f t="shared" si="1"/>
        <v>2.755837171534304</v>
      </c>
      <c r="P10" s="9"/>
    </row>
    <row r="11" spans="1:16" ht="15">
      <c r="A11" s="12"/>
      <c r="B11" s="25">
        <v>314.7</v>
      </c>
      <c r="C11" s="20" t="s">
        <v>14</v>
      </c>
      <c r="D11" s="46">
        <v>309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309</v>
      </c>
      <c r="O11" s="47">
        <f t="shared" si="1"/>
        <v>0.008226618034663614</v>
      </c>
      <c r="P11" s="9"/>
    </row>
    <row r="12" spans="1:16" ht="15">
      <c r="A12" s="12"/>
      <c r="B12" s="25">
        <v>314.8</v>
      </c>
      <c r="C12" s="20" t="s">
        <v>15</v>
      </c>
      <c r="D12" s="46">
        <v>13453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13453</v>
      </c>
      <c r="O12" s="47">
        <f t="shared" si="1"/>
        <v>0.35816405314022526</v>
      </c>
      <c r="P12" s="9"/>
    </row>
    <row r="13" spans="1:16" ht="15">
      <c r="A13" s="12"/>
      <c r="B13" s="25">
        <v>315</v>
      </c>
      <c r="C13" s="20" t="s">
        <v>16</v>
      </c>
      <c r="D13" s="46">
        <v>1648946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1648946</v>
      </c>
      <c r="O13" s="47">
        <f t="shared" si="1"/>
        <v>43.90048188280397</v>
      </c>
      <c r="P13" s="9"/>
    </row>
    <row r="14" spans="1:16" ht="15">
      <c r="A14" s="12"/>
      <c r="B14" s="25">
        <v>316</v>
      </c>
      <c r="C14" s="20" t="s">
        <v>17</v>
      </c>
      <c r="D14" s="46">
        <v>153749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153749</v>
      </c>
      <c r="O14" s="47">
        <f t="shared" si="1"/>
        <v>4.0933148744708605</v>
      </c>
      <c r="P14" s="9"/>
    </row>
    <row r="15" spans="1:16" ht="15.75">
      <c r="A15" s="29" t="s">
        <v>97</v>
      </c>
      <c r="B15" s="30"/>
      <c r="C15" s="31"/>
      <c r="D15" s="32">
        <f aca="true" t="shared" si="3" ref="D15:M15">SUM(D16:D19)</f>
        <v>2812001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0">SUM(D15:M15)</f>
        <v>2812001</v>
      </c>
      <c r="O15" s="45">
        <f t="shared" si="1"/>
        <v>74.86491307473177</v>
      </c>
      <c r="P15" s="10"/>
    </row>
    <row r="16" spans="1:16" ht="15">
      <c r="A16" s="12"/>
      <c r="B16" s="25">
        <v>322</v>
      </c>
      <c r="C16" s="20" t="s">
        <v>0</v>
      </c>
      <c r="D16" s="46">
        <v>309014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309014</v>
      </c>
      <c r="O16" s="47">
        <f t="shared" si="1"/>
        <v>8.22699076169431</v>
      </c>
      <c r="P16" s="9"/>
    </row>
    <row r="17" spans="1:16" ht="15">
      <c r="A17" s="12"/>
      <c r="B17" s="25">
        <v>323.1</v>
      </c>
      <c r="C17" s="20" t="s">
        <v>19</v>
      </c>
      <c r="D17" s="46">
        <v>2399525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2399525</v>
      </c>
      <c r="O17" s="47">
        <f t="shared" si="1"/>
        <v>63.88341630946993</v>
      </c>
      <c r="P17" s="9"/>
    </row>
    <row r="18" spans="1:16" ht="15">
      <c r="A18" s="12"/>
      <c r="B18" s="25">
        <v>323.4</v>
      </c>
      <c r="C18" s="20" t="s">
        <v>20</v>
      </c>
      <c r="D18" s="46">
        <v>74813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74813</v>
      </c>
      <c r="O18" s="47">
        <f t="shared" si="1"/>
        <v>1.9917733819653365</v>
      </c>
      <c r="P18" s="9"/>
    </row>
    <row r="19" spans="1:16" ht="15">
      <c r="A19" s="12"/>
      <c r="B19" s="25">
        <v>329</v>
      </c>
      <c r="C19" s="20" t="s">
        <v>98</v>
      </c>
      <c r="D19" s="46">
        <v>28649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28649</v>
      </c>
      <c r="O19" s="47">
        <f t="shared" si="1"/>
        <v>0.7627326216021938</v>
      </c>
      <c r="P19" s="9"/>
    </row>
    <row r="20" spans="1:16" ht="15.75">
      <c r="A20" s="29" t="s">
        <v>25</v>
      </c>
      <c r="B20" s="30"/>
      <c r="C20" s="31"/>
      <c r="D20" s="32">
        <f aca="true" t="shared" si="5" ref="D20:M20">SUM(D21:D31)</f>
        <v>3889800</v>
      </c>
      <c r="E20" s="32">
        <f t="shared" si="5"/>
        <v>10000</v>
      </c>
      <c r="F20" s="32">
        <f t="shared" si="5"/>
        <v>39915</v>
      </c>
      <c r="G20" s="32">
        <f t="shared" si="5"/>
        <v>0</v>
      </c>
      <c r="H20" s="32">
        <f t="shared" si="5"/>
        <v>0</v>
      </c>
      <c r="I20" s="32">
        <f t="shared" si="5"/>
        <v>1943110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5882825</v>
      </c>
      <c r="O20" s="45">
        <f t="shared" si="1"/>
        <v>156.62056388275073</v>
      </c>
      <c r="P20" s="10"/>
    </row>
    <row r="21" spans="1:16" ht="15">
      <c r="A21" s="12"/>
      <c r="B21" s="25">
        <v>331.2</v>
      </c>
      <c r="C21" s="20" t="s">
        <v>24</v>
      </c>
      <c r="D21" s="46">
        <v>0</v>
      </c>
      <c r="E21" s="46">
        <v>10000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9">SUM(D21:M21)</f>
        <v>10000</v>
      </c>
      <c r="O21" s="47">
        <f t="shared" si="1"/>
        <v>0.2662335933548095</v>
      </c>
      <c r="P21" s="9"/>
    </row>
    <row r="22" spans="1:16" ht="15">
      <c r="A22" s="12"/>
      <c r="B22" s="25">
        <v>334.39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608341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608341</v>
      </c>
      <c r="O22" s="47">
        <f t="shared" si="1"/>
        <v>16.196081041505817</v>
      </c>
      <c r="P22" s="9"/>
    </row>
    <row r="23" spans="1:16" ht="15">
      <c r="A23" s="12"/>
      <c r="B23" s="25">
        <v>335.12</v>
      </c>
      <c r="C23" s="20" t="s">
        <v>30</v>
      </c>
      <c r="D23" s="46">
        <v>1191791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1191791</v>
      </c>
      <c r="O23" s="47">
        <f t="shared" si="1"/>
        <v>31.72948004579218</v>
      </c>
      <c r="P23" s="9"/>
    </row>
    <row r="24" spans="1:16" ht="15">
      <c r="A24" s="12"/>
      <c r="B24" s="25">
        <v>335.14</v>
      </c>
      <c r="C24" s="20" t="s">
        <v>31</v>
      </c>
      <c r="D24" s="46">
        <v>24208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24208</v>
      </c>
      <c r="O24" s="47">
        <f t="shared" si="1"/>
        <v>0.6444982827933229</v>
      </c>
      <c r="P24" s="9"/>
    </row>
    <row r="25" spans="1:16" ht="15">
      <c r="A25" s="12"/>
      <c r="B25" s="25">
        <v>335.15</v>
      </c>
      <c r="C25" s="20" t="s">
        <v>32</v>
      </c>
      <c r="D25" s="46">
        <v>22835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22835</v>
      </c>
      <c r="O25" s="47">
        <f t="shared" si="1"/>
        <v>0.6079444104257076</v>
      </c>
      <c r="P25" s="9"/>
    </row>
    <row r="26" spans="1:16" ht="15">
      <c r="A26" s="12"/>
      <c r="B26" s="25">
        <v>335.18</v>
      </c>
      <c r="C26" s="20" t="s">
        <v>33</v>
      </c>
      <c r="D26" s="46">
        <v>1983182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1983182</v>
      </c>
      <c r="O26" s="47">
        <f t="shared" si="1"/>
        <v>52.79896701365778</v>
      </c>
      <c r="P26" s="9"/>
    </row>
    <row r="27" spans="1:16" ht="15">
      <c r="A27" s="12"/>
      <c r="B27" s="25">
        <v>335.19</v>
      </c>
      <c r="C27" s="20" t="s">
        <v>46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1334769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1334769</v>
      </c>
      <c r="O27" s="47">
        <f t="shared" si="1"/>
        <v>35.53603471686057</v>
      </c>
      <c r="P27" s="9"/>
    </row>
    <row r="28" spans="1:16" ht="15">
      <c r="A28" s="12"/>
      <c r="B28" s="25">
        <v>335.21</v>
      </c>
      <c r="C28" s="20" t="s">
        <v>34</v>
      </c>
      <c r="D28" s="46">
        <v>13015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13015</v>
      </c>
      <c r="O28" s="47">
        <f t="shared" si="1"/>
        <v>0.34650302175128456</v>
      </c>
      <c r="P28" s="9"/>
    </row>
    <row r="29" spans="1:16" ht="15">
      <c r="A29" s="12"/>
      <c r="B29" s="25">
        <v>335.49</v>
      </c>
      <c r="C29" s="20" t="s">
        <v>35</v>
      </c>
      <c r="D29" s="46">
        <v>25100</v>
      </c>
      <c r="E29" s="46">
        <v>0</v>
      </c>
      <c r="F29" s="46">
        <v>39915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65015</v>
      </c>
      <c r="O29" s="47">
        <f t="shared" si="1"/>
        <v>1.730917707196294</v>
      </c>
      <c r="P29" s="9"/>
    </row>
    <row r="30" spans="1:16" ht="15">
      <c r="A30" s="12"/>
      <c r="B30" s="25">
        <v>338</v>
      </c>
      <c r="C30" s="20" t="s">
        <v>37</v>
      </c>
      <c r="D30" s="46">
        <v>526888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526888</v>
      </c>
      <c r="O30" s="47">
        <f t="shared" si="1"/>
        <v>14.027528553552887</v>
      </c>
      <c r="P30" s="9"/>
    </row>
    <row r="31" spans="1:16" ht="15">
      <c r="A31" s="12"/>
      <c r="B31" s="25">
        <v>339</v>
      </c>
      <c r="C31" s="20" t="s">
        <v>38</v>
      </c>
      <c r="D31" s="46">
        <v>102781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102781</v>
      </c>
      <c r="O31" s="47">
        <f t="shared" si="1"/>
        <v>2.7363754958600675</v>
      </c>
      <c r="P31" s="9"/>
    </row>
    <row r="32" spans="1:16" ht="15.75">
      <c r="A32" s="29" t="s">
        <v>43</v>
      </c>
      <c r="B32" s="30"/>
      <c r="C32" s="31"/>
      <c r="D32" s="32">
        <f aca="true" t="shared" si="7" ref="D32:M32">SUM(D33:D42)</f>
        <v>5213566</v>
      </c>
      <c r="E32" s="32">
        <f t="shared" si="7"/>
        <v>339143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22620545</v>
      </c>
      <c r="J32" s="32">
        <f t="shared" si="7"/>
        <v>7904506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36077760</v>
      </c>
      <c r="O32" s="45">
        <f t="shared" si="1"/>
        <v>960.5111684992412</v>
      </c>
      <c r="P32" s="10"/>
    </row>
    <row r="33" spans="1:16" ht="15">
      <c r="A33" s="12"/>
      <c r="B33" s="25">
        <v>341.2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7778003</v>
      </c>
      <c r="K33" s="46">
        <v>0</v>
      </c>
      <c r="L33" s="46">
        <v>0</v>
      </c>
      <c r="M33" s="46">
        <v>0</v>
      </c>
      <c r="N33" s="46">
        <f>SUM(D33:M33)</f>
        <v>7778003</v>
      </c>
      <c r="O33" s="47">
        <f t="shared" si="1"/>
        <v>207.07656878144886</v>
      </c>
      <c r="P33" s="9"/>
    </row>
    <row r="34" spans="1:16" ht="15">
      <c r="A34" s="12"/>
      <c r="B34" s="25">
        <v>341.9</v>
      </c>
      <c r="C34" s="20" t="s">
        <v>48</v>
      </c>
      <c r="D34" s="46">
        <v>1810124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126503</v>
      </c>
      <c r="K34" s="46">
        <v>0</v>
      </c>
      <c r="L34" s="46">
        <v>0</v>
      </c>
      <c r="M34" s="46">
        <v>0</v>
      </c>
      <c r="N34" s="46">
        <f aca="true" t="shared" si="8" ref="N34:N45">SUM(D34:M34)</f>
        <v>1936627</v>
      </c>
      <c r="O34" s="47">
        <f t="shared" si="1"/>
        <v>51.55951651979447</v>
      </c>
      <c r="P34" s="9"/>
    </row>
    <row r="35" spans="1:16" ht="15">
      <c r="A35" s="12"/>
      <c r="B35" s="25">
        <v>342.2</v>
      </c>
      <c r="C35" s="20" t="s">
        <v>49</v>
      </c>
      <c r="D35" s="46">
        <v>721192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721192</v>
      </c>
      <c r="O35" s="47">
        <f t="shared" si="1"/>
        <v>19.20055376587418</v>
      </c>
      <c r="P35" s="9"/>
    </row>
    <row r="36" spans="1:16" ht="15">
      <c r="A36" s="12"/>
      <c r="B36" s="25">
        <v>342.4</v>
      </c>
      <c r="C36" s="20" t="s">
        <v>50</v>
      </c>
      <c r="D36" s="46">
        <v>930940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930940</v>
      </c>
      <c r="O36" s="47">
        <f t="shared" si="1"/>
        <v>24.784750139772637</v>
      </c>
      <c r="P36" s="9"/>
    </row>
    <row r="37" spans="1:16" ht="15">
      <c r="A37" s="12"/>
      <c r="B37" s="25">
        <v>343.4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4905583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4905583</v>
      </c>
      <c r="O37" s="47">
        <f aca="true" t="shared" si="9" ref="O37:O60">(N37/O$62)</f>
        <v>130.60309895902665</v>
      </c>
      <c r="P37" s="9"/>
    </row>
    <row r="38" spans="1:16" ht="15">
      <c r="A38" s="12"/>
      <c r="B38" s="25">
        <v>343.6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16744412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16744412</v>
      </c>
      <c r="O38" s="47">
        <f t="shared" si="9"/>
        <v>445.7924975373393</v>
      </c>
      <c r="P38" s="9"/>
    </row>
    <row r="39" spans="1:16" ht="15">
      <c r="A39" s="12"/>
      <c r="B39" s="25">
        <v>343.8</v>
      </c>
      <c r="C39" s="20" t="s">
        <v>53</v>
      </c>
      <c r="D39" s="46">
        <v>18825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18825</v>
      </c>
      <c r="O39" s="47">
        <f t="shared" si="9"/>
        <v>0.5011847394904289</v>
      </c>
      <c r="P39" s="9"/>
    </row>
    <row r="40" spans="1:16" ht="15">
      <c r="A40" s="12"/>
      <c r="B40" s="25">
        <v>344.9</v>
      </c>
      <c r="C40" s="20" t="s">
        <v>54</v>
      </c>
      <c r="D40" s="46">
        <v>6358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6358</v>
      </c>
      <c r="O40" s="47">
        <f t="shared" si="9"/>
        <v>0.16927131865498787</v>
      </c>
      <c r="P40" s="9"/>
    </row>
    <row r="41" spans="1:16" ht="15">
      <c r="A41" s="12"/>
      <c r="B41" s="25">
        <v>347.2</v>
      </c>
      <c r="C41" s="20" t="s">
        <v>55</v>
      </c>
      <c r="D41" s="46">
        <v>1726127</v>
      </c>
      <c r="E41" s="46">
        <v>0</v>
      </c>
      <c r="F41" s="46">
        <v>0</v>
      </c>
      <c r="G41" s="46">
        <v>0</v>
      </c>
      <c r="H41" s="46">
        <v>0</v>
      </c>
      <c r="I41" s="46">
        <v>970550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2696677</v>
      </c>
      <c r="O41" s="47">
        <f t="shared" si="9"/>
        <v>71.79460078272676</v>
      </c>
      <c r="P41" s="9"/>
    </row>
    <row r="42" spans="1:16" ht="15">
      <c r="A42" s="12"/>
      <c r="B42" s="25">
        <v>347.5</v>
      </c>
      <c r="C42" s="20" t="s">
        <v>56</v>
      </c>
      <c r="D42" s="46">
        <v>0</v>
      </c>
      <c r="E42" s="46">
        <v>339143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339143</v>
      </c>
      <c r="O42" s="47">
        <f t="shared" si="9"/>
        <v>9.029125955113017</v>
      </c>
      <c r="P42" s="9"/>
    </row>
    <row r="43" spans="1:16" ht="15.75">
      <c r="A43" s="29" t="s">
        <v>44</v>
      </c>
      <c r="B43" s="30"/>
      <c r="C43" s="31"/>
      <c r="D43" s="32">
        <f aca="true" t="shared" si="10" ref="D43:M43">SUM(D44:D46)</f>
        <v>210618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210618</v>
      </c>
      <c r="O43" s="45">
        <f t="shared" si="9"/>
        <v>5.607358696520327</v>
      </c>
      <c r="P43" s="10"/>
    </row>
    <row r="44" spans="1:16" ht="15">
      <c r="A44" s="13"/>
      <c r="B44" s="39">
        <v>351.1</v>
      </c>
      <c r="C44" s="21" t="s">
        <v>88</v>
      </c>
      <c r="D44" s="46">
        <v>124576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124576</v>
      </c>
      <c r="O44" s="47">
        <f t="shared" si="9"/>
        <v>3.316631612576875</v>
      </c>
      <c r="P44" s="9"/>
    </row>
    <row r="45" spans="1:16" ht="15">
      <c r="A45" s="13"/>
      <c r="B45" s="39">
        <v>352</v>
      </c>
      <c r="C45" s="21" t="s">
        <v>60</v>
      </c>
      <c r="D45" s="46">
        <v>52627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52627</v>
      </c>
      <c r="O45" s="47">
        <f t="shared" si="9"/>
        <v>1.4011075317483561</v>
      </c>
      <c r="P45" s="9"/>
    </row>
    <row r="46" spans="1:16" ht="15">
      <c r="A46" s="13"/>
      <c r="B46" s="39">
        <v>354</v>
      </c>
      <c r="C46" s="21" t="s">
        <v>61</v>
      </c>
      <c r="D46" s="46">
        <v>33415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33415</v>
      </c>
      <c r="O46" s="47">
        <f t="shared" si="9"/>
        <v>0.889619552195096</v>
      </c>
      <c r="P46" s="9"/>
    </row>
    <row r="47" spans="1:16" ht="15.75">
      <c r="A47" s="29" t="s">
        <v>3</v>
      </c>
      <c r="B47" s="30"/>
      <c r="C47" s="31"/>
      <c r="D47" s="32">
        <f aca="true" t="shared" si="11" ref="D47:M47">SUM(D48:D57)</f>
        <v>825302</v>
      </c>
      <c r="E47" s="32">
        <f t="shared" si="11"/>
        <v>1153990</v>
      </c>
      <c r="F47" s="32">
        <f t="shared" si="11"/>
        <v>7605</v>
      </c>
      <c r="G47" s="32">
        <f t="shared" si="11"/>
        <v>67093</v>
      </c>
      <c r="H47" s="32">
        <f t="shared" si="11"/>
        <v>0</v>
      </c>
      <c r="I47" s="32">
        <f t="shared" si="11"/>
        <v>470691</v>
      </c>
      <c r="J47" s="32">
        <f t="shared" si="11"/>
        <v>46218</v>
      </c>
      <c r="K47" s="32">
        <f t="shared" si="11"/>
        <v>-543158</v>
      </c>
      <c r="L47" s="32">
        <f t="shared" si="11"/>
        <v>0</v>
      </c>
      <c r="M47" s="32">
        <f t="shared" si="11"/>
        <v>0</v>
      </c>
      <c r="N47" s="32">
        <f>SUM(D47:M47)</f>
        <v>2027741</v>
      </c>
      <c r="O47" s="45">
        <f t="shared" si="9"/>
        <v>53.98527728228748</v>
      </c>
      <c r="P47" s="10"/>
    </row>
    <row r="48" spans="1:16" ht="15">
      <c r="A48" s="12"/>
      <c r="B48" s="25">
        <v>361.1</v>
      </c>
      <c r="C48" s="20" t="s">
        <v>62</v>
      </c>
      <c r="D48" s="46">
        <v>205519</v>
      </c>
      <c r="E48" s="46">
        <v>86258</v>
      </c>
      <c r="F48" s="46">
        <v>7605</v>
      </c>
      <c r="G48" s="46">
        <v>38798</v>
      </c>
      <c r="H48" s="46">
        <v>0</v>
      </c>
      <c r="I48" s="46">
        <v>521255</v>
      </c>
      <c r="J48" s="46">
        <v>150378</v>
      </c>
      <c r="K48" s="46">
        <v>504522</v>
      </c>
      <c r="L48" s="46">
        <v>0</v>
      </c>
      <c r="M48" s="46">
        <v>0</v>
      </c>
      <c r="N48" s="46">
        <f>SUM(D48:M48)</f>
        <v>1514335</v>
      </c>
      <c r="O48" s="47">
        <f t="shared" si="9"/>
        <v>40.31668485929555</v>
      </c>
      <c r="P48" s="9"/>
    </row>
    <row r="49" spans="1:16" ht="15">
      <c r="A49" s="12"/>
      <c r="B49" s="25">
        <v>361.3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-2738973</v>
      </c>
      <c r="L49" s="46">
        <v>0</v>
      </c>
      <c r="M49" s="46">
        <v>0</v>
      </c>
      <c r="N49" s="46">
        <f aca="true" t="shared" si="12" ref="N49:N57">SUM(D49:M49)</f>
        <v>-2738973</v>
      </c>
      <c r="O49" s="47">
        <f t="shared" si="9"/>
        <v>-72.92066238918026</v>
      </c>
      <c r="P49" s="9"/>
    </row>
    <row r="50" spans="1:16" ht="15">
      <c r="A50" s="12"/>
      <c r="B50" s="25">
        <v>362</v>
      </c>
      <c r="C50" s="20" t="s">
        <v>64</v>
      </c>
      <c r="D50" s="46">
        <v>334154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334154</v>
      </c>
      <c r="O50" s="47">
        <f t="shared" si="9"/>
        <v>8.896302015388303</v>
      </c>
      <c r="P50" s="9"/>
    </row>
    <row r="51" spans="1:16" ht="15">
      <c r="A51" s="12"/>
      <c r="B51" s="25">
        <v>363.24</v>
      </c>
      <c r="C51" s="20" t="s">
        <v>105</v>
      </c>
      <c r="D51" s="46">
        <v>0</v>
      </c>
      <c r="E51" s="46">
        <v>134458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134458</v>
      </c>
      <c r="O51" s="47">
        <f t="shared" si="9"/>
        <v>3.5797236495300977</v>
      </c>
      <c r="P51" s="9"/>
    </row>
    <row r="52" spans="1:16" ht="15">
      <c r="A52" s="12"/>
      <c r="B52" s="25">
        <v>363.25</v>
      </c>
      <c r="C52" s="20" t="s">
        <v>106</v>
      </c>
      <c r="D52" s="46">
        <v>0</v>
      </c>
      <c r="E52" s="46">
        <v>72061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72061</v>
      </c>
      <c r="O52" s="47">
        <f t="shared" si="9"/>
        <v>1.918505897074093</v>
      </c>
      <c r="P52" s="9"/>
    </row>
    <row r="53" spans="1:16" ht="15">
      <c r="A53" s="12"/>
      <c r="B53" s="25">
        <v>363.27</v>
      </c>
      <c r="C53" s="20" t="s">
        <v>107</v>
      </c>
      <c r="D53" s="46">
        <v>0</v>
      </c>
      <c r="E53" s="46">
        <v>797984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797984</v>
      </c>
      <c r="O53" s="47">
        <f t="shared" si="9"/>
        <v>21.24501477596443</v>
      </c>
      <c r="P53" s="9"/>
    </row>
    <row r="54" spans="1:16" ht="15">
      <c r="A54" s="12"/>
      <c r="B54" s="25">
        <v>365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-50564</v>
      </c>
      <c r="J54" s="46">
        <v>-116405</v>
      </c>
      <c r="K54" s="46">
        <v>0</v>
      </c>
      <c r="L54" s="46">
        <v>0</v>
      </c>
      <c r="M54" s="46">
        <v>0</v>
      </c>
      <c r="N54" s="46">
        <f t="shared" si="12"/>
        <v>-166969</v>
      </c>
      <c r="O54" s="47">
        <f t="shared" si="9"/>
        <v>-4.445275684885919</v>
      </c>
      <c r="P54" s="9"/>
    </row>
    <row r="55" spans="1:16" ht="15">
      <c r="A55" s="12"/>
      <c r="B55" s="25">
        <v>366</v>
      </c>
      <c r="C55" s="20" t="s">
        <v>66</v>
      </c>
      <c r="D55" s="46">
        <v>0</v>
      </c>
      <c r="E55" s="46">
        <v>26916</v>
      </c>
      <c r="F55" s="46">
        <v>0</v>
      </c>
      <c r="G55" s="46">
        <v>23000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49916</v>
      </c>
      <c r="O55" s="47">
        <f t="shared" si="9"/>
        <v>1.3289316045898671</v>
      </c>
      <c r="P55" s="9"/>
    </row>
    <row r="56" spans="1:16" ht="15">
      <c r="A56" s="12"/>
      <c r="B56" s="25">
        <v>368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1688064</v>
      </c>
      <c r="L56" s="46">
        <v>0</v>
      </c>
      <c r="M56" s="46">
        <v>0</v>
      </c>
      <c r="N56" s="46">
        <f t="shared" si="12"/>
        <v>1688064</v>
      </c>
      <c r="O56" s="47">
        <f t="shared" si="9"/>
        <v>44.94193445328931</v>
      </c>
      <c r="P56" s="9"/>
    </row>
    <row r="57" spans="1:16" ht="15">
      <c r="A57" s="12"/>
      <c r="B57" s="25">
        <v>369.9</v>
      </c>
      <c r="C57" s="20" t="s">
        <v>68</v>
      </c>
      <c r="D57" s="46">
        <v>285629</v>
      </c>
      <c r="E57" s="46">
        <v>36313</v>
      </c>
      <c r="F57" s="46">
        <v>0</v>
      </c>
      <c r="G57" s="46">
        <v>5295</v>
      </c>
      <c r="H57" s="46">
        <v>0</v>
      </c>
      <c r="I57" s="46">
        <v>0</v>
      </c>
      <c r="J57" s="46">
        <v>12245</v>
      </c>
      <c r="K57" s="46">
        <v>3229</v>
      </c>
      <c r="L57" s="46">
        <v>0</v>
      </c>
      <c r="M57" s="46">
        <v>0</v>
      </c>
      <c r="N57" s="46">
        <f t="shared" si="12"/>
        <v>342711</v>
      </c>
      <c r="O57" s="47">
        <f t="shared" si="9"/>
        <v>9.124118101222011</v>
      </c>
      <c r="P57" s="9"/>
    </row>
    <row r="58" spans="1:16" ht="15.75">
      <c r="A58" s="29" t="s">
        <v>45</v>
      </c>
      <c r="B58" s="30"/>
      <c r="C58" s="31"/>
      <c r="D58" s="32">
        <f aca="true" t="shared" si="13" ref="D58:M58">SUM(D59:D59)</f>
        <v>469190</v>
      </c>
      <c r="E58" s="32">
        <f t="shared" si="13"/>
        <v>3307161</v>
      </c>
      <c r="F58" s="32">
        <f t="shared" si="13"/>
        <v>113499</v>
      </c>
      <c r="G58" s="32">
        <f t="shared" si="13"/>
        <v>1138938</v>
      </c>
      <c r="H58" s="32">
        <f t="shared" si="13"/>
        <v>0</v>
      </c>
      <c r="I58" s="32">
        <f t="shared" si="13"/>
        <v>615000</v>
      </c>
      <c r="J58" s="32">
        <f t="shared" si="13"/>
        <v>534801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6178589</v>
      </c>
      <c r="O58" s="45">
        <f t="shared" si="9"/>
        <v>164.4947951332499</v>
      </c>
      <c r="P58" s="9"/>
    </row>
    <row r="59" spans="1:16" ht="15.75" thickBot="1">
      <c r="A59" s="12"/>
      <c r="B59" s="25">
        <v>381</v>
      </c>
      <c r="C59" s="20" t="s">
        <v>69</v>
      </c>
      <c r="D59" s="46">
        <v>469190</v>
      </c>
      <c r="E59" s="46">
        <v>3307161</v>
      </c>
      <c r="F59" s="46">
        <v>113499</v>
      </c>
      <c r="G59" s="46">
        <v>1138938</v>
      </c>
      <c r="H59" s="46">
        <v>0</v>
      </c>
      <c r="I59" s="46">
        <v>615000</v>
      </c>
      <c r="J59" s="46">
        <v>534801</v>
      </c>
      <c r="K59" s="46">
        <v>0</v>
      </c>
      <c r="L59" s="46">
        <v>0</v>
      </c>
      <c r="M59" s="46">
        <v>0</v>
      </c>
      <c r="N59" s="46">
        <f>SUM(D59:M59)</f>
        <v>6178589</v>
      </c>
      <c r="O59" s="47">
        <f t="shared" si="9"/>
        <v>164.4947951332499</v>
      </c>
      <c r="P59" s="9"/>
    </row>
    <row r="60" spans="1:119" ht="16.5" thickBot="1">
      <c r="A60" s="14" t="s">
        <v>57</v>
      </c>
      <c r="B60" s="23"/>
      <c r="C60" s="22"/>
      <c r="D60" s="15">
        <f aca="true" t="shared" si="14" ref="D60:M60">SUM(D5,D15,D20,D32,D43,D47,D58)</f>
        <v>26336648</v>
      </c>
      <c r="E60" s="15">
        <f t="shared" si="14"/>
        <v>5508292</v>
      </c>
      <c r="F60" s="15">
        <f t="shared" si="14"/>
        <v>161019</v>
      </c>
      <c r="G60" s="15">
        <f t="shared" si="14"/>
        <v>5408008</v>
      </c>
      <c r="H60" s="15">
        <f t="shared" si="14"/>
        <v>0</v>
      </c>
      <c r="I60" s="15">
        <f t="shared" si="14"/>
        <v>25649346</v>
      </c>
      <c r="J60" s="15">
        <f t="shared" si="14"/>
        <v>8485525</v>
      </c>
      <c r="K60" s="15">
        <f t="shared" si="14"/>
        <v>-543158</v>
      </c>
      <c r="L60" s="15">
        <f t="shared" si="14"/>
        <v>0</v>
      </c>
      <c r="M60" s="15">
        <f t="shared" si="14"/>
        <v>0</v>
      </c>
      <c r="N60" s="15">
        <f>SUM(D60:M60)</f>
        <v>71005680</v>
      </c>
      <c r="O60" s="38">
        <f t="shared" si="9"/>
        <v>1890.4097335001732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109</v>
      </c>
      <c r="M62" s="48"/>
      <c r="N62" s="48"/>
      <c r="O62" s="43">
        <v>37561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86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15634238</v>
      </c>
      <c r="E5" s="27">
        <f t="shared" si="0"/>
        <v>5602771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21237009</v>
      </c>
      <c r="O5" s="33">
        <f aca="true" t="shared" si="1" ref="O5:O36">(N5/O$73)</f>
        <v>560.801948823576</v>
      </c>
      <c r="P5" s="6"/>
    </row>
    <row r="6" spans="1:16" ht="15">
      <c r="A6" s="12"/>
      <c r="B6" s="25">
        <v>311</v>
      </c>
      <c r="C6" s="20" t="s">
        <v>2</v>
      </c>
      <c r="D6" s="46">
        <v>10746941</v>
      </c>
      <c r="E6" s="46">
        <v>1218940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11965881</v>
      </c>
      <c r="O6" s="47">
        <f t="shared" si="1"/>
        <v>315.9809078665927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450261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450261</v>
      </c>
      <c r="O7" s="47">
        <f t="shared" si="1"/>
        <v>11.889962766378833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3933570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3933570</v>
      </c>
      <c r="O8" s="47">
        <f t="shared" si="1"/>
        <v>103.8730888061475</v>
      </c>
      <c r="P8" s="9"/>
    </row>
    <row r="9" spans="1:16" ht="15">
      <c r="A9" s="12"/>
      <c r="B9" s="25">
        <v>314.1</v>
      </c>
      <c r="C9" s="20" t="s">
        <v>12</v>
      </c>
      <c r="D9" s="46">
        <v>3428758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3428758</v>
      </c>
      <c r="O9" s="47">
        <f t="shared" si="1"/>
        <v>90.54260740975468</v>
      </c>
      <c r="P9" s="9"/>
    </row>
    <row r="10" spans="1:16" ht="15">
      <c r="A10" s="12"/>
      <c r="B10" s="25">
        <v>314.4</v>
      </c>
      <c r="C10" s="20" t="s">
        <v>13</v>
      </c>
      <c r="D10" s="46">
        <v>125804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125804</v>
      </c>
      <c r="O10" s="47">
        <f t="shared" si="1"/>
        <v>3.3220840265124507</v>
      </c>
      <c r="P10" s="9"/>
    </row>
    <row r="11" spans="1:16" ht="15">
      <c r="A11" s="12"/>
      <c r="B11" s="25">
        <v>314.8</v>
      </c>
      <c r="C11" s="20" t="s">
        <v>15</v>
      </c>
      <c r="D11" s="46">
        <v>7563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7563</v>
      </c>
      <c r="O11" s="47">
        <f t="shared" si="1"/>
        <v>0.19971480630594945</v>
      </c>
      <c r="P11" s="9"/>
    </row>
    <row r="12" spans="1:16" ht="15">
      <c r="A12" s="12"/>
      <c r="B12" s="25">
        <v>315</v>
      </c>
      <c r="C12" s="20" t="s">
        <v>111</v>
      </c>
      <c r="D12" s="46">
        <v>1192656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1192656</v>
      </c>
      <c r="O12" s="47">
        <f t="shared" si="1"/>
        <v>31.494256515883706</v>
      </c>
      <c r="P12" s="9"/>
    </row>
    <row r="13" spans="1:16" ht="15">
      <c r="A13" s="12"/>
      <c r="B13" s="25">
        <v>316</v>
      </c>
      <c r="C13" s="20" t="s">
        <v>112</v>
      </c>
      <c r="D13" s="46">
        <v>132516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132516</v>
      </c>
      <c r="O13" s="47">
        <f t="shared" si="1"/>
        <v>3.4993266260001583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2864318</v>
      </c>
      <c r="E14" s="32">
        <f t="shared" si="3"/>
        <v>1997978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279465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5141761</v>
      </c>
      <c r="O14" s="45">
        <f t="shared" si="1"/>
        <v>135.7775753254641</v>
      </c>
      <c r="P14" s="10"/>
    </row>
    <row r="15" spans="1:16" ht="15">
      <c r="A15" s="12"/>
      <c r="B15" s="25">
        <v>322</v>
      </c>
      <c r="C15" s="20" t="s">
        <v>0</v>
      </c>
      <c r="D15" s="46">
        <v>43599</v>
      </c>
      <c r="E15" s="46">
        <v>1751299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1794898</v>
      </c>
      <c r="O15" s="47">
        <f t="shared" si="1"/>
        <v>47.39755472814175</v>
      </c>
      <c r="P15" s="9"/>
    </row>
    <row r="16" spans="1:16" ht="15">
      <c r="A16" s="12"/>
      <c r="B16" s="25">
        <v>323.1</v>
      </c>
      <c r="C16" s="20" t="s">
        <v>19</v>
      </c>
      <c r="D16" s="46">
        <v>2625621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2625621</v>
      </c>
      <c r="O16" s="47">
        <f t="shared" si="1"/>
        <v>69.33431038580369</v>
      </c>
      <c r="P16" s="9"/>
    </row>
    <row r="17" spans="1:16" ht="15">
      <c r="A17" s="12"/>
      <c r="B17" s="25">
        <v>323.4</v>
      </c>
      <c r="C17" s="20" t="s">
        <v>20</v>
      </c>
      <c r="D17" s="46">
        <v>106969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106969</v>
      </c>
      <c r="O17" s="47">
        <f t="shared" si="1"/>
        <v>2.824711505453009</v>
      </c>
      <c r="P17" s="9"/>
    </row>
    <row r="18" spans="1:16" ht="15">
      <c r="A18" s="12"/>
      <c r="B18" s="25">
        <v>323.7</v>
      </c>
      <c r="C18" s="20" t="s">
        <v>123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13015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13015</v>
      </c>
      <c r="O18" s="47">
        <f t="shared" si="1"/>
        <v>0.3436848081544271</v>
      </c>
      <c r="P18" s="9"/>
    </row>
    <row r="19" spans="1:16" ht="15">
      <c r="A19" s="12"/>
      <c r="B19" s="25">
        <v>324.11</v>
      </c>
      <c r="C19" s="20" t="s">
        <v>21</v>
      </c>
      <c r="D19" s="46">
        <v>0</v>
      </c>
      <c r="E19" s="46">
        <v>41612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41612</v>
      </c>
      <c r="O19" s="47">
        <f t="shared" si="1"/>
        <v>1.0988407404473315</v>
      </c>
      <c r="P19" s="9"/>
    </row>
    <row r="20" spans="1:16" ht="15">
      <c r="A20" s="12"/>
      <c r="B20" s="25">
        <v>324.12</v>
      </c>
      <c r="C20" s="20" t="s">
        <v>130</v>
      </c>
      <c r="D20" s="46">
        <v>0</v>
      </c>
      <c r="E20" s="46">
        <v>6294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6294</v>
      </c>
      <c r="O20" s="47">
        <f t="shared" si="1"/>
        <v>0.1662045472550107</v>
      </c>
      <c r="P20" s="9"/>
    </row>
    <row r="21" spans="1:16" ht="15">
      <c r="A21" s="12"/>
      <c r="B21" s="25">
        <v>324.22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207400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207400</v>
      </c>
      <c r="O21" s="47">
        <f t="shared" si="1"/>
        <v>5.476775198711347</v>
      </c>
      <c r="P21" s="9"/>
    </row>
    <row r="22" spans="1:16" ht="15">
      <c r="A22" s="12"/>
      <c r="B22" s="25">
        <v>324.32</v>
      </c>
      <c r="C22" s="20" t="s">
        <v>22</v>
      </c>
      <c r="D22" s="46">
        <v>0</v>
      </c>
      <c r="E22" s="46">
        <v>43090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43090</v>
      </c>
      <c r="O22" s="47">
        <f t="shared" si="1"/>
        <v>1.1378700256146188</v>
      </c>
      <c r="P22" s="9"/>
    </row>
    <row r="23" spans="1:16" ht="15">
      <c r="A23" s="12"/>
      <c r="B23" s="25">
        <v>324.61</v>
      </c>
      <c r="C23" s="20" t="s">
        <v>136</v>
      </c>
      <c r="D23" s="46">
        <v>0</v>
      </c>
      <c r="E23" s="46">
        <v>155683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155683</v>
      </c>
      <c r="O23" s="47">
        <f t="shared" si="1"/>
        <v>4.111093506562096</v>
      </c>
      <c r="P23" s="9"/>
    </row>
    <row r="24" spans="1:16" ht="15">
      <c r="A24" s="12"/>
      <c r="B24" s="25">
        <v>329</v>
      </c>
      <c r="C24" s="20" t="s">
        <v>23</v>
      </c>
      <c r="D24" s="46">
        <v>88129</v>
      </c>
      <c r="E24" s="46">
        <v>0</v>
      </c>
      <c r="F24" s="46">
        <v>0</v>
      </c>
      <c r="G24" s="46">
        <v>0</v>
      </c>
      <c r="H24" s="46">
        <v>0</v>
      </c>
      <c r="I24" s="46">
        <v>59050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147179</v>
      </c>
      <c r="O24" s="47">
        <f t="shared" si="1"/>
        <v>3.8865298793208165</v>
      </c>
      <c r="P24" s="9"/>
    </row>
    <row r="25" spans="1:16" ht="15.75">
      <c r="A25" s="29" t="s">
        <v>25</v>
      </c>
      <c r="B25" s="30"/>
      <c r="C25" s="31"/>
      <c r="D25" s="32">
        <f aca="true" t="shared" si="6" ref="D25:M25">SUM(D26:D40)</f>
        <v>5418495</v>
      </c>
      <c r="E25" s="32">
        <f t="shared" si="6"/>
        <v>31530285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171141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37119921</v>
      </c>
      <c r="O25" s="45">
        <f t="shared" si="1"/>
        <v>980.219203042066</v>
      </c>
      <c r="P25" s="10"/>
    </row>
    <row r="26" spans="1:16" ht="15">
      <c r="A26" s="12"/>
      <c r="B26" s="25">
        <v>331.2</v>
      </c>
      <c r="C26" s="20" t="s">
        <v>24</v>
      </c>
      <c r="D26" s="46">
        <v>146682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146682</v>
      </c>
      <c r="O26" s="47">
        <f t="shared" si="1"/>
        <v>3.873405688029787</v>
      </c>
      <c r="P26" s="9"/>
    </row>
    <row r="27" spans="1:16" ht="15">
      <c r="A27" s="12"/>
      <c r="B27" s="25">
        <v>331.35</v>
      </c>
      <c r="C27" s="20" t="s">
        <v>137</v>
      </c>
      <c r="D27" s="46">
        <v>895026</v>
      </c>
      <c r="E27" s="46">
        <v>0</v>
      </c>
      <c r="F27" s="46">
        <v>0</v>
      </c>
      <c r="G27" s="46">
        <v>0</v>
      </c>
      <c r="H27" s="46">
        <v>0</v>
      </c>
      <c r="I27" s="46">
        <v>164159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1059185</v>
      </c>
      <c r="O27" s="47">
        <f t="shared" si="1"/>
        <v>27.969711373418892</v>
      </c>
      <c r="P27" s="9"/>
    </row>
    <row r="28" spans="1:16" ht="15">
      <c r="A28" s="12"/>
      <c r="B28" s="25">
        <v>334.2</v>
      </c>
      <c r="C28" s="20" t="s">
        <v>150</v>
      </c>
      <c r="D28" s="46">
        <v>22120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22120</v>
      </c>
      <c r="O28" s="47">
        <f t="shared" si="1"/>
        <v>0.5841189363331485</v>
      </c>
      <c r="P28" s="9"/>
    </row>
    <row r="29" spans="1:16" ht="15">
      <c r="A29" s="12"/>
      <c r="B29" s="25">
        <v>334.35</v>
      </c>
      <c r="C29" s="20" t="s">
        <v>83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6982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6982</v>
      </c>
      <c r="O29" s="47">
        <f t="shared" si="1"/>
        <v>0.1843724418389712</v>
      </c>
      <c r="P29" s="9"/>
    </row>
    <row r="30" spans="1:16" ht="15">
      <c r="A30" s="12"/>
      <c r="B30" s="25">
        <v>334.7</v>
      </c>
      <c r="C30" s="20" t="s">
        <v>29</v>
      </c>
      <c r="D30" s="46">
        <v>0</v>
      </c>
      <c r="E30" s="46">
        <v>1500000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6">SUM(D30:M30)</f>
        <v>1500000</v>
      </c>
      <c r="O30" s="47">
        <f t="shared" si="1"/>
        <v>39.61023528479759</v>
      </c>
      <c r="P30" s="9"/>
    </row>
    <row r="31" spans="1:16" ht="15">
      <c r="A31" s="12"/>
      <c r="B31" s="25">
        <v>335.12</v>
      </c>
      <c r="C31" s="20" t="s">
        <v>114</v>
      </c>
      <c r="D31" s="46">
        <v>1280158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1280158</v>
      </c>
      <c r="O31" s="47">
        <f t="shared" si="1"/>
        <v>33.80490638781061</v>
      </c>
      <c r="P31" s="9"/>
    </row>
    <row r="32" spans="1:16" ht="15">
      <c r="A32" s="12"/>
      <c r="B32" s="25">
        <v>335.14</v>
      </c>
      <c r="C32" s="20" t="s">
        <v>115</v>
      </c>
      <c r="D32" s="46">
        <v>22641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22641</v>
      </c>
      <c r="O32" s="47">
        <f t="shared" si="1"/>
        <v>0.5978768913887349</v>
      </c>
      <c r="P32" s="9"/>
    </row>
    <row r="33" spans="1:16" ht="15">
      <c r="A33" s="12"/>
      <c r="B33" s="25">
        <v>335.15</v>
      </c>
      <c r="C33" s="20" t="s">
        <v>116</v>
      </c>
      <c r="D33" s="46">
        <v>46970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46970</v>
      </c>
      <c r="O33" s="47">
        <f t="shared" si="1"/>
        <v>1.2403285008846285</v>
      </c>
      <c r="P33" s="9"/>
    </row>
    <row r="34" spans="1:16" ht="15">
      <c r="A34" s="12"/>
      <c r="B34" s="25">
        <v>335.18</v>
      </c>
      <c r="C34" s="20" t="s">
        <v>117</v>
      </c>
      <c r="D34" s="46">
        <v>2315452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2315452</v>
      </c>
      <c r="O34" s="47">
        <f t="shared" si="1"/>
        <v>61.14373234043677</v>
      </c>
      <c r="P34" s="9"/>
    </row>
    <row r="35" spans="1:16" ht="15">
      <c r="A35" s="12"/>
      <c r="B35" s="25">
        <v>335.21</v>
      </c>
      <c r="C35" s="20" t="s">
        <v>34</v>
      </c>
      <c r="D35" s="46">
        <v>15705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15705</v>
      </c>
      <c r="O35" s="47">
        <f t="shared" si="1"/>
        <v>0.4147191634318308</v>
      </c>
      <c r="P35" s="9"/>
    </row>
    <row r="36" spans="1:16" ht="15">
      <c r="A36" s="12"/>
      <c r="B36" s="25">
        <v>335.49</v>
      </c>
      <c r="C36" s="20" t="s">
        <v>35</v>
      </c>
      <c r="D36" s="46">
        <v>27619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27619</v>
      </c>
      <c r="O36" s="47">
        <f t="shared" si="1"/>
        <v>0.7293300588872165</v>
      </c>
      <c r="P36" s="9"/>
    </row>
    <row r="37" spans="1:16" ht="15">
      <c r="A37" s="12"/>
      <c r="B37" s="25">
        <v>337.2</v>
      </c>
      <c r="C37" s="20" t="s">
        <v>139</v>
      </c>
      <c r="D37" s="46">
        <v>24796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24796</v>
      </c>
      <c r="O37" s="47">
        <f aca="true" t="shared" si="8" ref="O37:O68">(N37/O$73)</f>
        <v>0.6547835960812274</v>
      </c>
      <c r="P37" s="9"/>
    </row>
    <row r="38" spans="1:16" ht="15">
      <c r="A38" s="12"/>
      <c r="B38" s="25">
        <v>337.7</v>
      </c>
      <c r="C38" s="20" t="s">
        <v>36</v>
      </c>
      <c r="D38" s="46">
        <v>50051</v>
      </c>
      <c r="E38" s="46">
        <v>30030285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30080336</v>
      </c>
      <c r="O38" s="47">
        <f t="shared" si="8"/>
        <v>794.3261242705115</v>
      </c>
      <c r="P38" s="9"/>
    </row>
    <row r="39" spans="1:16" ht="15">
      <c r="A39" s="12"/>
      <c r="B39" s="25">
        <v>338</v>
      </c>
      <c r="C39" s="20" t="s">
        <v>37</v>
      </c>
      <c r="D39" s="46">
        <v>466102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466102</v>
      </c>
      <c r="O39" s="47">
        <f t="shared" si="8"/>
        <v>12.308273257809818</v>
      </c>
      <c r="P39" s="9"/>
    </row>
    <row r="40" spans="1:16" ht="15">
      <c r="A40" s="12"/>
      <c r="B40" s="25">
        <v>339</v>
      </c>
      <c r="C40" s="20" t="s">
        <v>38</v>
      </c>
      <c r="D40" s="46">
        <v>105173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105173</v>
      </c>
      <c r="O40" s="47">
        <f t="shared" si="8"/>
        <v>2.7772848504053447</v>
      </c>
      <c r="P40" s="9"/>
    </row>
    <row r="41" spans="1:16" ht="15.75">
      <c r="A41" s="29" t="s">
        <v>43</v>
      </c>
      <c r="B41" s="30"/>
      <c r="C41" s="31"/>
      <c r="D41" s="32">
        <f aca="true" t="shared" si="9" ref="D41:M41">SUM(D42:D55)</f>
        <v>5569350</v>
      </c>
      <c r="E41" s="32">
        <f t="shared" si="9"/>
        <v>33533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28166286</v>
      </c>
      <c r="J41" s="32">
        <f t="shared" si="9"/>
        <v>12884035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46653204</v>
      </c>
      <c r="O41" s="45">
        <f t="shared" si="8"/>
        <v>1231.9629248197734</v>
      </c>
      <c r="P41" s="10"/>
    </row>
    <row r="42" spans="1:16" ht="15">
      <c r="A42" s="12"/>
      <c r="B42" s="25">
        <v>341.2</v>
      </c>
      <c r="C42" s="20" t="s">
        <v>125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12884035</v>
      </c>
      <c r="K42" s="46">
        <v>0</v>
      </c>
      <c r="L42" s="46">
        <v>0</v>
      </c>
      <c r="M42" s="46">
        <v>0</v>
      </c>
      <c r="N42" s="46">
        <f aca="true" t="shared" si="10" ref="N42:N55">SUM(D42:M42)</f>
        <v>12884035</v>
      </c>
      <c r="O42" s="47">
        <f t="shared" si="8"/>
        <v>340.2264385117114</v>
      </c>
      <c r="P42" s="9"/>
    </row>
    <row r="43" spans="1:16" ht="15">
      <c r="A43" s="12"/>
      <c r="B43" s="25">
        <v>341.9</v>
      </c>
      <c r="C43" s="20" t="s">
        <v>118</v>
      </c>
      <c r="D43" s="46">
        <v>2347162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2347162</v>
      </c>
      <c r="O43" s="47">
        <f t="shared" si="8"/>
        <v>61.98109271435739</v>
      </c>
      <c r="P43" s="9"/>
    </row>
    <row r="44" spans="1:16" ht="15">
      <c r="A44" s="12"/>
      <c r="B44" s="25">
        <v>342.2</v>
      </c>
      <c r="C44" s="20" t="s">
        <v>49</v>
      </c>
      <c r="D44" s="46">
        <v>803781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803781</v>
      </c>
      <c r="O44" s="47">
        <f t="shared" si="8"/>
        <v>21.22530301829993</v>
      </c>
      <c r="P44" s="9"/>
    </row>
    <row r="45" spans="1:16" ht="15">
      <c r="A45" s="12"/>
      <c r="B45" s="25">
        <v>342.4</v>
      </c>
      <c r="C45" s="20" t="s">
        <v>50</v>
      </c>
      <c r="D45" s="46">
        <v>1581248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1581248</v>
      </c>
      <c r="O45" s="47">
        <f t="shared" si="8"/>
        <v>41.75573688241042</v>
      </c>
      <c r="P45" s="9"/>
    </row>
    <row r="46" spans="1:16" ht="15">
      <c r="A46" s="12"/>
      <c r="B46" s="25">
        <v>343.2</v>
      </c>
      <c r="C46" s="20" t="s">
        <v>151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81769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81769</v>
      </c>
      <c r="O46" s="47">
        <f t="shared" si="8"/>
        <v>2.1592595526684093</v>
      </c>
      <c r="P46" s="9"/>
    </row>
    <row r="47" spans="1:16" ht="15">
      <c r="A47" s="12"/>
      <c r="B47" s="25">
        <v>343.3</v>
      </c>
      <c r="C47" s="20" t="s">
        <v>126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5582911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5582911</v>
      </c>
      <c r="O47" s="47">
        <f t="shared" si="8"/>
        <v>147.42694552272306</v>
      </c>
      <c r="P47" s="9"/>
    </row>
    <row r="48" spans="1:16" ht="15">
      <c r="A48" s="12"/>
      <c r="B48" s="25">
        <v>343.4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6016717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6016717</v>
      </c>
      <c r="O48" s="47">
        <f t="shared" si="8"/>
        <v>158.88238400802769</v>
      </c>
      <c r="P48" s="9"/>
    </row>
    <row r="49" spans="1:16" ht="15">
      <c r="A49" s="12"/>
      <c r="B49" s="25">
        <v>343.5</v>
      </c>
      <c r="C49" s="20" t="s">
        <v>127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11240085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11240085</v>
      </c>
      <c r="O49" s="47">
        <f t="shared" si="8"/>
        <v>296.81494098074944</v>
      </c>
      <c r="P49" s="9"/>
    </row>
    <row r="50" spans="1:16" ht="15">
      <c r="A50" s="12"/>
      <c r="B50" s="25">
        <v>343.6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5229244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5229244</v>
      </c>
      <c r="O50" s="47">
        <f t="shared" si="8"/>
        <v>138.08772346774407</v>
      </c>
      <c r="P50" s="9"/>
    </row>
    <row r="51" spans="1:16" ht="15">
      <c r="A51" s="12"/>
      <c r="B51" s="25">
        <v>343.8</v>
      </c>
      <c r="C51" s="20" t="s">
        <v>53</v>
      </c>
      <c r="D51" s="46">
        <v>19720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19720</v>
      </c>
      <c r="O51" s="47">
        <f t="shared" si="8"/>
        <v>0.5207425598774723</v>
      </c>
      <c r="P51" s="9"/>
    </row>
    <row r="52" spans="1:16" ht="15">
      <c r="A52" s="12"/>
      <c r="B52" s="25">
        <v>347.2</v>
      </c>
      <c r="C52" s="20" t="s">
        <v>55</v>
      </c>
      <c r="D52" s="46">
        <v>714910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714910</v>
      </c>
      <c r="O52" s="47">
        <f t="shared" si="8"/>
        <v>18.878502204969763</v>
      </c>
      <c r="P52" s="9"/>
    </row>
    <row r="53" spans="1:16" ht="15">
      <c r="A53" s="12"/>
      <c r="B53" s="25">
        <v>347.4</v>
      </c>
      <c r="C53" s="20" t="s">
        <v>102</v>
      </c>
      <c r="D53" s="46">
        <v>102529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102529</v>
      </c>
      <c r="O53" s="47">
        <f t="shared" si="8"/>
        <v>2.707465209010008</v>
      </c>
      <c r="P53" s="9"/>
    </row>
    <row r="54" spans="1:16" ht="15">
      <c r="A54" s="12"/>
      <c r="B54" s="25">
        <v>347.5</v>
      </c>
      <c r="C54" s="20" t="s">
        <v>56</v>
      </c>
      <c r="D54" s="46">
        <v>0</v>
      </c>
      <c r="E54" s="46">
        <v>27357</v>
      </c>
      <c r="F54" s="46">
        <v>0</v>
      </c>
      <c r="G54" s="46">
        <v>0</v>
      </c>
      <c r="H54" s="46">
        <v>0</v>
      </c>
      <c r="I54" s="46">
        <v>15560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42917</v>
      </c>
      <c r="O54" s="47">
        <f t="shared" si="8"/>
        <v>1.1333016451451055</v>
      </c>
      <c r="P54" s="9"/>
    </row>
    <row r="55" spans="1:16" ht="15">
      <c r="A55" s="12"/>
      <c r="B55" s="25">
        <v>347.9</v>
      </c>
      <c r="C55" s="20" t="s">
        <v>154</v>
      </c>
      <c r="D55" s="46">
        <v>0</v>
      </c>
      <c r="E55" s="46">
        <v>6176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6176</v>
      </c>
      <c r="O55" s="47">
        <f t="shared" si="8"/>
        <v>0.16308854207927329</v>
      </c>
      <c r="P55" s="9"/>
    </row>
    <row r="56" spans="1:16" ht="15.75">
      <c r="A56" s="29" t="s">
        <v>44</v>
      </c>
      <c r="B56" s="30"/>
      <c r="C56" s="31"/>
      <c r="D56" s="32">
        <f aca="true" t="shared" si="11" ref="D56:M56">SUM(D57:D59)</f>
        <v>338030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69672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aca="true" t="shared" si="12" ref="N56:N61">SUM(D56:M56)</f>
        <v>407702</v>
      </c>
      <c r="O56" s="45">
        <f t="shared" si="8"/>
        <v>10.766114764055033</v>
      </c>
      <c r="P56" s="10"/>
    </row>
    <row r="57" spans="1:16" ht="15">
      <c r="A57" s="13"/>
      <c r="B57" s="39">
        <v>351.2</v>
      </c>
      <c r="C57" s="21" t="s">
        <v>59</v>
      </c>
      <c r="D57" s="46">
        <v>69829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69829</v>
      </c>
      <c r="O57" s="47">
        <f t="shared" si="8"/>
        <v>1.8439620798014207</v>
      </c>
      <c r="P57" s="9"/>
    </row>
    <row r="58" spans="1:16" ht="15">
      <c r="A58" s="13"/>
      <c r="B58" s="39">
        <v>352</v>
      </c>
      <c r="C58" s="21" t="s">
        <v>60</v>
      </c>
      <c r="D58" s="46">
        <v>21156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21156</v>
      </c>
      <c r="O58" s="47">
        <f t="shared" si="8"/>
        <v>0.5586627584567853</v>
      </c>
      <c r="P58" s="9"/>
    </row>
    <row r="59" spans="1:16" ht="15">
      <c r="A59" s="13"/>
      <c r="B59" s="39">
        <v>354</v>
      </c>
      <c r="C59" s="21" t="s">
        <v>61</v>
      </c>
      <c r="D59" s="46">
        <v>247045</v>
      </c>
      <c r="E59" s="46">
        <v>0</v>
      </c>
      <c r="F59" s="46">
        <v>0</v>
      </c>
      <c r="G59" s="46">
        <v>0</v>
      </c>
      <c r="H59" s="46">
        <v>0</v>
      </c>
      <c r="I59" s="46">
        <v>69672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316717</v>
      </c>
      <c r="O59" s="47">
        <f t="shared" si="8"/>
        <v>8.363489925796825</v>
      </c>
      <c r="P59" s="9"/>
    </row>
    <row r="60" spans="1:16" ht="15.75">
      <c r="A60" s="29" t="s">
        <v>3</v>
      </c>
      <c r="B60" s="30"/>
      <c r="C60" s="31"/>
      <c r="D60" s="32">
        <f aca="true" t="shared" si="13" ref="D60:M60">SUM(D61:D68)</f>
        <v>523125</v>
      </c>
      <c r="E60" s="32">
        <f t="shared" si="13"/>
        <v>21787253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581573</v>
      </c>
      <c r="J60" s="32">
        <f t="shared" si="13"/>
        <v>346871</v>
      </c>
      <c r="K60" s="32">
        <f t="shared" si="13"/>
        <v>4247633</v>
      </c>
      <c r="L60" s="32">
        <f t="shared" si="13"/>
        <v>0</v>
      </c>
      <c r="M60" s="32">
        <f t="shared" si="13"/>
        <v>0</v>
      </c>
      <c r="N60" s="32">
        <f t="shared" si="12"/>
        <v>27486455</v>
      </c>
      <c r="O60" s="45">
        <f t="shared" si="8"/>
        <v>725.8299664633341</v>
      </c>
      <c r="P60" s="10"/>
    </row>
    <row r="61" spans="1:16" ht="15">
      <c r="A61" s="12"/>
      <c r="B61" s="25">
        <v>361.1</v>
      </c>
      <c r="C61" s="20" t="s">
        <v>62</v>
      </c>
      <c r="D61" s="46">
        <v>123791</v>
      </c>
      <c r="E61" s="46">
        <v>345233</v>
      </c>
      <c r="F61" s="46">
        <v>0</v>
      </c>
      <c r="G61" s="46">
        <v>0</v>
      </c>
      <c r="H61" s="46">
        <v>0</v>
      </c>
      <c r="I61" s="46">
        <v>379360</v>
      </c>
      <c r="J61" s="46">
        <v>133464</v>
      </c>
      <c r="K61" s="46">
        <v>183423</v>
      </c>
      <c r="L61" s="46">
        <v>0</v>
      </c>
      <c r="M61" s="46">
        <v>0</v>
      </c>
      <c r="N61" s="46">
        <f t="shared" si="12"/>
        <v>1165271</v>
      </c>
      <c r="O61" s="47">
        <f t="shared" si="8"/>
        <v>30.771105653700918</v>
      </c>
      <c r="P61" s="9"/>
    </row>
    <row r="62" spans="1:16" ht="15">
      <c r="A62" s="12"/>
      <c r="B62" s="25">
        <v>361.3</v>
      </c>
      <c r="C62" s="20" t="s">
        <v>63</v>
      </c>
      <c r="D62" s="46">
        <v>6822</v>
      </c>
      <c r="E62" s="46">
        <v>14814</v>
      </c>
      <c r="F62" s="46">
        <v>0</v>
      </c>
      <c r="G62" s="46">
        <v>0</v>
      </c>
      <c r="H62" s="46">
        <v>0</v>
      </c>
      <c r="I62" s="46">
        <v>20459</v>
      </c>
      <c r="J62" s="46">
        <v>13682</v>
      </c>
      <c r="K62" s="46">
        <v>347593</v>
      </c>
      <c r="L62" s="46">
        <v>0</v>
      </c>
      <c r="M62" s="46">
        <v>0</v>
      </c>
      <c r="N62" s="46">
        <f aca="true" t="shared" si="14" ref="N62:N68">SUM(D62:M62)</f>
        <v>403370</v>
      </c>
      <c r="O62" s="47">
        <f t="shared" si="8"/>
        <v>10.651720404552536</v>
      </c>
      <c r="P62" s="9"/>
    </row>
    <row r="63" spans="1:16" ht="15">
      <c r="A63" s="12"/>
      <c r="B63" s="25">
        <v>362</v>
      </c>
      <c r="C63" s="20" t="s">
        <v>64</v>
      </c>
      <c r="D63" s="46">
        <v>135048</v>
      </c>
      <c r="E63" s="46">
        <v>29090</v>
      </c>
      <c r="F63" s="46">
        <v>0</v>
      </c>
      <c r="G63" s="46">
        <v>0</v>
      </c>
      <c r="H63" s="46">
        <v>0</v>
      </c>
      <c r="I63" s="46">
        <v>387847</v>
      </c>
      <c r="J63" s="46">
        <v>47618</v>
      </c>
      <c r="K63" s="46">
        <v>2640932</v>
      </c>
      <c r="L63" s="46">
        <v>0</v>
      </c>
      <c r="M63" s="46">
        <v>0</v>
      </c>
      <c r="N63" s="46">
        <f t="shared" si="14"/>
        <v>3240535</v>
      </c>
      <c r="O63" s="47">
        <f t="shared" si="8"/>
        <v>85.57223586574771</v>
      </c>
      <c r="P63" s="9"/>
    </row>
    <row r="64" spans="1:16" ht="15">
      <c r="A64" s="12"/>
      <c r="B64" s="25">
        <v>364</v>
      </c>
      <c r="C64" s="20" t="s">
        <v>119</v>
      </c>
      <c r="D64" s="46">
        <v>5795</v>
      </c>
      <c r="E64" s="46">
        <v>0</v>
      </c>
      <c r="F64" s="46">
        <v>0</v>
      </c>
      <c r="G64" s="46">
        <v>0</v>
      </c>
      <c r="H64" s="46">
        <v>0</v>
      </c>
      <c r="I64" s="46">
        <v>-265922</v>
      </c>
      <c r="J64" s="46">
        <v>90065</v>
      </c>
      <c r="K64" s="46">
        <v>0</v>
      </c>
      <c r="L64" s="46">
        <v>0</v>
      </c>
      <c r="M64" s="46">
        <v>0</v>
      </c>
      <c r="N64" s="46">
        <f t="shared" si="14"/>
        <v>-170062</v>
      </c>
      <c r="O64" s="47">
        <f t="shared" si="8"/>
        <v>-4.490797222002166</v>
      </c>
      <c r="P64" s="9"/>
    </row>
    <row r="65" spans="1:16" ht="15">
      <c r="A65" s="12"/>
      <c r="B65" s="25">
        <v>365</v>
      </c>
      <c r="C65" s="20" t="s">
        <v>120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12595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12595</v>
      </c>
      <c r="O65" s="47">
        <f t="shared" si="8"/>
        <v>0.33259394227468375</v>
      </c>
      <c r="P65" s="9"/>
    </row>
    <row r="66" spans="1:16" ht="15">
      <c r="A66" s="12"/>
      <c r="B66" s="25">
        <v>366</v>
      </c>
      <c r="C66" s="20" t="s">
        <v>66</v>
      </c>
      <c r="D66" s="46">
        <v>103517</v>
      </c>
      <c r="E66" s="46">
        <v>20000000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20103517</v>
      </c>
      <c r="O66" s="47">
        <f t="shared" si="8"/>
        <v>530.8700256146188</v>
      </c>
      <c r="P66" s="9"/>
    </row>
    <row r="67" spans="1:16" ht="15">
      <c r="A67" s="12"/>
      <c r="B67" s="25">
        <v>368</v>
      </c>
      <c r="C67" s="20" t="s">
        <v>67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1075385</v>
      </c>
      <c r="L67" s="46">
        <v>0</v>
      </c>
      <c r="M67" s="46">
        <v>0</v>
      </c>
      <c r="N67" s="46">
        <f t="shared" si="14"/>
        <v>1075385</v>
      </c>
      <c r="O67" s="47">
        <f t="shared" si="8"/>
        <v>28.397501914494704</v>
      </c>
      <c r="P67" s="9"/>
    </row>
    <row r="68" spans="1:16" ht="15">
      <c r="A68" s="12"/>
      <c r="B68" s="25">
        <v>369.9</v>
      </c>
      <c r="C68" s="20" t="s">
        <v>68</v>
      </c>
      <c r="D68" s="46">
        <v>148152</v>
      </c>
      <c r="E68" s="46">
        <v>1398116</v>
      </c>
      <c r="F68" s="46">
        <v>0</v>
      </c>
      <c r="G68" s="46">
        <v>0</v>
      </c>
      <c r="H68" s="46">
        <v>0</v>
      </c>
      <c r="I68" s="46">
        <v>47234</v>
      </c>
      <c r="J68" s="46">
        <v>62042</v>
      </c>
      <c r="K68" s="46">
        <v>300</v>
      </c>
      <c r="L68" s="46">
        <v>0</v>
      </c>
      <c r="M68" s="46">
        <v>0</v>
      </c>
      <c r="N68" s="46">
        <f t="shared" si="14"/>
        <v>1655844</v>
      </c>
      <c r="O68" s="47">
        <f t="shared" si="8"/>
        <v>43.72558028994692</v>
      </c>
      <c r="P68" s="9"/>
    </row>
    <row r="69" spans="1:16" ht="15.75">
      <c r="A69" s="29" t="s">
        <v>45</v>
      </c>
      <c r="B69" s="30"/>
      <c r="C69" s="31"/>
      <c r="D69" s="32">
        <f aca="true" t="shared" si="15" ref="D69:M69">SUM(D70:D70)</f>
        <v>404170</v>
      </c>
      <c r="E69" s="32">
        <f t="shared" si="15"/>
        <v>1374792</v>
      </c>
      <c r="F69" s="32">
        <f t="shared" si="15"/>
        <v>0</v>
      </c>
      <c r="G69" s="32">
        <f t="shared" si="15"/>
        <v>0</v>
      </c>
      <c r="H69" s="32">
        <f t="shared" si="15"/>
        <v>0</v>
      </c>
      <c r="I69" s="32">
        <f t="shared" si="15"/>
        <v>61780</v>
      </c>
      <c r="J69" s="32">
        <f t="shared" si="15"/>
        <v>349929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2190671</v>
      </c>
      <c r="O69" s="45">
        <f>(N69/O$73)</f>
        <v>57.84866249438855</v>
      </c>
      <c r="P69" s="9"/>
    </row>
    <row r="70" spans="1:16" ht="15.75" thickBot="1">
      <c r="A70" s="12"/>
      <c r="B70" s="25">
        <v>381</v>
      </c>
      <c r="C70" s="20" t="s">
        <v>69</v>
      </c>
      <c r="D70" s="46">
        <v>404170</v>
      </c>
      <c r="E70" s="46">
        <v>1374792</v>
      </c>
      <c r="F70" s="46">
        <v>0</v>
      </c>
      <c r="G70" s="46">
        <v>0</v>
      </c>
      <c r="H70" s="46">
        <v>0</v>
      </c>
      <c r="I70" s="46">
        <v>61780</v>
      </c>
      <c r="J70" s="46">
        <v>349929</v>
      </c>
      <c r="K70" s="46">
        <v>0</v>
      </c>
      <c r="L70" s="46">
        <v>0</v>
      </c>
      <c r="M70" s="46">
        <v>0</v>
      </c>
      <c r="N70" s="46">
        <f>SUM(D70:M70)</f>
        <v>2190671</v>
      </c>
      <c r="O70" s="47">
        <f>(N70/O$73)</f>
        <v>57.84866249438855</v>
      </c>
      <c r="P70" s="9"/>
    </row>
    <row r="71" spans="1:119" ht="16.5" thickBot="1">
      <c r="A71" s="14" t="s">
        <v>57</v>
      </c>
      <c r="B71" s="23"/>
      <c r="C71" s="22"/>
      <c r="D71" s="15">
        <f aca="true" t="shared" si="16" ref="D71:M71">SUM(D5,D14,D25,D41,D56,D60,D69)</f>
        <v>30751726</v>
      </c>
      <c r="E71" s="15">
        <f t="shared" si="16"/>
        <v>62326612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6"/>
        <v>29329917</v>
      </c>
      <c r="J71" s="15">
        <f t="shared" si="16"/>
        <v>13580835</v>
      </c>
      <c r="K71" s="15">
        <f t="shared" si="16"/>
        <v>4247633</v>
      </c>
      <c r="L71" s="15">
        <f t="shared" si="16"/>
        <v>0</v>
      </c>
      <c r="M71" s="15">
        <f t="shared" si="16"/>
        <v>0</v>
      </c>
      <c r="N71" s="15">
        <f>SUM(D71:M71)</f>
        <v>140236723</v>
      </c>
      <c r="O71" s="38">
        <f>(N71/O$73)</f>
        <v>3703.2063957326573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155</v>
      </c>
      <c r="M73" s="48"/>
      <c r="N73" s="48"/>
      <c r="O73" s="43">
        <v>37869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86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14500960</v>
      </c>
      <c r="E5" s="27">
        <f t="shared" si="0"/>
        <v>5541102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20042062</v>
      </c>
      <c r="O5" s="33">
        <f aca="true" t="shared" si="1" ref="O5:O36">(N5/O$75)</f>
        <v>532.7077053929777</v>
      </c>
      <c r="P5" s="6"/>
    </row>
    <row r="6" spans="1:16" ht="15">
      <c r="A6" s="12"/>
      <c r="B6" s="25">
        <v>311</v>
      </c>
      <c r="C6" s="20" t="s">
        <v>2</v>
      </c>
      <c r="D6" s="46">
        <v>9775025</v>
      </c>
      <c r="E6" s="46">
        <v>901997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10677022</v>
      </c>
      <c r="O6" s="47">
        <f t="shared" si="1"/>
        <v>283.78975626611384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497357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497357</v>
      </c>
      <c r="O7" s="47">
        <f t="shared" si="1"/>
        <v>13.219493394997741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4141748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4141748</v>
      </c>
      <c r="O8" s="47">
        <f t="shared" si="1"/>
        <v>110.08553278579592</v>
      </c>
      <c r="P8" s="9"/>
    </row>
    <row r="9" spans="1:16" ht="15">
      <c r="A9" s="12"/>
      <c r="B9" s="25">
        <v>314.1</v>
      </c>
      <c r="C9" s="20" t="s">
        <v>12</v>
      </c>
      <c r="D9" s="46">
        <v>3269477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3269477</v>
      </c>
      <c r="O9" s="47">
        <f t="shared" si="1"/>
        <v>86.90101799431199</v>
      </c>
      <c r="P9" s="9"/>
    </row>
    <row r="10" spans="1:16" ht="15">
      <c r="A10" s="12"/>
      <c r="B10" s="25">
        <v>314.4</v>
      </c>
      <c r="C10" s="20" t="s">
        <v>13</v>
      </c>
      <c r="D10" s="46">
        <v>128665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128665</v>
      </c>
      <c r="O10" s="47">
        <f t="shared" si="1"/>
        <v>3.4198495601095074</v>
      </c>
      <c r="P10" s="9"/>
    </row>
    <row r="11" spans="1:16" ht="15">
      <c r="A11" s="12"/>
      <c r="B11" s="25">
        <v>314.8</v>
      </c>
      <c r="C11" s="20" t="s">
        <v>15</v>
      </c>
      <c r="D11" s="46">
        <v>7907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7907</v>
      </c>
      <c r="O11" s="47">
        <f t="shared" si="1"/>
        <v>0.21016399542832842</v>
      </c>
      <c r="P11" s="9"/>
    </row>
    <row r="12" spans="1:16" ht="15">
      <c r="A12" s="12"/>
      <c r="B12" s="25">
        <v>315</v>
      </c>
      <c r="C12" s="20" t="s">
        <v>111</v>
      </c>
      <c r="D12" s="46">
        <v>1183460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1183460</v>
      </c>
      <c r="O12" s="47">
        <f t="shared" si="1"/>
        <v>31.455758445631663</v>
      </c>
      <c r="P12" s="9"/>
    </row>
    <row r="13" spans="1:16" ht="15">
      <c r="A13" s="12"/>
      <c r="B13" s="25">
        <v>316</v>
      </c>
      <c r="C13" s="20" t="s">
        <v>112</v>
      </c>
      <c r="D13" s="46">
        <v>136426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136426</v>
      </c>
      <c r="O13" s="47">
        <f t="shared" si="1"/>
        <v>3.6261329505887354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SUM(D15:D25)</f>
        <v>3186177</v>
      </c>
      <c r="E14" s="32">
        <f t="shared" si="3"/>
        <v>2932575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608162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6726914</v>
      </c>
      <c r="O14" s="45">
        <f t="shared" si="1"/>
        <v>178.7979161683013</v>
      </c>
      <c r="P14" s="10"/>
    </row>
    <row r="15" spans="1:16" ht="15">
      <c r="A15" s="12"/>
      <c r="B15" s="25">
        <v>322</v>
      </c>
      <c r="C15" s="20" t="s">
        <v>0</v>
      </c>
      <c r="D15" s="46">
        <v>59040</v>
      </c>
      <c r="E15" s="46">
        <v>2552713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2611753</v>
      </c>
      <c r="O15" s="47">
        <f t="shared" si="1"/>
        <v>69.41905217553092</v>
      </c>
      <c r="P15" s="9"/>
    </row>
    <row r="16" spans="1:16" ht="15">
      <c r="A16" s="12"/>
      <c r="B16" s="25">
        <v>323.1</v>
      </c>
      <c r="C16" s="20" t="s">
        <v>19</v>
      </c>
      <c r="D16" s="46">
        <v>2682082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4">SUM(D16:M16)</f>
        <v>2682082</v>
      </c>
      <c r="O16" s="47">
        <f t="shared" si="1"/>
        <v>71.28836084310129</v>
      </c>
      <c r="P16" s="9"/>
    </row>
    <row r="17" spans="1:16" ht="15">
      <c r="A17" s="12"/>
      <c r="B17" s="25">
        <v>323.4</v>
      </c>
      <c r="C17" s="20" t="s">
        <v>20</v>
      </c>
      <c r="D17" s="46">
        <v>107351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107351</v>
      </c>
      <c r="O17" s="47">
        <f t="shared" si="1"/>
        <v>2.8533343965127713</v>
      </c>
      <c r="P17" s="9"/>
    </row>
    <row r="18" spans="1:16" ht="15">
      <c r="A18" s="12"/>
      <c r="B18" s="25">
        <v>323.7</v>
      </c>
      <c r="C18" s="20" t="s">
        <v>123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17067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17067</v>
      </c>
      <c r="O18" s="47">
        <f t="shared" si="1"/>
        <v>0.45363208675544214</v>
      </c>
      <c r="P18" s="9"/>
    </row>
    <row r="19" spans="1:16" ht="15">
      <c r="A19" s="12"/>
      <c r="B19" s="25">
        <v>324.11</v>
      </c>
      <c r="C19" s="20" t="s">
        <v>21</v>
      </c>
      <c r="D19" s="46">
        <v>0</v>
      </c>
      <c r="E19" s="46">
        <v>34029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34029</v>
      </c>
      <c r="O19" s="47">
        <f t="shared" si="1"/>
        <v>0.9044733274858464</v>
      </c>
      <c r="P19" s="9"/>
    </row>
    <row r="20" spans="1:16" ht="15">
      <c r="A20" s="12"/>
      <c r="B20" s="25">
        <v>324.12</v>
      </c>
      <c r="C20" s="20" t="s">
        <v>130</v>
      </c>
      <c r="D20" s="46">
        <v>0</v>
      </c>
      <c r="E20" s="46">
        <v>5860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5860</v>
      </c>
      <c r="O20" s="47">
        <f t="shared" si="1"/>
        <v>0.15575578768306622</v>
      </c>
      <c r="P20" s="9"/>
    </row>
    <row r="21" spans="1:16" ht="15">
      <c r="A21" s="12"/>
      <c r="B21" s="25">
        <v>324.22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490370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490370</v>
      </c>
      <c r="O21" s="47">
        <f t="shared" si="1"/>
        <v>13.033782526645934</v>
      </c>
      <c r="P21" s="9"/>
    </row>
    <row r="22" spans="1:16" ht="15">
      <c r="A22" s="12"/>
      <c r="B22" s="25">
        <v>324.31</v>
      </c>
      <c r="C22" s="20" t="s">
        <v>79</v>
      </c>
      <c r="D22" s="46">
        <v>0</v>
      </c>
      <c r="E22" s="46">
        <v>-5702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-5702</v>
      </c>
      <c r="O22" s="47">
        <f t="shared" si="1"/>
        <v>-0.15155622890253304</v>
      </c>
      <c r="P22" s="9"/>
    </row>
    <row r="23" spans="1:16" ht="15">
      <c r="A23" s="12"/>
      <c r="B23" s="25">
        <v>324.32</v>
      </c>
      <c r="C23" s="20" t="s">
        <v>22</v>
      </c>
      <c r="D23" s="46">
        <v>0</v>
      </c>
      <c r="E23" s="46">
        <v>148844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148844</v>
      </c>
      <c r="O23" s="47">
        <f t="shared" si="1"/>
        <v>3.9561970071498815</v>
      </c>
      <c r="P23" s="9"/>
    </row>
    <row r="24" spans="1:16" ht="15">
      <c r="A24" s="12"/>
      <c r="B24" s="25">
        <v>324.61</v>
      </c>
      <c r="C24" s="20" t="s">
        <v>136</v>
      </c>
      <c r="D24" s="46">
        <v>0</v>
      </c>
      <c r="E24" s="46">
        <v>196831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196831</v>
      </c>
      <c r="O24" s="47">
        <f t="shared" si="1"/>
        <v>5.231666799564096</v>
      </c>
      <c r="P24" s="9"/>
    </row>
    <row r="25" spans="1:16" ht="15">
      <c r="A25" s="12"/>
      <c r="B25" s="25">
        <v>329</v>
      </c>
      <c r="C25" s="20" t="s">
        <v>23</v>
      </c>
      <c r="D25" s="46">
        <v>337704</v>
      </c>
      <c r="E25" s="46">
        <v>0</v>
      </c>
      <c r="F25" s="46">
        <v>0</v>
      </c>
      <c r="G25" s="46">
        <v>0</v>
      </c>
      <c r="H25" s="46">
        <v>0</v>
      </c>
      <c r="I25" s="46">
        <v>100725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0">SUM(D25:M25)</f>
        <v>438429</v>
      </c>
      <c r="O25" s="47">
        <f t="shared" si="1"/>
        <v>11.65321744677458</v>
      </c>
      <c r="P25" s="9"/>
    </row>
    <row r="26" spans="1:16" ht="15.75">
      <c r="A26" s="29" t="s">
        <v>25</v>
      </c>
      <c r="B26" s="30"/>
      <c r="C26" s="31"/>
      <c r="D26" s="32">
        <f aca="true" t="shared" si="6" ref="D26:M26">SUM(D27:D41)</f>
        <v>5246668</v>
      </c>
      <c r="E26" s="32">
        <f t="shared" si="6"/>
        <v>13899863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154113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19300644</v>
      </c>
      <c r="O26" s="45">
        <f t="shared" si="1"/>
        <v>513.0011960768679</v>
      </c>
      <c r="P26" s="10"/>
    </row>
    <row r="27" spans="1:16" ht="15">
      <c r="A27" s="12"/>
      <c r="B27" s="25">
        <v>331.35</v>
      </c>
      <c r="C27" s="20" t="s">
        <v>137</v>
      </c>
      <c r="D27" s="46">
        <v>650529</v>
      </c>
      <c r="E27" s="46">
        <v>0</v>
      </c>
      <c r="F27" s="46">
        <v>0</v>
      </c>
      <c r="G27" s="46">
        <v>0</v>
      </c>
      <c r="H27" s="46">
        <v>0</v>
      </c>
      <c r="I27" s="46">
        <v>146860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797389</v>
      </c>
      <c r="O27" s="47">
        <f t="shared" si="1"/>
        <v>21.19418972437073</v>
      </c>
      <c r="P27" s="9"/>
    </row>
    <row r="28" spans="1:16" ht="15">
      <c r="A28" s="12"/>
      <c r="B28" s="25">
        <v>331.5</v>
      </c>
      <c r="C28" s="20" t="s">
        <v>100</v>
      </c>
      <c r="D28" s="46">
        <v>0</v>
      </c>
      <c r="E28" s="46">
        <v>100000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100000</v>
      </c>
      <c r="O28" s="47">
        <f t="shared" si="1"/>
        <v>2.6579485952741675</v>
      </c>
      <c r="P28" s="9"/>
    </row>
    <row r="29" spans="1:16" ht="15">
      <c r="A29" s="12"/>
      <c r="B29" s="25">
        <v>334.2</v>
      </c>
      <c r="C29" s="20" t="s">
        <v>150</v>
      </c>
      <c r="D29" s="46">
        <v>67797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67797</v>
      </c>
      <c r="O29" s="47">
        <f t="shared" si="1"/>
        <v>1.8020094091380272</v>
      </c>
      <c r="P29" s="9"/>
    </row>
    <row r="30" spans="1:16" ht="15">
      <c r="A30" s="12"/>
      <c r="B30" s="25">
        <v>334.35</v>
      </c>
      <c r="C30" s="20" t="s">
        <v>83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7253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7253</v>
      </c>
      <c r="O30" s="47">
        <f t="shared" si="1"/>
        <v>0.19278101161523536</v>
      </c>
      <c r="P30" s="9"/>
    </row>
    <row r="31" spans="1:16" ht="15">
      <c r="A31" s="12"/>
      <c r="B31" s="25">
        <v>334.7</v>
      </c>
      <c r="C31" s="20" t="s">
        <v>29</v>
      </c>
      <c r="D31" s="46">
        <v>0</v>
      </c>
      <c r="E31" s="46">
        <v>2182632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7">SUM(D31:M31)</f>
        <v>2182632</v>
      </c>
      <c r="O31" s="47">
        <f t="shared" si="1"/>
        <v>58.01323658400447</v>
      </c>
      <c r="P31" s="9"/>
    </row>
    <row r="32" spans="1:16" ht="15">
      <c r="A32" s="12"/>
      <c r="B32" s="25">
        <v>335.12</v>
      </c>
      <c r="C32" s="20" t="s">
        <v>114</v>
      </c>
      <c r="D32" s="46">
        <v>1367989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1367989</v>
      </c>
      <c r="O32" s="47">
        <f t="shared" si="1"/>
        <v>36.36044440900513</v>
      </c>
      <c r="P32" s="9"/>
    </row>
    <row r="33" spans="1:16" ht="15">
      <c r="A33" s="12"/>
      <c r="B33" s="25">
        <v>335.14</v>
      </c>
      <c r="C33" s="20" t="s">
        <v>115</v>
      </c>
      <c r="D33" s="46">
        <v>23065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23065</v>
      </c>
      <c r="O33" s="47">
        <f t="shared" si="1"/>
        <v>0.6130558434999868</v>
      </c>
      <c r="P33" s="9"/>
    </row>
    <row r="34" spans="1:16" ht="15">
      <c r="A34" s="12"/>
      <c r="B34" s="25">
        <v>335.15</v>
      </c>
      <c r="C34" s="20" t="s">
        <v>116</v>
      </c>
      <c r="D34" s="46">
        <v>55763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55763</v>
      </c>
      <c r="O34" s="47">
        <f t="shared" si="1"/>
        <v>1.482151875182734</v>
      </c>
      <c r="P34" s="9"/>
    </row>
    <row r="35" spans="1:16" ht="15">
      <c r="A35" s="12"/>
      <c r="B35" s="25">
        <v>335.18</v>
      </c>
      <c r="C35" s="20" t="s">
        <v>117</v>
      </c>
      <c r="D35" s="46">
        <v>2410633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2410633</v>
      </c>
      <c r="O35" s="47">
        <f t="shared" si="1"/>
        <v>64.07338596071553</v>
      </c>
      <c r="P35" s="9"/>
    </row>
    <row r="36" spans="1:16" ht="15">
      <c r="A36" s="12"/>
      <c r="B36" s="25">
        <v>335.21</v>
      </c>
      <c r="C36" s="20" t="s">
        <v>34</v>
      </c>
      <c r="D36" s="46">
        <v>15511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15511</v>
      </c>
      <c r="O36" s="47">
        <f t="shared" si="1"/>
        <v>0.4122744066129761</v>
      </c>
      <c r="P36" s="9"/>
    </row>
    <row r="37" spans="1:16" ht="15">
      <c r="A37" s="12"/>
      <c r="B37" s="25">
        <v>335.49</v>
      </c>
      <c r="C37" s="20" t="s">
        <v>35</v>
      </c>
      <c r="D37" s="46">
        <v>27422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27422</v>
      </c>
      <c r="O37" s="47">
        <f aca="true" t="shared" si="8" ref="O37:O68">(N37/O$75)</f>
        <v>0.7288626637960822</v>
      </c>
      <c r="P37" s="9"/>
    </row>
    <row r="38" spans="1:16" ht="15">
      <c r="A38" s="12"/>
      <c r="B38" s="25">
        <v>337.2</v>
      </c>
      <c r="C38" s="20" t="s">
        <v>139</v>
      </c>
      <c r="D38" s="46">
        <v>10000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10000</v>
      </c>
      <c r="O38" s="47">
        <f t="shared" si="8"/>
        <v>0.2657948595274167</v>
      </c>
      <c r="P38" s="9"/>
    </row>
    <row r="39" spans="1:16" ht="15">
      <c r="A39" s="12"/>
      <c r="B39" s="25">
        <v>337.7</v>
      </c>
      <c r="C39" s="20" t="s">
        <v>36</v>
      </c>
      <c r="D39" s="46">
        <v>53065</v>
      </c>
      <c r="E39" s="46">
        <v>11617231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11670296</v>
      </c>
      <c r="O39" s="47">
        <f t="shared" si="8"/>
        <v>310.1904685963373</v>
      </c>
      <c r="P39" s="9"/>
    </row>
    <row r="40" spans="1:16" ht="15">
      <c r="A40" s="12"/>
      <c r="B40" s="25">
        <v>338</v>
      </c>
      <c r="C40" s="20" t="s">
        <v>37</v>
      </c>
      <c r="D40" s="46">
        <v>454734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454734</v>
      </c>
      <c r="O40" s="47">
        <f t="shared" si="8"/>
        <v>12.086595965234032</v>
      </c>
      <c r="P40" s="9"/>
    </row>
    <row r="41" spans="1:16" ht="15">
      <c r="A41" s="12"/>
      <c r="B41" s="25">
        <v>339</v>
      </c>
      <c r="C41" s="20" t="s">
        <v>38</v>
      </c>
      <c r="D41" s="46">
        <v>110160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110160</v>
      </c>
      <c r="O41" s="47">
        <f t="shared" si="8"/>
        <v>2.927996172554023</v>
      </c>
      <c r="P41" s="9"/>
    </row>
    <row r="42" spans="1:16" ht="15.75">
      <c r="A42" s="29" t="s">
        <v>43</v>
      </c>
      <c r="B42" s="30"/>
      <c r="C42" s="31"/>
      <c r="D42" s="32">
        <f aca="true" t="shared" si="9" ref="D42:M42">SUM(D43:D55)</f>
        <v>6159824</v>
      </c>
      <c r="E42" s="32">
        <f t="shared" si="9"/>
        <v>342840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27173658</v>
      </c>
      <c r="J42" s="32">
        <f t="shared" si="9"/>
        <v>12217984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45894306</v>
      </c>
      <c r="O42" s="45">
        <f t="shared" si="8"/>
        <v>1219.847061637828</v>
      </c>
      <c r="P42" s="10"/>
    </row>
    <row r="43" spans="1:16" ht="15">
      <c r="A43" s="12"/>
      <c r="B43" s="25">
        <v>341.2</v>
      </c>
      <c r="C43" s="20" t="s">
        <v>125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12217984</v>
      </c>
      <c r="K43" s="46">
        <v>0</v>
      </c>
      <c r="L43" s="46">
        <v>0</v>
      </c>
      <c r="M43" s="46">
        <v>0</v>
      </c>
      <c r="N43" s="46">
        <f aca="true" t="shared" si="10" ref="N43:N55">SUM(D43:M43)</f>
        <v>12217984</v>
      </c>
      <c r="O43" s="47">
        <f t="shared" si="8"/>
        <v>324.74773409882255</v>
      </c>
      <c r="P43" s="9"/>
    </row>
    <row r="44" spans="1:16" ht="15">
      <c r="A44" s="12"/>
      <c r="B44" s="25">
        <v>341.9</v>
      </c>
      <c r="C44" s="20" t="s">
        <v>118</v>
      </c>
      <c r="D44" s="46">
        <v>2301690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2301690</v>
      </c>
      <c r="O44" s="47">
        <f t="shared" si="8"/>
        <v>61.177737022565985</v>
      </c>
      <c r="P44" s="9"/>
    </row>
    <row r="45" spans="1:16" ht="15">
      <c r="A45" s="12"/>
      <c r="B45" s="25">
        <v>342.2</v>
      </c>
      <c r="C45" s="20" t="s">
        <v>49</v>
      </c>
      <c r="D45" s="46">
        <v>790394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790394</v>
      </c>
      <c r="O45" s="47">
        <f t="shared" si="8"/>
        <v>21.008266220131304</v>
      </c>
      <c r="P45" s="9"/>
    </row>
    <row r="46" spans="1:16" ht="15">
      <c r="A46" s="12"/>
      <c r="B46" s="25">
        <v>342.4</v>
      </c>
      <c r="C46" s="20" t="s">
        <v>50</v>
      </c>
      <c r="D46" s="46">
        <v>1491907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1491907</v>
      </c>
      <c r="O46" s="47">
        <f t="shared" si="8"/>
        <v>39.65412114929697</v>
      </c>
      <c r="P46" s="9"/>
    </row>
    <row r="47" spans="1:16" ht="15">
      <c r="A47" s="12"/>
      <c r="B47" s="25">
        <v>343.2</v>
      </c>
      <c r="C47" s="20" t="s">
        <v>151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28126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28126</v>
      </c>
      <c r="O47" s="47">
        <f t="shared" si="8"/>
        <v>0.7475746219068123</v>
      </c>
      <c r="P47" s="9"/>
    </row>
    <row r="48" spans="1:16" ht="15">
      <c r="A48" s="12"/>
      <c r="B48" s="25">
        <v>343.3</v>
      </c>
      <c r="C48" s="20" t="s">
        <v>126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5343268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5343268</v>
      </c>
      <c r="O48" s="47">
        <f t="shared" si="8"/>
        <v>142.0213167477341</v>
      </c>
      <c r="P48" s="9"/>
    </row>
    <row r="49" spans="1:16" ht="15">
      <c r="A49" s="12"/>
      <c r="B49" s="25">
        <v>343.4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5981372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5981372</v>
      </c>
      <c r="O49" s="47">
        <f t="shared" si="8"/>
        <v>158.98179305212238</v>
      </c>
      <c r="P49" s="9"/>
    </row>
    <row r="50" spans="1:16" ht="15">
      <c r="A50" s="12"/>
      <c r="B50" s="25">
        <v>343.5</v>
      </c>
      <c r="C50" s="20" t="s">
        <v>127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10721783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10721783</v>
      </c>
      <c r="O50" s="47">
        <f t="shared" si="8"/>
        <v>284.97948063684447</v>
      </c>
      <c r="P50" s="9"/>
    </row>
    <row r="51" spans="1:16" ht="15">
      <c r="A51" s="12"/>
      <c r="B51" s="25">
        <v>343.6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5072826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5072826</v>
      </c>
      <c r="O51" s="47">
        <f t="shared" si="8"/>
        <v>134.83310740770273</v>
      </c>
      <c r="P51" s="9"/>
    </row>
    <row r="52" spans="1:16" ht="15">
      <c r="A52" s="12"/>
      <c r="B52" s="25">
        <v>343.8</v>
      </c>
      <c r="C52" s="20" t="s">
        <v>53</v>
      </c>
      <c r="D52" s="46">
        <v>7411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7411</v>
      </c>
      <c r="O52" s="47">
        <f t="shared" si="8"/>
        <v>0.19698057039576855</v>
      </c>
      <c r="P52" s="9"/>
    </row>
    <row r="53" spans="1:16" ht="15">
      <c r="A53" s="12"/>
      <c r="B53" s="25">
        <v>347.2</v>
      </c>
      <c r="C53" s="20" t="s">
        <v>55</v>
      </c>
      <c r="D53" s="46">
        <v>1392609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1392609</v>
      </c>
      <c r="O53" s="47">
        <f t="shared" si="8"/>
        <v>37.01483135316163</v>
      </c>
      <c r="P53" s="9"/>
    </row>
    <row r="54" spans="1:16" ht="15">
      <c r="A54" s="12"/>
      <c r="B54" s="25">
        <v>347.4</v>
      </c>
      <c r="C54" s="20" t="s">
        <v>102</v>
      </c>
      <c r="D54" s="46">
        <v>175813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175813</v>
      </c>
      <c r="O54" s="47">
        <f t="shared" si="8"/>
        <v>4.673019163809372</v>
      </c>
      <c r="P54" s="9"/>
    </row>
    <row r="55" spans="1:16" ht="15">
      <c r="A55" s="12"/>
      <c r="B55" s="25">
        <v>347.5</v>
      </c>
      <c r="C55" s="20" t="s">
        <v>56</v>
      </c>
      <c r="D55" s="46">
        <v>0</v>
      </c>
      <c r="E55" s="46">
        <v>342840</v>
      </c>
      <c r="F55" s="46">
        <v>0</v>
      </c>
      <c r="G55" s="46">
        <v>0</v>
      </c>
      <c r="H55" s="46">
        <v>0</v>
      </c>
      <c r="I55" s="46">
        <v>26283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369123</v>
      </c>
      <c r="O55" s="47">
        <f t="shared" si="8"/>
        <v>9.811099593333864</v>
      </c>
      <c r="P55" s="9"/>
    </row>
    <row r="56" spans="1:16" ht="15.75">
      <c r="A56" s="29" t="s">
        <v>44</v>
      </c>
      <c r="B56" s="30"/>
      <c r="C56" s="31"/>
      <c r="D56" s="32">
        <f aca="true" t="shared" si="11" ref="D56:M56">SUM(D57:D59)</f>
        <v>614291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143349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aca="true" t="shared" si="12" ref="N56:N61">SUM(D56:M56)</f>
        <v>757640</v>
      </c>
      <c r="O56" s="45">
        <f t="shared" si="8"/>
        <v>20.1376817372352</v>
      </c>
      <c r="P56" s="10"/>
    </row>
    <row r="57" spans="1:16" ht="15">
      <c r="A57" s="13"/>
      <c r="B57" s="39">
        <v>351.2</v>
      </c>
      <c r="C57" s="21" t="s">
        <v>59</v>
      </c>
      <c r="D57" s="46">
        <v>32912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32912</v>
      </c>
      <c r="O57" s="47">
        <f t="shared" si="8"/>
        <v>0.8747840416766339</v>
      </c>
      <c r="P57" s="9"/>
    </row>
    <row r="58" spans="1:16" ht="15">
      <c r="A58" s="13"/>
      <c r="B58" s="39">
        <v>352</v>
      </c>
      <c r="C58" s="21" t="s">
        <v>60</v>
      </c>
      <c r="D58" s="46">
        <v>41859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41859</v>
      </c>
      <c r="O58" s="47">
        <f t="shared" si="8"/>
        <v>1.1125907024958137</v>
      </c>
      <c r="P58" s="9"/>
    </row>
    <row r="59" spans="1:16" ht="15">
      <c r="A59" s="13"/>
      <c r="B59" s="39">
        <v>354</v>
      </c>
      <c r="C59" s="21" t="s">
        <v>61</v>
      </c>
      <c r="D59" s="46">
        <v>539520</v>
      </c>
      <c r="E59" s="46">
        <v>0</v>
      </c>
      <c r="F59" s="46">
        <v>0</v>
      </c>
      <c r="G59" s="46">
        <v>0</v>
      </c>
      <c r="H59" s="46">
        <v>0</v>
      </c>
      <c r="I59" s="46">
        <v>143349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682869</v>
      </c>
      <c r="O59" s="47">
        <f t="shared" si="8"/>
        <v>18.150306993062753</v>
      </c>
      <c r="P59" s="9"/>
    </row>
    <row r="60" spans="1:16" ht="15.75">
      <c r="A60" s="29" t="s">
        <v>3</v>
      </c>
      <c r="B60" s="30"/>
      <c r="C60" s="31"/>
      <c r="D60" s="32">
        <f aca="true" t="shared" si="13" ref="D60:M60">SUM(D61:D69)</f>
        <v>743291</v>
      </c>
      <c r="E60" s="32">
        <f t="shared" si="13"/>
        <v>2381873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1502154</v>
      </c>
      <c r="J60" s="32">
        <f t="shared" si="13"/>
        <v>486512</v>
      </c>
      <c r="K60" s="32">
        <f t="shared" si="13"/>
        <v>1825654</v>
      </c>
      <c r="L60" s="32">
        <f t="shared" si="13"/>
        <v>0</v>
      </c>
      <c r="M60" s="32">
        <f t="shared" si="13"/>
        <v>0</v>
      </c>
      <c r="N60" s="32">
        <f t="shared" si="12"/>
        <v>6939484</v>
      </c>
      <c r="O60" s="45">
        <f t="shared" si="8"/>
        <v>184.4479174972756</v>
      </c>
      <c r="P60" s="10"/>
    </row>
    <row r="61" spans="1:16" ht="15">
      <c r="A61" s="12"/>
      <c r="B61" s="25">
        <v>361.1</v>
      </c>
      <c r="C61" s="20" t="s">
        <v>62</v>
      </c>
      <c r="D61" s="46">
        <v>225676</v>
      </c>
      <c r="E61" s="46">
        <v>899329</v>
      </c>
      <c r="F61" s="46">
        <v>0</v>
      </c>
      <c r="G61" s="46">
        <v>0</v>
      </c>
      <c r="H61" s="46">
        <v>0</v>
      </c>
      <c r="I61" s="46">
        <v>746036</v>
      </c>
      <c r="J61" s="46">
        <v>186659</v>
      </c>
      <c r="K61" s="46">
        <v>210554</v>
      </c>
      <c r="L61" s="46">
        <v>0</v>
      </c>
      <c r="M61" s="46">
        <v>0</v>
      </c>
      <c r="N61" s="46">
        <f t="shared" si="12"/>
        <v>2268254</v>
      </c>
      <c r="O61" s="47">
        <f t="shared" si="8"/>
        <v>60.28902533025011</v>
      </c>
      <c r="P61" s="9"/>
    </row>
    <row r="62" spans="1:16" ht="15">
      <c r="A62" s="12"/>
      <c r="B62" s="25">
        <v>361.2</v>
      </c>
      <c r="C62" s="20" t="s">
        <v>104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308041</v>
      </c>
      <c r="L62" s="46">
        <v>0</v>
      </c>
      <c r="M62" s="46">
        <v>0</v>
      </c>
      <c r="N62" s="46">
        <f aca="true" t="shared" si="14" ref="N62:N69">SUM(D62:M62)</f>
        <v>308041</v>
      </c>
      <c r="O62" s="47">
        <f t="shared" si="8"/>
        <v>8.187571432368498</v>
      </c>
      <c r="P62" s="9"/>
    </row>
    <row r="63" spans="1:16" ht="15">
      <c r="A63" s="12"/>
      <c r="B63" s="25">
        <v>361.3</v>
      </c>
      <c r="C63" s="20" t="s">
        <v>63</v>
      </c>
      <c r="D63" s="46">
        <v>17609</v>
      </c>
      <c r="E63" s="46">
        <v>24034</v>
      </c>
      <c r="F63" s="46">
        <v>0</v>
      </c>
      <c r="G63" s="46">
        <v>0</v>
      </c>
      <c r="H63" s="46">
        <v>0</v>
      </c>
      <c r="I63" s="46">
        <v>47018</v>
      </c>
      <c r="J63" s="46">
        <v>17736</v>
      </c>
      <c r="K63" s="46">
        <v>275766</v>
      </c>
      <c r="L63" s="46">
        <v>0</v>
      </c>
      <c r="M63" s="46">
        <v>0</v>
      </c>
      <c r="N63" s="46">
        <f t="shared" si="14"/>
        <v>382163</v>
      </c>
      <c r="O63" s="47">
        <f t="shared" si="8"/>
        <v>10.157696090157616</v>
      </c>
      <c r="P63" s="9"/>
    </row>
    <row r="64" spans="1:16" ht="15">
      <c r="A64" s="12"/>
      <c r="B64" s="25">
        <v>362</v>
      </c>
      <c r="C64" s="20" t="s">
        <v>64</v>
      </c>
      <c r="D64" s="46">
        <v>147778</v>
      </c>
      <c r="E64" s="46">
        <v>45360</v>
      </c>
      <c r="F64" s="46">
        <v>0</v>
      </c>
      <c r="G64" s="46">
        <v>0</v>
      </c>
      <c r="H64" s="46">
        <v>0</v>
      </c>
      <c r="I64" s="46">
        <v>583342</v>
      </c>
      <c r="J64" s="46">
        <v>33745</v>
      </c>
      <c r="K64" s="46">
        <v>0</v>
      </c>
      <c r="L64" s="46">
        <v>0</v>
      </c>
      <c r="M64" s="46">
        <v>0</v>
      </c>
      <c r="N64" s="46">
        <f t="shared" si="14"/>
        <v>810225</v>
      </c>
      <c r="O64" s="47">
        <f t="shared" si="8"/>
        <v>21.535364006060124</v>
      </c>
      <c r="P64" s="9"/>
    </row>
    <row r="65" spans="1:16" ht="15">
      <c r="A65" s="12"/>
      <c r="B65" s="25">
        <v>364</v>
      </c>
      <c r="C65" s="20" t="s">
        <v>119</v>
      </c>
      <c r="D65" s="46">
        <v>29080</v>
      </c>
      <c r="E65" s="46">
        <v>0</v>
      </c>
      <c r="F65" s="46">
        <v>0</v>
      </c>
      <c r="G65" s="46">
        <v>0</v>
      </c>
      <c r="H65" s="46">
        <v>0</v>
      </c>
      <c r="I65" s="46">
        <v>-3690</v>
      </c>
      <c r="J65" s="46">
        <v>221769</v>
      </c>
      <c r="K65" s="46">
        <v>0</v>
      </c>
      <c r="L65" s="46">
        <v>0</v>
      </c>
      <c r="M65" s="46">
        <v>0</v>
      </c>
      <c r="N65" s="46">
        <f t="shared" si="14"/>
        <v>247159</v>
      </c>
      <c r="O65" s="47">
        <f t="shared" si="8"/>
        <v>6.569359168593679</v>
      </c>
      <c r="P65" s="9"/>
    </row>
    <row r="66" spans="1:16" ht="15">
      <c r="A66" s="12"/>
      <c r="B66" s="25">
        <v>365</v>
      </c>
      <c r="C66" s="20" t="s">
        <v>120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8861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8861</v>
      </c>
      <c r="O66" s="47">
        <f t="shared" si="8"/>
        <v>0.23552082502724397</v>
      </c>
      <c r="P66" s="9"/>
    </row>
    <row r="67" spans="1:16" ht="15">
      <c r="A67" s="12"/>
      <c r="B67" s="25">
        <v>366</v>
      </c>
      <c r="C67" s="20" t="s">
        <v>66</v>
      </c>
      <c r="D67" s="46">
        <v>153859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153859</v>
      </c>
      <c r="O67" s="47">
        <f t="shared" si="8"/>
        <v>4.089493129202881</v>
      </c>
      <c r="P67" s="9"/>
    </row>
    <row r="68" spans="1:16" ht="15">
      <c r="A68" s="12"/>
      <c r="B68" s="25">
        <v>368</v>
      </c>
      <c r="C68" s="20" t="s">
        <v>67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1030944</v>
      </c>
      <c r="L68" s="46">
        <v>0</v>
      </c>
      <c r="M68" s="46">
        <v>0</v>
      </c>
      <c r="N68" s="46">
        <f t="shared" si="14"/>
        <v>1030944</v>
      </c>
      <c r="O68" s="47">
        <f t="shared" si="8"/>
        <v>27.401961566063314</v>
      </c>
      <c r="P68" s="9"/>
    </row>
    <row r="69" spans="1:16" ht="15">
      <c r="A69" s="12"/>
      <c r="B69" s="25">
        <v>369.9</v>
      </c>
      <c r="C69" s="20" t="s">
        <v>68</v>
      </c>
      <c r="D69" s="46">
        <v>169289</v>
      </c>
      <c r="E69" s="46">
        <v>1413150</v>
      </c>
      <c r="F69" s="46">
        <v>0</v>
      </c>
      <c r="G69" s="46">
        <v>0</v>
      </c>
      <c r="H69" s="46">
        <v>0</v>
      </c>
      <c r="I69" s="46">
        <v>120587</v>
      </c>
      <c r="J69" s="46">
        <v>26603</v>
      </c>
      <c r="K69" s="46">
        <v>349</v>
      </c>
      <c r="L69" s="46">
        <v>0</v>
      </c>
      <c r="M69" s="46">
        <v>0</v>
      </c>
      <c r="N69" s="46">
        <f t="shared" si="14"/>
        <v>1729978</v>
      </c>
      <c r="O69" s="47">
        <f>(N69/O$75)</f>
        <v>45.981925949552135</v>
      </c>
      <c r="P69" s="9"/>
    </row>
    <row r="70" spans="1:16" ht="15.75">
      <c r="A70" s="29" t="s">
        <v>45</v>
      </c>
      <c r="B70" s="30"/>
      <c r="C70" s="31"/>
      <c r="D70" s="32">
        <f aca="true" t="shared" si="15" ref="D70:M70">SUM(D71:D72)</f>
        <v>2256234</v>
      </c>
      <c r="E70" s="32">
        <f t="shared" si="15"/>
        <v>35450550</v>
      </c>
      <c r="F70" s="32">
        <f t="shared" si="15"/>
        <v>0</v>
      </c>
      <c r="G70" s="32">
        <f t="shared" si="15"/>
        <v>0</v>
      </c>
      <c r="H70" s="32">
        <f t="shared" si="15"/>
        <v>0</v>
      </c>
      <c r="I70" s="32">
        <f t="shared" si="15"/>
        <v>6500</v>
      </c>
      <c r="J70" s="32">
        <f t="shared" si="15"/>
        <v>281700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37994984</v>
      </c>
      <c r="O70" s="45">
        <f>(N70/O$75)</f>
        <v>1009.8871435026447</v>
      </c>
      <c r="P70" s="9"/>
    </row>
    <row r="71" spans="1:16" ht="15">
      <c r="A71" s="12"/>
      <c r="B71" s="25">
        <v>381</v>
      </c>
      <c r="C71" s="20" t="s">
        <v>69</v>
      </c>
      <c r="D71" s="46">
        <v>2256234</v>
      </c>
      <c r="E71" s="46">
        <v>270037</v>
      </c>
      <c r="F71" s="46">
        <v>0</v>
      </c>
      <c r="G71" s="46">
        <v>0</v>
      </c>
      <c r="H71" s="46">
        <v>0</v>
      </c>
      <c r="I71" s="46">
        <v>6500</v>
      </c>
      <c r="J71" s="46">
        <v>281700</v>
      </c>
      <c r="K71" s="46">
        <v>0</v>
      </c>
      <c r="L71" s="46">
        <v>0</v>
      </c>
      <c r="M71" s="46">
        <v>0</v>
      </c>
      <c r="N71" s="46">
        <f>SUM(D71:M71)</f>
        <v>2814471</v>
      </c>
      <c r="O71" s="47">
        <f>(N71/O$75)</f>
        <v>74.80719240889881</v>
      </c>
      <c r="P71" s="9"/>
    </row>
    <row r="72" spans="1:16" ht="15.75" thickBot="1">
      <c r="A72" s="12"/>
      <c r="B72" s="25">
        <v>384</v>
      </c>
      <c r="C72" s="20" t="s">
        <v>108</v>
      </c>
      <c r="D72" s="46">
        <v>0</v>
      </c>
      <c r="E72" s="46">
        <v>35180513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35180513</v>
      </c>
      <c r="O72" s="47">
        <f>(N72/O$75)</f>
        <v>935.0799510937459</v>
      </c>
      <c r="P72" s="9"/>
    </row>
    <row r="73" spans="1:119" ht="16.5" thickBot="1">
      <c r="A73" s="14" t="s">
        <v>57</v>
      </c>
      <c r="B73" s="23"/>
      <c r="C73" s="22"/>
      <c r="D73" s="15">
        <f aca="true" t="shared" si="16" ref="D73:M73">SUM(D5,D14,D26,D42,D56,D60,D70)</f>
        <v>32707445</v>
      </c>
      <c r="E73" s="15">
        <f t="shared" si="16"/>
        <v>60548803</v>
      </c>
      <c r="F73" s="15">
        <f t="shared" si="16"/>
        <v>0</v>
      </c>
      <c r="G73" s="15">
        <f t="shared" si="16"/>
        <v>0</v>
      </c>
      <c r="H73" s="15">
        <f t="shared" si="16"/>
        <v>0</v>
      </c>
      <c r="I73" s="15">
        <f t="shared" si="16"/>
        <v>29587936</v>
      </c>
      <c r="J73" s="15">
        <f t="shared" si="16"/>
        <v>12986196</v>
      </c>
      <c r="K73" s="15">
        <f t="shared" si="16"/>
        <v>1825654</v>
      </c>
      <c r="L73" s="15">
        <f t="shared" si="16"/>
        <v>0</v>
      </c>
      <c r="M73" s="15">
        <f t="shared" si="16"/>
        <v>0</v>
      </c>
      <c r="N73" s="15">
        <f>SUM(D73:M73)</f>
        <v>137656034</v>
      </c>
      <c r="O73" s="38">
        <f>(N73/O$75)</f>
        <v>3658.8266220131304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152</v>
      </c>
      <c r="M75" s="48"/>
      <c r="N75" s="48"/>
      <c r="O75" s="43">
        <v>37623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86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13502143</v>
      </c>
      <c r="E5" s="27">
        <f t="shared" si="0"/>
        <v>5213528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18715671</v>
      </c>
      <c r="O5" s="33">
        <f aca="true" t="shared" si="1" ref="O5:O36">(N5/O$74)</f>
        <v>505.09178496248717</v>
      </c>
      <c r="P5" s="6"/>
    </row>
    <row r="6" spans="1:16" ht="15">
      <c r="A6" s="12"/>
      <c r="B6" s="25">
        <v>311</v>
      </c>
      <c r="C6" s="20" t="s">
        <v>2</v>
      </c>
      <c r="D6" s="46">
        <v>9029356</v>
      </c>
      <c r="E6" s="46">
        <v>771769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9801125</v>
      </c>
      <c r="O6" s="47">
        <f t="shared" si="1"/>
        <v>264.50922977276406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504983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504983</v>
      </c>
      <c r="O7" s="47">
        <f t="shared" si="1"/>
        <v>13.628299238948562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3936776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3936776</v>
      </c>
      <c r="O8" s="47">
        <f t="shared" si="1"/>
        <v>106.24429211421169</v>
      </c>
      <c r="P8" s="9"/>
    </row>
    <row r="9" spans="1:16" ht="15">
      <c r="A9" s="12"/>
      <c r="B9" s="25">
        <v>314.1</v>
      </c>
      <c r="C9" s="20" t="s">
        <v>12</v>
      </c>
      <c r="D9" s="46">
        <v>2986461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2986461</v>
      </c>
      <c r="O9" s="47">
        <f t="shared" si="1"/>
        <v>80.59753332973499</v>
      </c>
      <c r="P9" s="9"/>
    </row>
    <row r="10" spans="1:16" ht="15">
      <c r="A10" s="12"/>
      <c r="B10" s="25">
        <v>314.4</v>
      </c>
      <c r="C10" s="20" t="s">
        <v>13</v>
      </c>
      <c r="D10" s="46">
        <v>123132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123132</v>
      </c>
      <c r="O10" s="47">
        <f t="shared" si="1"/>
        <v>3.323042046742592</v>
      </c>
      <c r="P10" s="9"/>
    </row>
    <row r="11" spans="1:16" ht="15">
      <c r="A11" s="12"/>
      <c r="B11" s="25">
        <v>314.8</v>
      </c>
      <c r="C11" s="20" t="s">
        <v>15</v>
      </c>
      <c r="D11" s="46">
        <v>8955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8955</v>
      </c>
      <c r="O11" s="47">
        <f t="shared" si="1"/>
        <v>0.24167431316457064</v>
      </c>
      <c r="P11" s="9"/>
    </row>
    <row r="12" spans="1:16" ht="15">
      <c r="A12" s="12"/>
      <c r="B12" s="25">
        <v>315</v>
      </c>
      <c r="C12" s="20" t="s">
        <v>111</v>
      </c>
      <c r="D12" s="46">
        <v>1241550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1241550</v>
      </c>
      <c r="O12" s="47">
        <f t="shared" si="1"/>
        <v>33.50650402115831</v>
      </c>
      <c r="P12" s="9"/>
    </row>
    <row r="13" spans="1:16" ht="15">
      <c r="A13" s="12"/>
      <c r="B13" s="25">
        <v>316</v>
      </c>
      <c r="C13" s="20" t="s">
        <v>112</v>
      </c>
      <c r="D13" s="46">
        <v>112689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112689</v>
      </c>
      <c r="O13" s="47">
        <f t="shared" si="1"/>
        <v>3.041210125762401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2782808</v>
      </c>
      <c r="E14" s="32">
        <f t="shared" si="3"/>
        <v>2114082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1624224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6521114</v>
      </c>
      <c r="O14" s="45">
        <f t="shared" si="1"/>
        <v>175.9894748205322</v>
      </c>
      <c r="P14" s="10"/>
    </row>
    <row r="15" spans="1:16" ht="15">
      <c r="A15" s="12"/>
      <c r="B15" s="25">
        <v>322</v>
      </c>
      <c r="C15" s="20" t="s">
        <v>0</v>
      </c>
      <c r="D15" s="46">
        <v>60306</v>
      </c>
      <c r="E15" s="46">
        <v>1810886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1871192</v>
      </c>
      <c r="O15" s="47">
        <f t="shared" si="1"/>
        <v>50.49905543261186</v>
      </c>
      <c r="P15" s="9"/>
    </row>
    <row r="16" spans="1:16" ht="15">
      <c r="A16" s="12"/>
      <c r="B16" s="25">
        <v>323.1</v>
      </c>
      <c r="C16" s="20" t="s">
        <v>19</v>
      </c>
      <c r="D16" s="46">
        <v>2489671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2489671</v>
      </c>
      <c r="O16" s="47">
        <f t="shared" si="1"/>
        <v>67.19034382252929</v>
      </c>
      <c r="P16" s="9"/>
    </row>
    <row r="17" spans="1:16" ht="15">
      <c r="A17" s="12"/>
      <c r="B17" s="25">
        <v>323.4</v>
      </c>
      <c r="C17" s="20" t="s">
        <v>20</v>
      </c>
      <c r="D17" s="46">
        <v>102696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102696</v>
      </c>
      <c r="O17" s="47">
        <f t="shared" si="1"/>
        <v>2.7715226426296757</v>
      </c>
      <c r="P17" s="9"/>
    </row>
    <row r="18" spans="1:16" ht="15">
      <c r="A18" s="12"/>
      <c r="B18" s="25">
        <v>323.7</v>
      </c>
      <c r="C18" s="20" t="s">
        <v>123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27787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27787</v>
      </c>
      <c r="O18" s="47">
        <f t="shared" si="1"/>
        <v>0.7499055432611864</v>
      </c>
      <c r="P18" s="9"/>
    </row>
    <row r="19" spans="1:16" ht="15">
      <c r="A19" s="12"/>
      <c r="B19" s="25">
        <v>324.11</v>
      </c>
      <c r="C19" s="20" t="s">
        <v>21</v>
      </c>
      <c r="D19" s="46">
        <v>0</v>
      </c>
      <c r="E19" s="46">
        <v>117751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117751</v>
      </c>
      <c r="O19" s="47">
        <f t="shared" si="1"/>
        <v>3.177821557726561</v>
      </c>
      <c r="P19" s="9"/>
    </row>
    <row r="20" spans="1:16" ht="15">
      <c r="A20" s="12"/>
      <c r="B20" s="25">
        <v>324.12</v>
      </c>
      <c r="C20" s="20" t="s">
        <v>130</v>
      </c>
      <c r="D20" s="46">
        <v>0</v>
      </c>
      <c r="E20" s="46">
        <v>7398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7398</v>
      </c>
      <c r="O20" s="47">
        <f t="shared" si="1"/>
        <v>0.19965455821233874</v>
      </c>
      <c r="P20" s="9"/>
    </row>
    <row r="21" spans="1:16" ht="15">
      <c r="A21" s="12"/>
      <c r="B21" s="25">
        <v>324.22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1525587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1525587</v>
      </c>
      <c r="O21" s="47">
        <f t="shared" si="1"/>
        <v>41.17199222755978</v>
      </c>
      <c r="P21" s="9"/>
    </row>
    <row r="22" spans="1:16" ht="15">
      <c r="A22" s="12"/>
      <c r="B22" s="25">
        <v>324.32</v>
      </c>
      <c r="C22" s="20" t="s">
        <v>22</v>
      </c>
      <c r="D22" s="46">
        <v>0</v>
      </c>
      <c r="E22" s="46">
        <v>88006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88006</v>
      </c>
      <c r="O22" s="47">
        <f t="shared" si="1"/>
        <v>2.3750742160090677</v>
      </c>
      <c r="P22" s="9"/>
    </row>
    <row r="23" spans="1:16" ht="15">
      <c r="A23" s="12"/>
      <c r="B23" s="25">
        <v>324.61</v>
      </c>
      <c r="C23" s="20" t="s">
        <v>136</v>
      </c>
      <c r="D23" s="46">
        <v>0</v>
      </c>
      <c r="E23" s="46">
        <v>90041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90041</v>
      </c>
      <c r="O23" s="47">
        <f t="shared" si="1"/>
        <v>2.4299940627192744</v>
      </c>
      <c r="P23" s="9"/>
    </row>
    <row r="24" spans="1:16" ht="15">
      <c r="A24" s="12"/>
      <c r="B24" s="25">
        <v>329</v>
      </c>
      <c r="C24" s="20" t="s">
        <v>23</v>
      </c>
      <c r="D24" s="46">
        <v>130135</v>
      </c>
      <c r="E24" s="46">
        <v>0</v>
      </c>
      <c r="F24" s="46">
        <v>0</v>
      </c>
      <c r="G24" s="46">
        <v>0</v>
      </c>
      <c r="H24" s="46">
        <v>0</v>
      </c>
      <c r="I24" s="46">
        <v>70850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200985</v>
      </c>
      <c r="O24" s="47">
        <f t="shared" si="1"/>
        <v>5.424110757273169</v>
      </c>
      <c r="P24" s="9"/>
    </row>
    <row r="25" spans="1:16" ht="15.75">
      <c r="A25" s="29" t="s">
        <v>25</v>
      </c>
      <c r="B25" s="30"/>
      <c r="C25" s="31"/>
      <c r="D25" s="32">
        <f aca="true" t="shared" si="5" ref="D25:M25">SUM(D26:D40)</f>
        <v>4439200</v>
      </c>
      <c r="E25" s="32">
        <f t="shared" si="5"/>
        <v>1342304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2049291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7830795</v>
      </c>
      <c r="O25" s="45">
        <f t="shared" si="1"/>
        <v>211.3346737194365</v>
      </c>
      <c r="P25" s="10"/>
    </row>
    <row r="26" spans="1:16" ht="15">
      <c r="A26" s="12"/>
      <c r="B26" s="25">
        <v>331.35</v>
      </c>
      <c r="C26" s="20" t="s">
        <v>137</v>
      </c>
      <c r="D26" s="46">
        <v>30911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30911</v>
      </c>
      <c r="O26" s="47">
        <f t="shared" si="1"/>
        <v>0.8342149295622605</v>
      </c>
      <c r="P26" s="9"/>
    </row>
    <row r="27" spans="1:16" ht="15">
      <c r="A27" s="12"/>
      <c r="B27" s="25">
        <v>334.35</v>
      </c>
      <c r="C27" s="20" t="s">
        <v>83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1073862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1073862</v>
      </c>
      <c r="O27" s="47">
        <f t="shared" si="1"/>
        <v>28.98100070167863</v>
      </c>
      <c r="P27" s="9"/>
    </row>
    <row r="28" spans="1:16" ht="15">
      <c r="A28" s="12"/>
      <c r="B28" s="25">
        <v>334.36</v>
      </c>
      <c r="C28" s="20" t="s">
        <v>146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7429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7429</v>
      </c>
      <c r="O28" s="47">
        <f t="shared" si="1"/>
        <v>0.20049117504183084</v>
      </c>
      <c r="P28" s="9"/>
    </row>
    <row r="29" spans="1:16" ht="15">
      <c r="A29" s="12"/>
      <c r="B29" s="25">
        <v>334.7</v>
      </c>
      <c r="C29" s="20" t="s">
        <v>29</v>
      </c>
      <c r="D29" s="46">
        <v>0</v>
      </c>
      <c r="E29" s="46">
        <v>583337</v>
      </c>
      <c r="F29" s="46">
        <v>0</v>
      </c>
      <c r="G29" s="46">
        <v>0</v>
      </c>
      <c r="H29" s="46">
        <v>0</v>
      </c>
      <c r="I29" s="46">
        <v>968000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1551337</v>
      </c>
      <c r="O29" s="47">
        <f t="shared" si="1"/>
        <v>41.866923948831435</v>
      </c>
      <c r="P29" s="9"/>
    </row>
    <row r="30" spans="1:16" ht="15">
      <c r="A30" s="12"/>
      <c r="B30" s="25">
        <v>335.12</v>
      </c>
      <c r="C30" s="20" t="s">
        <v>114</v>
      </c>
      <c r="D30" s="46">
        <v>1328774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1328774</v>
      </c>
      <c r="O30" s="47">
        <f t="shared" si="1"/>
        <v>35.86047390295245</v>
      </c>
      <c r="P30" s="9"/>
    </row>
    <row r="31" spans="1:16" ht="15">
      <c r="A31" s="12"/>
      <c r="B31" s="25">
        <v>335.14</v>
      </c>
      <c r="C31" s="20" t="s">
        <v>115</v>
      </c>
      <c r="D31" s="46">
        <v>23420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23420</v>
      </c>
      <c r="O31" s="47">
        <f t="shared" si="1"/>
        <v>0.6320505208614454</v>
      </c>
      <c r="P31" s="9"/>
    </row>
    <row r="32" spans="1:16" ht="15">
      <c r="A32" s="12"/>
      <c r="B32" s="25">
        <v>335.15</v>
      </c>
      <c r="C32" s="20" t="s">
        <v>116</v>
      </c>
      <c r="D32" s="46">
        <v>47160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47160</v>
      </c>
      <c r="O32" s="47">
        <f t="shared" si="1"/>
        <v>1.2727370864144223</v>
      </c>
      <c r="P32" s="9"/>
    </row>
    <row r="33" spans="1:16" ht="15">
      <c r="A33" s="12"/>
      <c r="B33" s="25">
        <v>335.18</v>
      </c>
      <c r="C33" s="20" t="s">
        <v>117</v>
      </c>
      <c r="D33" s="46">
        <v>2351985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2351985</v>
      </c>
      <c r="O33" s="47">
        <f t="shared" si="1"/>
        <v>63.47452366815998</v>
      </c>
      <c r="P33" s="9"/>
    </row>
    <row r="34" spans="1:16" ht="15">
      <c r="A34" s="12"/>
      <c r="B34" s="25">
        <v>335.21</v>
      </c>
      <c r="C34" s="20" t="s">
        <v>34</v>
      </c>
      <c r="D34" s="46">
        <v>16541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16541</v>
      </c>
      <c r="O34" s="47">
        <f t="shared" si="1"/>
        <v>0.446402547633184</v>
      </c>
      <c r="P34" s="9"/>
    </row>
    <row r="35" spans="1:16" ht="15">
      <c r="A35" s="12"/>
      <c r="B35" s="25">
        <v>335.49</v>
      </c>
      <c r="C35" s="20" t="s">
        <v>35</v>
      </c>
      <c r="D35" s="46">
        <v>25004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25004</v>
      </c>
      <c r="O35" s="47">
        <f t="shared" si="1"/>
        <v>0.6747989420845253</v>
      </c>
      <c r="P35" s="9"/>
    </row>
    <row r="36" spans="1:16" ht="15">
      <c r="A36" s="12"/>
      <c r="B36" s="25">
        <v>337.2</v>
      </c>
      <c r="C36" s="20" t="s">
        <v>139</v>
      </c>
      <c r="D36" s="46">
        <v>10000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1">SUM(D36:M36)</f>
        <v>10000</v>
      </c>
      <c r="O36" s="47">
        <f t="shared" si="1"/>
        <v>0.26987639661035245</v>
      </c>
      <c r="P36" s="9"/>
    </row>
    <row r="37" spans="1:16" ht="15">
      <c r="A37" s="12"/>
      <c r="B37" s="25">
        <v>337.5</v>
      </c>
      <c r="C37" s="20" t="s">
        <v>147</v>
      </c>
      <c r="D37" s="46">
        <v>0</v>
      </c>
      <c r="E37" s="46">
        <v>339368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339368</v>
      </c>
      <c r="O37" s="47">
        <f aca="true" t="shared" si="8" ref="O37:O68">(N37/O$74)</f>
        <v>9.158741296486209</v>
      </c>
      <c r="P37" s="9"/>
    </row>
    <row r="38" spans="1:16" ht="15">
      <c r="A38" s="12"/>
      <c r="B38" s="25">
        <v>337.7</v>
      </c>
      <c r="C38" s="20" t="s">
        <v>36</v>
      </c>
      <c r="D38" s="46">
        <v>50909</v>
      </c>
      <c r="E38" s="46">
        <v>419599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470508</v>
      </c>
      <c r="O38" s="47">
        <f t="shared" si="8"/>
        <v>12.697900361634371</v>
      </c>
      <c r="P38" s="9"/>
    </row>
    <row r="39" spans="1:16" ht="15">
      <c r="A39" s="12"/>
      <c r="B39" s="25">
        <v>338</v>
      </c>
      <c r="C39" s="20" t="s">
        <v>37</v>
      </c>
      <c r="D39" s="46">
        <v>445027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445027</v>
      </c>
      <c r="O39" s="47">
        <f t="shared" si="8"/>
        <v>12.010228315431533</v>
      </c>
      <c r="P39" s="9"/>
    </row>
    <row r="40" spans="1:16" ht="15">
      <c r="A40" s="12"/>
      <c r="B40" s="25">
        <v>339</v>
      </c>
      <c r="C40" s="20" t="s">
        <v>38</v>
      </c>
      <c r="D40" s="46">
        <v>109469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109469</v>
      </c>
      <c r="O40" s="47">
        <f t="shared" si="8"/>
        <v>2.954309926053867</v>
      </c>
      <c r="P40" s="9"/>
    </row>
    <row r="41" spans="1:16" ht="15.75">
      <c r="A41" s="29" t="s">
        <v>43</v>
      </c>
      <c r="B41" s="30"/>
      <c r="C41" s="31"/>
      <c r="D41" s="32">
        <f aca="true" t="shared" si="9" ref="D41:M41">SUM(D42:D55)</f>
        <v>6039564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25719374</v>
      </c>
      <c r="J41" s="32">
        <f t="shared" si="9"/>
        <v>11267885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43026823</v>
      </c>
      <c r="O41" s="45">
        <f t="shared" si="8"/>
        <v>1161.1923948831436</v>
      </c>
      <c r="P41" s="10"/>
    </row>
    <row r="42" spans="1:16" ht="15">
      <c r="A42" s="12"/>
      <c r="B42" s="25">
        <v>341.2</v>
      </c>
      <c r="C42" s="20" t="s">
        <v>125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11267885</v>
      </c>
      <c r="K42" s="46">
        <v>0</v>
      </c>
      <c r="L42" s="46">
        <v>0</v>
      </c>
      <c r="M42" s="46">
        <v>0</v>
      </c>
      <c r="N42" s="46">
        <f aca="true" t="shared" si="10" ref="N42:N55">SUM(D42:M42)</f>
        <v>11267885</v>
      </c>
      <c r="O42" s="47">
        <f t="shared" si="8"/>
        <v>304.09362012198415</v>
      </c>
      <c r="P42" s="9"/>
    </row>
    <row r="43" spans="1:16" ht="15">
      <c r="A43" s="12"/>
      <c r="B43" s="25">
        <v>341.9</v>
      </c>
      <c r="C43" s="20" t="s">
        <v>118</v>
      </c>
      <c r="D43" s="46">
        <v>2209018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2209018</v>
      </c>
      <c r="O43" s="47">
        <f t="shared" si="8"/>
        <v>59.616181788740754</v>
      </c>
      <c r="P43" s="9"/>
    </row>
    <row r="44" spans="1:16" ht="15">
      <c r="A44" s="12"/>
      <c r="B44" s="25">
        <v>342.2</v>
      </c>
      <c r="C44" s="20" t="s">
        <v>49</v>
      </c>
      <c r="D44" s="46">
        <v>815421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815421</v>
      </c>
      <c r="O44" s="47">
        <f t="shared" si="8"/>
        <v>22.00628812004102</v>
      </c>
      <c r="P44" s="9"/>
    </row>
    <row r="45" spans="1:16" ht="15">
      <c r="A45" s="12"/>
      <c r="B45" s="25">
        <v>342.4</v>
      </c>
      <c r="C45" s="20" t="s">
        <v>50</v>
      </c>
      <c r="D45" s="46">
        <v>1405618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1405618</v>
      </c>
      <c r="O45" s="47">
        <f t="shared" si="8"/>
        <v>37.93431208506504</v>
      </c>
      <c r="P45" s="9"/>
    </row>
    <row r="46" spans="1:16" ht="15">
      <c r="A46" s="12"/>
      <c r="B46" s="25">
        <v>343.3</v>
      </c>
      <c r="C46" s="20" t="s">
        <v>126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5061908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5061908</v>
      </c>
      <c r="O46" s="47">
        <f t="shared" si="8"/>
        <v>136.6089491013116</v>
      </c>
      <c r="P46" s="9"/>
    </row>
    <row r="47" spans="1:16" ht="15">
      <c r="A47" s="12"/>
      <c r="B47" s="25">
        <v>343.4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5344133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5344133</v>
      </c>
      <c r="O47" s="47">
        <f t="shared" si="8"/>
        <v>144.22553570464729</v>
      </c>
      <c r="P47" s="9"/>
    </row>
    <row r="48" spans="1:16" ht="15">
      <c r="A48" s="12"/>
      <c r="B48" s="25">
        <v>343.5</v>
      </c>
      <c r="C48" s="20" t="s">
        <v>127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10316130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10316130</v>
      </c>
      <c r="O48" s="47">
        <f t="shared" si="8"/>
        <v>278.4079991363955</v>
      </c>
      <c r="P48" s="9"/>
    </row>
    <row r="49" spans="1:16" ht="15">
      <c r="A49" s="12"/>
      <c r="B49" s="25">
        <v>343.6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4820576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4820576</v>
      </c>
      <c r="O49" s="47">
        <f t="shared" si="8"/>
        <v>130.09596804663465</v>
      </c>
      <c r="P49" s="9"/>
    </row>
    <row r="50" spans="1:16" ht="15">
      <c r="A50" s="12"/>
      <c r="B50" s="25">
        <v>343.8</v>
      </c>
      <c r="C50" s="20" t="s">
        <v>53</v>
      </c>
      <c r="D50" s="46">
        <v>21827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21827</v>
      </c>
      <c r="O50" s="47">
        <f t="shared" si="8"/>
        <v>0.5890592108814163</v>
      </c>
      <c r="P50" s="9"/>
    </row>
    <row r="51" spans="1:16" ht="15">
      <c r="A51" s="12"/>
      <c r="B51" s="25">
        <v>343.9</v>
      </c>
      <c r="C51" s="20" t="s">
        <v>101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3258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3258</v>
      </c>
      <c r="O51" s="47">
        <f t="shared" si="8"/>
        <v>0.08792573001565283</v>
      </c>
      <c r="P51" s="9"/>
    </row>
    <row r="52" spans="1:16" ht="15">
      <c r="A52" s="12"/>
      <c r="B52" s="25">
        <v>344.5</v>
      </c>
      <c r="C52" s="20" t="s">
        <v>143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150175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150175</v>
      </c>
      <c r="O52" s="47">
        <f t="shared" si="8"/>
        <v>4.052868786095968</v>
      </c>
      <c r="P52" s="9"/>
    </row>
    <row r="53" spans="1:16" ht="15">
      <c r="A53" s="12"/>
      <c r="B53" s="25">
        <v>347.2</v>
      </c>
      <c r="C53" s="20" t="s">
        <v>55</v>
      </c>
      <c r="D53" s="46">
        <v>1459995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1459995</v>
      </c>
      <c r="O53" s="47">
        <f t="shared" si="8"/>
        <v>39.401818966913154</v>
      </c>
      <c r="P53" s="9"/>
    </row>
    <row r="54" spans="1:16" ht="15">
      <c r="A54" s="12"/>
      <c r="B54" s="25">
        <v>347.4</v>
      </c>
      <c r="C54" s="20" t="s">
        <v>102</v>
      </c>
      <c r="D54" s="46">
        <v>127685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127685</v>
      </c>
      <c r="O54" s="47">
        <f t="shared" si="8"/>
        <v>3.445916770119285</v>
      </c>
      <c r="P54" s="9"/>
    </row>
    <row r="55" spans="1:16" ht="15">
      <c r="A55" s="12"/>
      <c r="B55" s="25">
        <v>347.5</v>
      </c>
      <c r="C55" s="20" t="s">
        <v>56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23194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23194</v>
      </c>
      <c r="O55" s="47">
        <f t="shared" si="8"/>
        <v>0.6259513142980515</v>
      </c>
      <c r="P55" s="9"/>
    </row>
    <row r="56" spans="1:16" ht="15.75">
      <c r="A56" s="29" t="s">
        <v>44</v>
      </c>
      <c r="B56" s="30"/>
      <c r="C56" s="31"/>
      <c r="D56" s="32">
        <f aca="true" t="shared" si="11" ref="D56:M56">SUM(D57:D59)</f>
        <v>1374964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162279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aca="true" t="shared" si="12" ref="N56:N61">SUM(D56:M56)</f>
        <v>1537243</v>
      </c>
      <c r="O56" s="45">
        <f t="shared" si="8"/>
        <v>41.48656015544881</v>
      </c>
      <c r="P56" s="10"/>
    </row>
    <row r="57" spans="1:16" ht="15">
      <c r="A57" s="13"/>
      <c r="B57" s="39">
        <v>351.2</v>
      </c>
      <c r="C57" s="21" t="s">
        <v>59</v>
      </c>
      <c r="D57" s="46">
        <v>28401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28401</v>
      </c>
      <c r="O57" s="47">
        <f t="shared" si="8"/>
        <v>0.766475954013062</v>
      </c>
      <c r="P57" s="9"/>
    </row>
    <row r="58" spans="1:16" ht="15">
      <c r="A58" s="13"/>
      <c r="B58" s="39">
        <v>352</v>
      </c>
      <c r="C58" s="21" t="s">
        <v>60</v>
      </c>
      <c r="D58" s="46">
        <v>48640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48640</v>
      </c>
      <c r="O58" s="47">
        <f t="shared" si="8"/>
        <v>1.3126787931127544</v>
      </c>
      <c r="P58" s="9"/>
    </row>
    <row r="59" spans="1:16" ht="15">
      <c r="A59" s="13"/>
      <c r="B59" s="39">
        <v>354</v>
      </c>
      <c r="C59" s="21" t="s">
        <v>61</v>
      </c>
      <c r="D59" s="46">
        <v>1297923</v>
      </c>
      <c r="E59" s="46">
        <v>0</v>
      </c>
      <c r="F59" s="46">
        <v>0</v>
      </c>
      <c r="G59" s="46">
        <v>0</v>
      </c>
      <c r="H59" s="46">
        <v>0</v>
      </c>
      <c r="I59" s="46">
        <v>162279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1460202</v>
      </c>
      <c r="O59" s="47">
        <f t="shared" si="8"/>
        <v>39.40740540832299</v>
      </c>
      <c r="P59" s="9"/>
    </row>
    <row r="60" spans="1:16" ht="15.75">
      <c r="A60" s="29" t="s">
        <v>3</v>
      </c>
      <c r="B60" s="30"/>
      <c r="C60" s="31"/>
      <c r="D60" s="32">
        <f aca="true" t="shared" si="13" ref="D60:M60">SUM(D61:D69)</f>
        <v>790654</v>
      </c>
      <c r="E60" s="32">
        <f t="shared" si="13"/>
        <v>229252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1205360</v>
      </c>
      <c r="J60" s="32">
        <f t="shared" si="13"/>
        <v>305624</v>
      </c>
      <c r="K60" s="32">
        <f t="shared" si="13"/>
        <v>3959008</v>
      </c>
      <c r="L60" s="32">
        <f t="shared" si="13"/>
        <v>0</v>
      </c>
      <c r="M60" s="32">
        <f t="shared" si="13"/>
        <v>0</v>
      </c>
      <c r="N60" s="32">
        <f t="shared" si="12"/>
        <v>6489898</v>
      </c>
      <c r="O60" s="45">
        <f t="shared" si="8"/>
        <v>175.14702866087333</v>
      </c>
      <c r="P60" s="10"/>
    </row>
    <row r="61" spans="1:16" ht="15">
      <c r="A61" s="12"/>
      <c r="B61" s="25">
        <v>361.1</v>
      </c>
      <c r="C61" s="20" t="s">
        <v>62</v>
      </c>
      <c r="D61" s="46">
        <v>125946</v>
      </c>
      <c r="E61" s="46">
        <v>147733</v>
      </c>
      <c r="F61" s="46">
        <v>0</v>
      </c>
      <c r="G61" s="46">
        <v>0</v>
      </c>
      <c r="H61" s="46">
        <v>0</v>
      </c>
      <c r="I61" s="46">
        <v>496146</v>
      </c>
      <c r="J61" s="46">
        <v>139832</v>
      </c>
      <c r="K61" s="46">
        <v>214911</v>
      </c>
      <c r="L61" s="46">
        <v>0</v>
      </c>
      <c r="M61" s="46">
        <v>0</v>
      </c>
      <c r="N61" s="46">
        <f t="shared" si="12"/>
        <v>1124568</v>
      </c>
      <c r="O61" s="47">
        <f t="shared" si="8"/>
        <v>30.349435958331085</v>
      </c>
      <c r="P61" s="9"/>
    </row>
    <row r="62" spans="1:16" ht="15">
      <c r="A62" s="12"/>
      <c r="B62" s="25">
        <v>361.2</v>
      </c>
      <c r="C62" s="20" t="s">
        <v>104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313536</v>
      </c>
      <c r="L62" s="46">
        <v>0</v>
      </c>
      <c r="M62" s="46">
        <v>0</v>
      </c>
      <c r="N62" s="46">
        <f aca="true" t="shared" si="14" ref="N62:N69">SUM(D62:M62)</f>
        <v>313536</v>
      </c>
      <c r="O62" s="47">
        <f t="shared" si="8"/>
        <v>8.461596588762347</v>
      </c>
      <c r="P62" s="9"/>
    </row>
    <row r="63" spans="1:16" ht="15">
      <c r="A63" s="12"/>
      <c r="B63" s="25">
        <v>361.3</v>
      </c>
      <c r="C63" s="20" t="s">
        <v>63</v>
      </c>
      <c r="D63" s="46">
        <v>-5728</v>
      </c>
      <c r="E63" s="46">
        <v>-10958</v>
      </c>
      <c r="F63" s="46">
        <v>0</v>
      </c>
      <c r="G63" s="46">
        <v>0</v>
      </c>
      <c r="H63" s="46">
        <v>0</v>
      </c>
      <c r="I63" s="46">
        <v>-20048</v>
      </c>
      <c r="J63" s="46">
        <v>-9017</v>
      </c>
      <c r="K63" s="46">
        <v>2454900</v>
      </c>
      <c r="L63" s="46">
        <v>0</v>
      </c>
      <c r="M63" s="46">
        <v>0</v>
      </c>
      <c r="N63" s="46">
        <f t="shared" si="14"/>
        <v>2409149</v>
      </c>
      <c r="O63" s="47">
        <f t="shared" si="8"/>
        <v>65.0172451017434</v>
      </c>
      <c r="P63" s="9"/>
    </row>
    <row r="64" spans="1:16" ht="15">
      <c r="A64" s="12"/>
      <c r="B64" s="25">
        <v>362</v>
      </c>
      <c r="C64" s="20" t="s">
        <v>64</v>
      </c>
      <c r="D64" s="46">
        <v>220601</v>
      </c>
      <c r="E64" s="46">
        <v>43335</v>
      </c>
      <c r="F64" s="46">
        <v>0</v>
      </c>
      <c r="G64" s="46">
        <v>0</v>
      </c>
      <c r="H64" s="46">
        <v>0</v>
      </c>
      <c r="I64" s="46">
        <v>575975</v>
      </c>
      <c r="J64" s="46">
        <v>28711</v>
      </c>
      <c r="K64" s="46">
        <v>0</v>
      </c>
      <c r="L64" s="46">
        <v>0</v>
      </c>
      <c r="M64" s="46">
        <v>0</v>
      </c>
      <c r="N64" s="46">
        <f t="shared" si="14"/>
        <v>868622</v>
      </c>
      <c r="O64" s="47">
        <f t="shared" si="8"/>
        <v>23.442057537647756</v>
      </c>
      <c r="P64" s="9"/>
    </row>
    <row r="65" spans="1:16" ht="15">
      <c r="A65" s="12"/>
      <c r="B65" s="25">
        <v>364</v>
      </c>
      <c r="C65" s="20" t="s">
        <v>119</v>
      </c>
      <c r="D65" s="46">
        <v>2989</v>
      </c>
      <c r="E65" s="46">
        <v>0</v>
      </c>
      <c r="F65" s="46">
        <v>0</v>
      </c>
      <c r="G65" s="46">
        <v>0</v>
      </c>
      <c r="H65" s="46">
        <v>0</v>
      </c>
      <c r="I65" s="46">
        <v>47860</v>
      </c>
      <c r="J65" s="46">
        <v>122910</v>
      </c>
      <c r="K65" s="46">
        <v>0</v>
      </c>
      <c r="L65" s="46">
        <v>0</v>
      </c>
      <c r="M65" s="46">
        <v>0</v>
      </c>
      <c r="N65" s="46">
        <f t="shared" si="14"/>
        <v>173759</v>
      </c>
      <c r="O65" s="47">
        <f t="shared" si="8"/>
        <v>4.689345279861823</v>
      </c>
      <c r="P65" s="9"/>
    </row>
    <row r="66" spans="1:16" ht="15">
      <c r="A66" s="12"/>
      <c r="B66" s="25">
        <v>365</v>
      </c>
      <c r="C66" s="20" t="s">
        <v>120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9005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9005</v>
      </c>
      <c r="O66" s="47">
        <f t="shared" si="8"/>
        <v>0.2430236951476224</v>
      </c>
      <c r="P66" s="9"/>
    </row>
    <row r="67" spans="1:16" ht="15">
      <c r="A67" s="12"/>
      <c r="B67" s="25">
        <v>366</v>
      </c>
      <c r="C67" s="20" t="s">
        <v>66</v>
      </c>
      <c r="D67" s="46">
        <v>155277</v>
      </c>
      <c r="E67" s="46">
        <v>10000</v>
      </c>
      <c r="F67" s="46">
        <v>0</v>
      </c>
      <c r="G67" s="46">
        <v>0</v>
      </c>
      <c r="H67" s="46">
        <v>0</v>
      </c>
      <c r="I67" s="46">
        <v>0</v>
      </c>
      <c r="J67" s="46">
        <v>2111</v>
      </c>
      <c r="K67" s="46">
        <v>0</v>
      </c>
      <c r="L67" s="46">
        <v>0</v>
      </c>
      <c r="M67" s="46">
        <v>0</v>
      </c>
      <c r="N67" s="46">
        <f t="shared" si="14"/>
        <v>167388</v>
      </c>
      <c r="O67" s="47">
        <f t="shared" si="8"/>
        <v>4.517407027581368</v>
      </c>
      <c r="P67" s="9"/>
    </row>
    <row r="68" spans="1:16" ht="15">
      <c r="A68" s="12"/>
      <c r="B68" s="25">
        <v>368</v>
      </c>
      <c r="C68" s="20" t="s">
        <v>67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973929</v>
      </c>
      <c r="L68" s="46">
        <v>0</v>
      </c>
      <c r="M68" s="46">
        <v>0</v>
      </c>
      <c r="N68" s="46">
        <f t="shared" si="14"/>
        <v>973929</v>
      </c>
      <c r="O68" s="47">
        <f t="shared" si="8"/>
        <v>26.284044907432396</v>
      </c>
      <c r="P68" s="9"/>
    </row>
    <row r="69" spans="1:16" ht="15">
      <c r="A69" s="12"/>
      <c r="B69" s="25">
        <v>369.9</v>
      </c>
      <c r="C69" s="20" t="s">
        <v>68</v>
      </c>
      <c r="D69" s="46">
        <v>291569</v>
      </c>
      <c r="E69" s="46">
        <v>39142</v>
      </c>
      <c r="F69" s="46">
        <v>0</v>
      </c>
      <c r="G69" s="46">
        <v>0</v>
      </c>
      <c r="H69" s="46">
        <v>0</v>
      </c>
      <c r="I69" s="46">
        <v>96422</v>
      </c>
      <c r="J69" s="46">
        <v>21077</v>
      </c>
      <c r="K69" s="46">
        <v>1732</v>
      </c>
      <c r="L69" s="46">
        <v>0</v>
      </c>
      <c r="M69" s="46">
        <v>0</v>
      </c>
      <c r="N69" s="46">
        <f t="shared" si="14"/>
        <v>449942</v>
      </c>
      <c r="O69" s="47">
        <f>(N69/O$74)</f>
        <v>12.14287256436552</v>
      </c>
      <c r="P69" s="9"/>
    </row>
    <row r="70" spans="1:16" ht="15.75">
      <c r="A70" s="29" t="s">
        <v>45</v>
      </c>
      <c r="B70" s="30"/>
      <c r="C70" s="31"/>
      <c r="D70" s="32">
        <f aca="true" t="shared" si="15" ref="D70:M70">SUM(D71:D71)</f>
        <v>28400</v>
      </c>
      <c r="E70" s="32">
        <f t="shared" si="15"/>
        <v>5843204</v>
      </c>
      <c r="F70" s="32">
        <f t="shared" si="15"/>
        <v>0</v>
      </c>
      <c r="G70" s="32">
        <f t="shared" si="15"/>
        <v>0</v>
      </c>
      <c r="H70" s="32">
        <f t="shared" si="15"/>
        <v>0</v>
      </c>
      <c r="I70" s="32">
        <f t="shared" si="15"/>
        <v>49000</v>
      </c>
      <c r="J70" s="32">
        <f t="shared" si="15"/>
        <v>142975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6063579</v>
      </c>
      <c r="O70" s="45">
        <f>(N70/O$74)</f>
        <v>163.64168510822043</v>
      </c>
      <c r="P70" s="9"/>
    </row>
    <row r="71" spans="1:16" ht="15.75" thickBot="1">
      <c r="A71" s="12"/>
      <c r="B71" s="25">
        <v>381</v>
      </c>
      <c r="C71" s="20" t="s">
        <v>69</v>
      </c>
      <c r="D71" s="46">
        <v>28400</v>
      </c>
      <c r="E71" s="46">
        <v>5843204</v>
      </c>
      <c r="F71" s="46">
        <v>0</v>
      </c>
      <c r="G71" s="46">
        <v>0</v>
      </c>
      <c r="H71" s="46">
        <v>0</v>
      </c>
      <c r="I71" s="46">
        <v>49000</v>
      </c>
      <c r="J71" s="46">
        <v>142975</v>
      </c>
      <c r="K71" s="46">
        <v>0</v>
      </c>
      <c r="L71" s="46">
        <v>0</v>
      </c>
      <c r="M71" s="46">
        <v>0</v>
      </c>
      <c r="N71" s="46">
        <f>SUM(D71:M71)</f>
        <v>6063579</v>
      </c>
      <c r="O71" s="47">
        <f>(N71/O$74)</f>
        <v>163.64168510822043</v>
      </c>
      <c r="P71" s="9"/>
    </row>
    <row r="72" spans="1:119" ht="16.5" thickBot="1">
      <c r="A72" s="14" t="s">
        <v>57</v>
      </c>
      <c r="B72" s="23"/>
      <c r="C72" s="22"/>
      <c r="D72" s="15">
        <f aca="true" t="shared" si="16" ref="D72:M72">SUM(D5,D14,D25,D41,D56,D60,D70)</f>
        <v>28957733</v>
      </c>
      <c r="E72" s="15">
        <f t="shared" si="16"/>
        <v>14742370</v>
      </c>
      <c r="F72" s="15">
        <f t="shared" si="16"/>
        <v>0</v>
      </c>
      <c r="G72" s="15">
        <f t="shared" si="16"/>
        <v>0</v>
      </c>
      <c r="H72" s="15">
        <f t="shared" si="16"/>
        <v>0</v>
      </c>
      <c r="I72" s="15">
        <f t="shared" si="16"/>
        <v>30809528</v>
      </c>
      <c r="J72" s="15">
        <f t="shared" si="16"/>
        <v>11716484</v>
      </c>
      <c r="K72" s="15">
        <f t="shared" si="16"/>
        <v>3959008</v>
      </c>
      <c r="L72" s="15">
        <f t="shared" si="16"/>
        <v>0</v>
      </c>
      <c r="M72" s="15">
        <f t="shared" si="16"/>
        <v>0</v>
      </c>
      <c r="N72" s="15">
        <f>SUM(D72:M72)</f>
        <v>90185123</v>
      </c>
      <c r="O72" s="38">
        <f>(N72/O$74)</f>
        <v>2433.883602310142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148</v>
      </c>
      <c r="M74" s="48"/>
      <c r="N74" s="48"/>
      <c r="O74" s="43">
        <v>37054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86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12715516</v>
      </c>
      <c r="E5" s="27">
        <f t="shared" si="0"/>
        <v>4805849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17521365</v>
      </c>
      <c r="O5" s="33">
        <f aca="true" t="shared" si="1" ref="O5:O36">(N5/O$75)</f>
        <v>483.14807665793467</v>
      </c>
      <c r="P5" s="6"/>
    </row>
    <row r="6" spans="1:16" ht="15">
      <c r="A6" s="12"/>
      <c r="B6" s="25">
        <v>311</v>
      </c>
      <c r="C6" s="20" t="s">
        <v>2</v>
      </c>
      <c r="D6" s="46">
        <v>8350658</v>
      </c>
      <c r="E6" s="46">
        <v>569442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8920100</v>
      </c>
      <c r="O6" s="47">
        <f t="shared" si="1"/>
        <v>245.9699434716669</v>
      </c>
      <c r="P6" s="9"/>
    </row>
    <row r="7" spans="1:16" ht="15">
      <c r="A7" s="12"/>
      <c r="B7" s="25">
        <v>312.1</v>
      </c>
      <c r="C7" s="20" t="s">
        <v>92</v>
      </c>
      <c r="D7" s="46">
        <v>0</v>
      </c>
      <c r="E7" s="46">
        <v>521030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521030</v>
      </c>
      <c r="O7" s="47">
        <f t="shared" si="1"/>
        <v>14.367296291189852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3715377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3715377</v>
      </c>
      <c r="O8" s="47">
        <f t="shared" si="1"/>
        <v>102.45076520060664</v>
      </c>
      <c r="P8" s="9"/>
    </row>
    <row r="9" spans="1:16" ht="15">
      <c r="A9" s="12"/>
      <c r="B9" s="25">
        <v>314.1</v>
      </c>
      <c r="C9" s="20" t="s">
        <v>12</v>
      </c>
      <c r="D9" s="46">
        <v>2873818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2873818</v>
      </c>
      <c r="O9" s="47">
        <f t="shared" si="1"/>
        <v>79.24494691851648</v>
      </c>
      <c r="P9" s="9"/>
    </row>
    <row r="10" spans="1:16" ht="15">
      <c r="A10" s="12"/>
      <c r="B10" s="25">
        <v>314.4</v>
      </c>
      <c r="C10" s="20" t="s">
        <v>13</v>
      </c>
      <c r="D10" s="46">
        <v>114651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114651</v>
      </c>
      <c r="O10" s="47">
        <f t="shared" si="1"/>
        <v>3.161478009099683</v>
      </c>
      <c r="P10" s="9"/>
    </row>
    <row r="11" spans="1:16" ht="15">
      <c r="A11" s="12"/>
      <c r="B11" s="25">
        <v>314.8</v>
      </c>
      <c r="C11" s="20" t="s">
        <v>15</v>
      </c>
      <c r="D11" s="46">
        <v>7193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7193</v>
      </c>
      <c r="O11" s="47">
        <f t="shared" si="1"/>
        <v>0.1983455122018475</v>
      </c>
      <c r="P11" s="9"/>
    </row>
    <row r="12" spans="1:16" ht="15">
      <c r="A12" s="12"/>
      <c r="B12" s="25">
        <v>315</v>
      </c>
      <c r="C12" s="20" t="s">
        <v>111</v>
      </c>
      <c r="D12" s="46">
        <v>1254362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1254362</v>
      </c>
      <c r="O12" s="47">
        <f t="shared" si="1"/>
        <v>34.5887770577692</v>
      </c>
      <c r="P12" s="9"/>
    </row>
    <row r="13" spans="1:16" ht="15">
      <c r="A13" s="12"/>
      <c r="B13" s="25">
        <v>316</v>
      </c>
      <c r="C13" s="20" t="s">
        <v>112</v>
      </c>
      <c r="D13" s="46">
        <v>114834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114834</v>
      </c>
      <c r="O13" s="47">
        <f t="shared" si="1"/>
        <v>3.166524196884048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SUM(D15:D25)</f>
        <v>2865788</v>
      </c>
      <c r="E14" s="32">
        <f t="shared" si="3"/>
        <v>2049964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360449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5276201</v>
      </c>
      <c r="O14" s="45">
        <f t="shared" si="1"/>
        <v>145.4901695849993</v>
      </c>
      <c r="P14" s="10"/>
    </row>
    <row r="15" spans="1:16" ht="15">
      <c r="A15" s="12"/>
      <c r="B15" s="25">
        <v>322</v>
      </c>
      <c r="C15" s="20" t="s">
        <v>0</v>
      </c>
      <c r="D15" s="46">
        <v>88490</v>
      </c>
      <c r="E15" s="46">
        <v>1909202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1997692</v>
      </c>
      <c r="O15" s="47">
        <f t="shared" si="1"/>
        <v>55.085950641114025</v>
      </c>
      <c r="P15" s="9"/>
    </row>
    <row r="16" spans="1:16" ht="15">
      <c r="A16" s="12"/>
      <c r="B16" s="25">
        <v>323.1</v>
      </c>
      <c r="C16" s="20" t="s">
        <v>19</v>
      </c>
      <c r="D16" s="46">
        <v>2308782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4">SUM(D16:M16)</f>
        <v>2308782</v>
      </c>
      <c r="O16" s="47">
        <f t="shared" si="1"/>
        <v>63.66419412656832</v>
      </c>
      <c r="P16" s="9"/>
    </row>
    <row r="17" spans="1:16" ht="15">
      <c r="A17" s="12"/>
      <c r="B17" s="25">
        <v>323.4</v>
      </c>
      <c r="C17" s="20" t="s">
        <v>20</v>
      </c>
      <c r="D17" s="46">
        <v>97256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97256</v>
      </c>
      <c r="O17" s="47">
        <f t="shared" si="1"/>
        <v>2.6818144216186406</v>
      </c>
      <c r="P17" s="9"/>
    </row>
    <row r="18" spans="1:16" ht="15">
      <c r="A18" s="12"/>
      <c r="B18" s="25">
        <v>323.7</v>
      </c>
      <c r="C18" s="20" t="s">
        <v>123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20042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20042</v>
      </c>
      <c r="O18" s="47">
        <f t="shared" si="1"/>
        <v>0.5526540741762029</v>
      </c>
      <c r="P18" s="9"/>
    </row>
    <row r="19" spans="1:16" ht="15">
      <c r="A19" s="12"/>
      <c r="B19" s="25">
        <v>324.11</v>
      </c>
      <c r="C19" s="20" t="s">
        <v>21</v>
      </c>
      <c r="D19" s="46">
        <v>0</v>
      </c>
      <c r="E19" s="46">
        <v>25105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25105</v>
      </c>
      <c r="O19" s="47">
        <f t="shared" si="1"/>
        <v>0.6922652695436371</v>
      </c>
      <c r="P19" s="9"/>
    </row>
    <row r="20" spans="1:16" ht="15">
      <c r="A20" s="12"/>
      <c r="B20" s="25">
        <v>324.12</v>
      </c>
      <c r="C20" s="20" t="s">
        <v>130</v>
      </c>
      <c r="D20" s="46">
        <v>0</v>
      </c>
      <c r="E20" s="46">
        <v>3751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3751</v>
      </c>
      <c r="O20" s="47">
        <f t="shared" si="1"/>
        <v>0.10343306218116641</v>
      </c>
      <c r="P20" s="9"/>
    </row>
    <row r="21" spans="1:16" ht="15">
      <c r="A21" s="12"/>
      <c r="B21" s="25">
        <v>324.22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272107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272107</v>
      </c>
      <c r="O21" s="47">
        <f t="shared" si="1"/>
        <v>7.5032951881979875</v>
      </c>
      <c r="P21" s="9"/>
    </row>
    <row r="22" spans="1:16" ht="15">
      <c r="A22" s="12"/>
      <c r="B22" s="25">
        <v>324.31</v>
      </c>
      <c r="C22" s="20" t="s">
        <v>79</v>
      </c>
      <c r="D22" s="46">
        <v>0</v>
      </c>
      <c r="E22" s="46">
        <v>6198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6198</v>
      </c>
      <c r="O22" s="47">
        <f t="shared" si="1"/>
        <v>0.17090858954915208</v>
      </c>
      <c r="P22" s="9"/>
    </row>
    <row r="23" spans="1:16" ht="15">
      <c r="A23" s="12"/>
      <c r="B23" s="25">
        <v>324.32</v>
      </c>
      <c r="C23" s="20" t="s">
        <v>22</v>
      </c>
      <c r="D23" s="46">
        <v>0</v>
      </c>
      <c r="E23" s="46">
        <v>29106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29106</v>
      </c>
      <c r="O23" s="47">
        <f t="shared" si="1"/>
        <v>0.8025920308837722</v>
      </c>
      <c r="P23" s="9"/>
    </row>
    <row r="24" spans="1:16" ht="15">
      <c r="A24" s="12"/>
      <c r="B24" s="25">
        <v>324.61</v>
      </c>
      <c r="C24" s="20" t="s">
        <v>136</v>
      </c>
      <c r="D24" s="46">
        <v>0</v>
      </c>
      <c r="E24" s="46">
        <v>76602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76602</v>
      </c>
      <c r="O24" s="47">
        <f t="shared" si="1"/>
        <v>2.112284571901282</v>
      </c>
      <c r="P24" s="9"/>
    </row>
    <row r="25" spans="1:16" ht="15">
      <c r="A25" s="12"/>
      <c r="B25" s="25">
        <v>329</v>
      </c>
      <c r="C25" s="20" t="s">
        <v>23</v>
      </c>
      <c r="D25" s="46">
        <v>371260</v>
      </c>
      <c r="E25" s="46">
        <v>0</v>
      </c>
      <c r="F25" s="46">
        <v>0</v>
      </c>
      <c r="G25" s="46">
        <v>0</v>
      </c>
      <c r="H25" s="46">
        <v>0</v>
      </c>
      <c r="I25" s="46">
        <v>68300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439560</v>
      </c>
      <c r="O25" s="47">
        <f t="shared" si="1"/>
        <v>12.120777609265131</v>
      </c>
      <c r="P25" s="9"/>
    </row>
    <row r="26" spans="1:16" ht="15.75">
      <c r="A26" s="29" t="s">
        <v>25</v>
      </c>
      <c r="B26" s="30"/>
      <c r="C26" s="31"/>
      <c r="D26" s="32">
        <f aca="true" t="shared" si="5" ref="D26:M26">SUM(D27:D39)</f>
        <v>4254338</v>
      </c>
      <c r="E26" s="32">
        <f t="shared" si="5"/>
        <v>750004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97918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5102260</v>
      </c>
      <c r="O26" s="45">
        <f t="shared" si="1"/>
        <v>140.6937818833586</v>
      </c>
      <c r="P26" s="10"/>
    </row>
    <row r="27" spans="1:16" ht="15">
      <c r="A27" s="12"/>
      <c r="B27" s="25">
        <v>331.35</v>
      </c>
      <c r="C27" s="20" t="s">
        <v>137</v>
      </c>
      <c r="D27" s="46">
        <v>2931</v>
      </c>
      <c r="E27" s="46">
        <v>0</v>
      </c>
      <c r="F27" s="46">
        <v>0</v>
      </c>
      <c r="G27" s="46">
        <v>0</v>
      </c>
      <c r="H27" s="46">
        <v>0</v>
      </c>
      <c r="I27" s="46">
        <v>71232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74163</v>
      </c>
      <c r="O27" s="47">
        <f t="shared" si="1"/>
        <v>2.0450296429063837</v>
      </c>
      <c r="P27" s="9"/>
    </row>
    <row r="28" spans="1:16" ht="15">
      <c r="A28" s="12"/>
      <c r="B28" s="25">
        <v>334.7</v>
      </c>
      <c r="C28" s="20" t="s">
        <v>29</v>
      </c>
      <c r="D28" s="46">
        <v>22405</v>
      </c>
      <c r="E28" s="46">
        <v>500004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4">SUM(D28:M28)</f>
        <v>522409</v>
      </c>
      <c r="O28" s="47">
        <f t="shared" si="1"/>
        <v>14.405321935750724</v>
      </c>
      <c r="P28" s="9"/>
    </row>
    <row r="29" spans="1:16" ht="15">
      <c r="A29" s="12"/>
      <c r="B29" s="25">
        <v>335.12</v>
      </c>
      <c r="C29" s="20" t="s">
        <v>114</v>
      </c>
      <c r="D29" s="46">
        <v>1300819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1300819</v>
      </c>
      <c r="O29" s="47">
        <f t="shared" si="1"/>
        <v>35.86981938508203</v>
      </c>
      <c r="P29" s="9"/>
    </row>
    <row r="30" spans="1:16" ht="15">
      <c r="A30" s="12"/>
      <c r="B30" s="25">
        <v>335.14</v>
      </c>
      <c r="C30" s="20" t="s">
        <v>115</v>
      </c>
      <c r="D30" s="46">
        <v>25983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25983</v>
      </c>
      <c r="O30" s="47">
        <f t="shared" si="1"/>
        <v>0.7164759409899352</v>
      </c>
      <c r="P30" s="9"/>
    </row>
    <row r="31" spans="1:16" ht="15">
      <c r="A31" s="12"/>
      <c r="B31" s="25">
        <v>335.15</v>
      </c>
      <c r="C31" s="20" t="s">
        <v>116</v>
      </c>
      <c r="D31" s="46">
        <v>42831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42831</v>
      </c>
      <c r="O31" s="47">
        <f t="shared" si="1"/>
        <v>1.181056114711154</v>
      </c>
      <c r="P31" s="9"/>
    </row>
    <row r="32" spans="1:16" ht="15">
      <c r="A32" s="12"/>
      <c r="B32" s="25">
        <v>335.18</v>
      </c>
      <c r="C32" s="20" t="s">
        <v>117</v>
      </c>
      <c r="D32" s="46">
        <v>2256442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2256442</v>
      </c>
      <c r="O32" s="47">
        <f t="shared" si="1"/>
        <v>62.22092927064663</v>
      </c>
      <c r="P32" s="9"/>
    </row>
    <row r="33" spans="1:16" ht="15">
      <c r="A33" s="12"/>
      <c r="B33" s="25">
        <v>335.21</v>
      </c>
      <c r="C33" s="20" t="s">
        <v>34</v>
      </c>
      <c r="D33" s="46">
        <v>14306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14306</v>
      </c>
      <c r="O33" s="47">
        <f t="shared" si="1"/>
        <v>0.394485040672825</v>
      </c>
      <c r="P33" s="9"/>
    </row>
    <row r="34" spans="1:16" ht="15">
      <c r="A34" s="12"/>
      <c r="B34" s="25">
        <v>335.49</v>
      </c>
      <c r="C34" s="20" t="s">
        <v>35</v>
      </c>
      <c r="D34" s="46">
        <v>25305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25305</v>
      </c>
      <c r="O34" s="47">
        <f t="shared" si="1"/>
        <v>0.697780228870812</v>
      </c>
      <c r="P34" s="9"/>
    </row>
    <row r="35" spans="1:16" ht="15">
      <c r="A35" s="12"/>
      <c r="B35" s="25">
        <v>337.2</v>
      </c>
      <c r="C35" s="20" t="s">
        <v>139</v>
      </c>
      <c r="D35" s="46">
        <v>10000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0">SUM(D35:M35)</f>
        <v>10000</v>
      </c>
      <c r="O35" s="47">
        <f t="shared" si="1"/>
        <v>0.2757479663587481</v>
      </c>
      <c r="P35" s="9"/>
    </row>
    <row r="36" spans="1:16" ht="15">
      <c r="A36" s="12"/>
      <c r="B36" s="25">
        <v>337.3</v>
      </c>
      <c r="C36" s="20" t="s">
        <v>94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26686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26686</v>
      </c>
      <c r="O36" s="47">
        <f t="shared" si="1"/>
        <v>0.7358610230249552</v>
      </c>
      <c r="P36" s="9"/>
    </row>
    <row r="37" spans="1:16" ht="15">
      <c r="A37" s="12"/>
      <c r="B37" s="25">
        <v>337.7</v>
      </c>
      <c r="C37" s="20" t="s">
        <v>36</v>
      </c>
      <c r="D37" s="46">
        <v>45452</v>
      </c>
      <c r="E37" s="46">
        <v>250000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295452</v>
      </c>
      <c r="O37" s="47">
        <f aca="true" t="shared" si="8" ref="O37:O68">(N37/O$75)</f>
        <v>8.147028815662484</v>
      </c>
      <c r="P37" s="9"/>
    </row>
    <row r="38" spans="1:16" ht="15">
      <c r="A38" s="12"/>
      <c r="B38" s="25">
        <v>338</v>
      </c>
      <c r="C38" s="20" t="s">
        <v>37</v>
      </c>
      <c r="D38" s="46">
        <v>398668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398668</v>
      </c>
      <c r="O38" s="47">
        <f t="shared" si="8"/>
        <v>10.993189025230938</v>
      </c>
      <c r="P38" s="9"/>
    </row>
    <row r="39" spans="1:16" ht="15">
      <c r="A39" s="12"/>
      <c r="B39" s="25">
        <v>339</v>
      </c>
      <c r="C39" s="20" t="s">
        <v>38</v>
      </c>
      <c r="D39" s="46">
        <v>109196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109196</v>
      </c>
      <c r="O39" s="47">
        <f t="shared" si="8"/>
        <v>3.011057493450986</v>
      </c>
      <c r="P39" s="9"/>
    </row>
    <row r="40" spans="1:16" ht="15.75">
      <c r="A40" s="29" t="s">
        <v>43</v>
      </c>
      <c r="B40" s="30"/>
      <c r="C40" s="31"/>
      <c r="D40" s="32">
        <f aca="true" t="shared" si="9" ref="D40:M40">SUM(D41:D53)</f>
        <v>5754191</v>
      </c>
      <c r="E40" s="32">
        <f t="shared" si="9"/>
        <v>376677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25633493</v>
      </c>
      <c r="J40" s="32">
        <f t="shared" si="9"/>
        <v>10838300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42602661</v>
      </c>
      <c r="O40" s="45">
        <f t="shared" si="8"/>
        <v>1174.759713222115</v>
      </c>
      <c r="P40" s="10"/>
    </row>
    <row r="41" spans="1:16" ht="15">
      <c r="A41" s="12"/>
      <c r="B41" s="25">
        <v>341.2</v>
      </c>
      <c r="C41" s="20" t="s">
        <v>125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10838300</v>
      </c>
      <c r="K41" s="46">
        <v>0</v>
      </c>
      <c r="L41" s="46">
        <v>0</v>
      </c>
      <c r="M41" s="46">
        <v>0</v>
      </c>
      <c r="N41" s="46">
        <f aca="true" t="shared" si="10" ref="N41:N53">SUM(D41:M41)</f>
        <v>10838300</v>
      </c>
      <c r="O41" s="47">
        <f t="shared" si="8"/>
        <v>298.86391837860197</v>
      </c>
      <c r="P41" s="9"/>
    </row>
    <row r="42" spans="1:16" ht="15">
      <c r="A42" s="12"/>
      <c r="B42" s="25">
        <v>341.9</v>
      </c>
      <c r="C42" s="20" t="s">
        <v>118</v>
      </c>
      <c r="D42" s="46">
        <v>2074313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2074313</v>
      </c>
      <c r="O42" s="47">
        <f t="shared" si="8"/>
        <v>57.19875913415139</v>
      </c>
      <c r="P42" s="9"/>
    </row>
    <row r="43" spans="1:16" ht="15">
      <c r="A43" s="12"/>
      <c r="B43" s="25">
        <v>342.2</v>
      </c>
      <c r="C43" s="20" t="s">
        <v>49</v>
      </c>
      <c r="D43" s="46">
        <v>748819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748819</v>
      </c>
      <c r="O43" s="47">
        <f t="shared" si="8"/>
        <v>20.64853164207914</v>
      </c>
      <c r="P43" s="9"/>
    </row>
    <row r="44" spans="1:16" ht="15">
      <c r="A44" s="12"/>
      <c r="B44" s="25">
        <v>342.4</v>
      </c>
      <c r="C44" s="20" t="s">
        <v>50</v>
      </c>
      <c r="D44" s="46">
        <v>1385357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1385357</v>
      </c>
      <c r="O44" s="47">
        <f t="shared" si="8"/>
        <v>38.20093754308562</v>
      </c>
      <c r="P44" s="9"/>
    </row>
    <row r="45" spans="1:16" ht="15">
      <c r="A45" s="12"/>
      <c r="B45" s="25">
        <v>343.3</v>
      </c>
      <c r="C45" s="20" t="s">
        <v>126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4854271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4854271</v>
      </c>
      <c r="O45" s="47">
        <f t="shared" si="8"/>
        <v>133.85553564042465</v>
      </c>
      <c r="P45" s="9"/>
    </row>
    <row r="46" spans="1:16" ht="15">
      <c r="A46" s="12"/>
      <c r="B46" s="25">
        <v>343.4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5123514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5123514</v>
      </c>
      <c r="O46" s="47">
        <f t="shared" si="8"/>
        <v>141.27985661105748</v>
      </c>
      <c r="P46" s="9"/>
    </row>
    <row r="47" spans="1:16" ht="15">
      <c r="A47" s="12"/>
      <c r="B47" s="25">
        <v>343.5</v>
      </c>
      <c r="C47" s="20" t="s">
        <v>127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9901547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9901547</v>
      </c>
      <c r="O47" s="47">
        <f t="shared" si="8"/>
        <v>273.0331449055563</v>
      </c>
      <c r="P47" s="9"/>
    </row>
    <row r="48" spans="1:16" ht="15">
      <c r="A48" s="12"/>
      <c r="B48" s="25">
        <v>343.6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4535492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4535492</v>
      </c>
      <c r="O48" s="47">
        <f t="shared" si="8"/>
        <v>125.06526954363711</v>
      </c>
      <c r="P48" s="9"/>
    </row>
    <row r="49" spans="1:16" ht="15">
      <c r="A49" s="12"/>
      <c r="B49" s="25">
        <v>343.8</v>
      </c>
      <c r="C49" s="20" t="s">
        <v>53</v>
      </c>
      <c r="D49" s="46">
        <v>900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900</v>
      </c>
      <c r="O49" s="47">
        <f t="shared" si="8"/>
        <v>0.02481731697228733</v>
      </c>
      <c r="P49" s="9"/>
    </row>
    <row r="50" spans="1:16" ht="15">
      <c r="A50" s="12"/>
      <c r="B50" s="25">
        <v>344.5</v>
      </c>
      <c r="C50" s="20" t="s">
        <v>143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703152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703152</v>
      </c>
      <c r="O50" s="47">
        <f t="shared" si="8"/>
        <v>19.389273404108646</v>
      </c>
      <c r="P50" s="9"/>
    </row>
    <row r="51" spans="1:16" ht="15">
      <c r="A51" s="12"/>
      <c r="B51" s="25">
        <v>347.2</v>
      </c>
      <c r="C51" s="20" t="s">
        <v>55</v>
      </c>
      <c r="D51" s="46">
        <v>1410365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1410365</v>
      </c>
      <c r="O51" s="47">
        <f t="shared" si="8"/>
        <v>38.890528057355574</v>
      </c>
      <c r="P51" s="9"/>
    </row>
    <row r="52" spans="1:16" ht="15">
      <c r="A52" s="12"/>
      <c r="B52" s="25">
        <v>347.4</v>
      </c>
      <c r="C52" s="20" t="s">
        <v>102</v>
      </c>
      <c r="D52" s="46">
        <v>134437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134437</v>
      </c>
      <c r="O52" s="47">
        <f t="shared" si="8"/>
        <v>3.7070729353371017</v>
      </c>
      <c r="P52" s="9"/>
    </row>
    <row r="53" spans="1:16" ht="15">
      <c r="A53" s="12"/>
      <c r="B53" s="25">
        <v>347.5</v>
      </c>
      <c r="C53" s="20" t="s">
        <v>56</v>
      </c>
      <c r="D53" s="46">
        <v>0</v>
      </c>
      <c r="E53" s="46">
        <v>376677</v>
      </c>
      <c r="F53" s="46">
        <v>0</v>
      </c>
      <c r="G53" s="46">
        <v>0</v>
      </c>
      <c r="H53" s="46">
        <v>0</v>
      </c>
      <c r="I53" s="46">
        <v>515517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892194</v>
      </c>
      <c r="O53" s="47">
        <f t="shared" si="8"/>
        <v>24.60206810974769</v>
      </c>
      <c r="P53" s="9"/>
    </row>
    <row r="54" spans="1:16" ht="15.75">
      <c r="A54" s="29" t="s">
        <v>44</v>
      </c>
      <c r="B54" s="30"/>
      <c r="C54" s="31"/>
      <c r="D54" s="32">
        <f aca="true" t="shared" si="11" ref="D54:M54">SUM(D55:D57)</f>
        <v>870548</v>
      </c>
      <c r="E54" s="32">
        <f t="shared" si="11"/>
        <v>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245365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aca="true" t="shared" si="12" ref="N54:N59">SUM(D54:M54)</f>
        <v>1115913</v>
      </c>
      <c r="O54" s="45">
        <f t="shared" si="8"/>
        <v>30.77107403832897</v>
      </c>
      <c r="P54" s="10"/>
    </row>
    <row r="55" spans="1:16" ht="15">
      <c r="A55" s="13"/>
      <c r="B55" s="39">
        <v>351.5</v>
      </c>
      <c r="C55" s="21" t="s">
        <v>103</v>
      </c>
      <c r="D55" s="46">
        <v>32408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32408</v>
      </c>
      <c r="O55" s="47">
        <f t="shared" si="8"/>
        <v>0.8936440093754309</v>
      </c>
      <c r="P55" s="9"/>
    </row>
    <row r="56" spans="1:16" ht="15">
      <c r="A56" s="13"/>
      <c r="B56" s="39">
        <v>352</v>
      </c>
      <c r="C56" s="21" t="s">
        <v>60</v>
      </c>
      <c r="D56" s="46">
        <v>51487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51487</v>
      </c>
      <c r="O56" s="47">
        <f t="shared" si="8"/>
        <v>1.4197435543912864</v>
      </c>
      <c r="P56" s="9"/>
    </row>
    <row r="57" spans="1:16" ht="15">
      <c r="A57" s="13"/>
      <c r="B57" s="39">
        <v>354</v>
      </c>
      <c r="C57" s="21" t="s">
        <v>61</v>
      </c>
      <c r="D57" s="46">
        <v>786653</v>
      </c>
      <c r="E57" s="46">
        <v>0</v>
      </c>
      <c r="F57" s="46">
        <v>0</v>
      </c>
      <c r="G57" s="46">
        <v>0</v>
      </c>
      <c r="H57" s="46">
        <v>0</v>
      </c>
      <c r="I57" s="46">
        <v>245365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1032018</v>
      </c>
      <c r="O57" s="47">
        <f t="shared" si="8"/>
        <v>28.45768647456225</v>
      </c>
      <c r="P57" s="9"/>
    </row>
    <row r="58" spans="1:16" ht="15.75">
      <c r="A58" s="29" t="s">
        <v>3</v>
      </c>
      <c r="B58" s="30"/>
      <c r="C58" s="31"/>
      <c r="D58" s="32">
        <f aca="true" t="shared" si="13" ref="D58:M58">SUM(D59:D68)</f>
        <v>761620</v>
      </c>
      <c r="E58" s="32">
        <f t="shared" si="13"/>
        <v>192422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461748</v>
      </c>
      <c r="J58" s="32">
        <f t="shared" si="13"/>
        <v>291601</v>
      </c>
      <c r="K58" s="32">
        <f t="shared" si="13"/>
        <v>2951395</v>
      </c>
      <c r="L58" s="32">
        <f t="shared" si="13"/>
        <v>0</v>
      </c>
      <c r="M58" s="32">
        <f t="shared" si="13"/>
        <v>0</v>
      </c>
      <c r="N58" s="32">
        <f t="shared" si="12"/>
        <v>4658786</v>
      </c>
      <c r="O58" s="45">
        <f t="shared" si="8"/>
        <v>128.46507652006068</v>
      </c>
      <c r="P58" s="10"/>
    </row>
    <row r="59" spans="1:16" ht="15">
      <c r="A59" s="12"/>
      <c r="B59" s="25">
        <v>361.1</v>
      </c>
      <c r="C59" s="20" t="s">
        <v>62</v>
      </c>
      <c r="D59" s="46">
        <v>71660</v>
      </c>
      <c r="E59" s="46">
        <v>75574</v>
      </c>
      <c r="F59" s="46">
        <v>0</v>
      </c>
      <c r="G59" s="46">
        <v>0</v>
      </c>
      <c r="H59" s="46">
        <v>0</v>
      </c>
      <c r="I59" s="46">
        <v>278332</v>
      </c>
      <c r="J59" s="46">
        <v>85689</v>
      </c>
      <c r="K59" s="46">
        <v>198979</v>
      </c>
      <c r="L59" s="46">
        <v>0</v>
      </c>
      <c r="M59" s="46">
        <v>0</v>
      </c>
      <c r="N59" s="46">
        <f t="shared" si="12"/>
        <v>710234</v>
      </c>
      <c r="O59" s="47">
        <f t="shared" si="8"/>
        <v>19.58455811388391</v>
      </c>
      <c r="P59" s="9"/>
    </row>
    <row r="60" spans="1:16" ht="15">
      <c r="A60" s="12"/>
      <c r="B60" s="25">
        <v>361.2</v>
      </c>
      <c r="C60" s="20" t="s">
        <v>104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265558</v>
      </c>
      <c r="L60" s="46">
        <v>0</v>
      </c>
      <c r="M60" s="46">
        <v>0</v>
      </c>
      <c r="N60" s="46">
        <f aca="true" t="shared" si="14" ref="N60:N68">SUM(D60:M60)</f>
        <v>265558</v>
      </c>
      <c r="O60" s="47">
        <f t="shared" si="8"/>
        <v>7.322707845029643</v>
      </c>
      <c r="P60" s="9"/>
    </row>
    <row r="61" spans="1:16" ht="15">
      <c r="A61" s="12"/>
      <c r="B61" s="25">
        <v>361.3</v>
      </c>
      <c r="C61" s="20" t="s">
        <v>63</v>
      </c>
      <c r="D61" s="46">
        <v>-1068</v>
      </c>
      <c r="E61" s="46">
        <v>-1986</v>
      </c>
      <c r="F61" s="46">
        <v>0</v>
      </c>
      <c r="G61" s="46">
        <v>0</v>
      </c>
      <c r="H61" s="46">
        <v>0</v>
      </c>
      <c r="I61" s="46">
        <v>-4026</v>
      </c>
      <c r="J61" s="46">
        <v>-2032</v>
      </c>
      <c r="K61" s="46">
        <v>1557043</v>
      </c>
      <c r="L61" s="46">
        <v>0</v>
      </c>
      <c r="M61" s="46">
        <v>0</v>
      </c>
      <c r="N61" s="46">
        <f t="shared" si="14"/>
        <v>1547931</v>
      </c>
      <c r="O61" s="47">
        <f t="shared" si="8"/>
        <v>42.68388253136633</v>
      </c>
      <c r="P61" s="9"/>
    </row>
    <row r="62" spans="1:16" ht="15">
      <c r="A62" s="12"/>
      <c r="B62" s="25">
        <v>362</v>
      </c>
      <c r="C62" s="20" t="s">
        <v>64</v>
      </c>
      <c r="D62" s="46">
        <v>337884</v>
      </c>
      <c r="E62" s="46">
        <v>215</v>
      </c>
      <c r="F62" s="46">
        <v>0</v>
      </c>
      <c r="G62" s="46">
        <v>0</v>
      </c>
      <c r="H62" s="46">
        <v>0</v>
      </c>
      <c r="I62" s="46">
        <v>75182</v>
      </c>
      <c r="J62" s="46">
        <v>27912</v>
      </c>
      <c r="K62" s="46">
        <v>0</v>
      </c>
      <c r="L62" s="46">
        <v>0</v>
      </c>
      <c r="M62" s="46">
        <v>0</v>
      </c>
      <c r="N62" s="46">
        <f t="shared" si="14"/>
        <v>441193</v>
      </c>
      <c r="O62" s="47">
        <f t="shared" si="8"/>
        <v>12.165807252171515</v>
      </c>
      <c r="P62" s="9"/>
    </row>
    <row r="63" spans="1:16" ht="15">
      <c r="A63" s="12"/>
      <c r="B63" s="25">
        <v>364</v>
      </c>
      <c r="C63" s="20" t="s">
        <v>119</v>
      </c>
      <c r="D63" s="46">
        <v>27050</v>
      </c>
      <c r="E63" s="46">
        <v>0</v>
      </c>
      <c r="F63" s="46">
        <v>0</v>
      </c>
      <c r="G63" s="46">
        <v>0</v>
      </c>
      <c r="H63" s="46">
        <v>0</v>
      </c>
      <c r="I63" s="46">
        <v>-39857</v>
      </c>
      <c r="J63" s="46">
        <v>71631</v>
      </c>
      <c r="K63" s="46">
        <v>0</v>
      </c>
      <c r="L63" s="46">
        <v>0</v>
      </c>
      <c r="M63" s="46">
        <v>0</v>
      </c>
      <c r="N63" s="46">
        <f t="shared" si="14"/>
        <v>58824</v>
      </c>
      <c r="O63" s="47">
        <f t="shared" si="8"/>
        <v>1.6220598373086998</v>
      </c>
      <c r="P63" s="9"/>
    </row>
    <row r="64" spans="1:16" ht="15">
      <c r="A64" s="12"/>
      <c r="B64" s="25">
        <v>365</v>
      </c>
      <c r="C64" s="20" t="s">
        <v>120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11099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11099</v>
      </c>
      <c r="O64" s="47">
        <f t="shared" si="8"/>
        <v>0.30605266786157453</v>
      </c>
      <c r="P64" s="9"/>
    </row>
    <row r="65" spans="1:16" ht="15">
      <c r="A65" s="12"/>
      <c r="B65" s="25">
        <v>366</v>
      </c>
      <c r="C65" s="20" t="s">
        <v>66</v>
      </c>
      <c r="D65" s="46">
        <v>123914</v>
      </c>
      <c r="E65" s="46">
        <v>27000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150914</v>
      </c>
      <c r="O65" s="47">
        <f t="shared" si="8"/>
        <v>4.161422859506411</v>
      </c>
      <c r="P65" s="9"/>
    </row>
    <row r="66" spans="1:16" ht="15">
      <c r="A66" s="12"/>
      <c r="B66" s="25">
        <v>368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926496</v>
      </c>
      <c r="L66" s="46">
        <v>0</v>
      </c>
      <c r="M66" s="46">
        <v>0</v>
      </c>
      <c r="N66" s="46">
        <f t="shared" si="14"/>
        <v>926496</v>
      </c>
      <c r="O66" s="47">
        <f t="shared" si="8"/>
        <v>25.54793878395147</v>
      </c>
      <c r="P66" s="9"/>
    </row>
    <row r="67" spans="1:16" ht="15">
      <c r="A67" s="12"/>
      <c r="B67" s="25">
        <v>369.3</v>
      </c>
      <c r="C67" s="20" t="s">
        <v>140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777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777</v>
      </c>
      <c r="O67" s="47">
        <f t="shared" si="8"/>
        <v>0.021425616986074727</v>
      </c>
      <c r="P67" s="9"/>
    </row>
    <row r="68" spans="1:16" ht="15">
      <c r="A68" s="12"/>
      <c r="B68" s="25">
        <v>369.9</v>
      </c>
      <c r="C68" s="20" t="s">
        <v>68</v>
      </c>
      <c r="D68" s="46">
        <v>202180</v>
      </c>
      <c r="E68" s="46">
        <v>91619</v>
      </c>
      <c r="F68" s="46">
        <v>0</v>
      </c>
      <c r="G68" s="46">
        <v>0</v>
      </c>
      <c r="H68" s="46">
        <v>0</v>
      </c>
      <c r="I68" s="46">
        <v>140241</v>
      </c>
      <c r="J68" s="46">
        <v>108401</v>
      </c>
      <c r="K68" s="46">
        <v>3319</v>
      </c>
      <c r="L68" s="46">
        <v>0</v>
      </c>
      <c r="M68" s="46">
        <v>0</v>
      </c>
      <c r="N68" s="46">
        <f t="shared" si="14"/>
        <v>545760</v>
      </c>
      <c r="O68" s="47">
        <f t="shared" si="8"/>
        <v>15.049221011995037</v>
      </c>
      <c r="P68" s="9"/>
    </row>
    <row r="69" spans="1:16" ht="15.75">
      <c r="A69" s="29" t="s">
        <v>45</v>
      </c>
      <c r="B69" s="30"/>
      <c r="C69" s="31"/>
      <c r="D69" s="32">
        <f aca="true" t="shared" si="15" ref="D69:M69">SUM(D70:D72)</f>
        <v>22400</v>
      </c>
      <c r="E69" s="32">
        <f t="shared" si="15"/>
        <v>1509385</v>
      </c>
      <c r="F69" s="32">
        <f t="shared" si="15"/>
        <v>0</v>
      </c>
      <c r="G69" s="32">
        <f t="shared" si="15"/>
        <v>0</v>
      </c>
      <c r="H69" s="32">
        <f t="shared" si="15"/>
        <v>0</v>
      </c>
      <c r="I69" s="32">
        <f t="shared" si="15"/>
        <v>2969748</v>
      </c>
      <c r="J69" s="32">
        <f t="shared" si="15"/>
        <v>576823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5078356</v>
      </c>
      <c r="O69" s="45">
        <f>(N69/O$75)</f>
        <v>140.03463394457467</v>
      </c>
      <c r="P69" s="9"/>
    </row>
    <row r="70" spans="1:16" ht="15">
      <c r="A70" s="12"/>
      <c r="B70" s="25">
        <v>381</v>
      </c>
      <c r="C70" s="20" t="s">
        <v>69</v>
      </c>
      <c r="D70" s="46">
        <v>22400</v>
      </c>
      <c r="E70" s="46">
        <v>1509385</v>
      </c>
      <c r="F70" s="46">
        <v>0</v>
      </c>
      <c r="G70" s="46">
        <v>0</v>
      </c>
      <c r="H70" s="46">
        <v>0</v>
      </c>
      <c r="I70" s="46">
        <v>2798400</v>
      </c>
      <c r="J70" s="46">
        <v>576823</v>
      </c>
      <c r="K70" s="46">
        <v>0</v>
      </c>
      <c r="L70" s="46">
        <v>0</v>
      </c>
      <c r="M70" s="46">
        <v>0</v>
      </c>
      <c r="N70" s="46">
        <f>SUM(D70:M70)</f>
        <v>4907008</v>
      </c>
      <c r="O70" s="47">
        <f>(N70/O$75)</f>
        <v>135.30974769061078</v>
      </c>
      <c r="P70" s="9"/>
    </row>
    <row r="71" spans="1:16" ht="15">
      <c r="A71" s="12"/>
      <c r="B71" s="25">
        <v>389.1</v>
      </c>
      <c r="C71" s="20" t="s">
        <v>132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142848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142848</v>
      </c>
      <c r="O71" s="47">
        <f>(N71/O$75)</f>
        <v>3.939004549841445</v>
      </c>
      <c r="P71" s="9"/>
    </row>
    <row r="72" spans="1:16" ht="15.75" thickBot="1">
      <c r="A72" s="12"/>
      <c r="B72" s="25">
        <v>389.8</v>
      </c>
      <c r="C72" s="20" t="s">
        <v>133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28500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28500</v>
      </c>
      <c r="O72" s="47">
        <f>(N72/O$75)</f>
        <v>0.7858817041224321</v>
      </c>
      <c r="P72" s="9"/>
    </row>
    <row r="73" spans="1:119" ht="16.5" thickBot="1">
      <c r="A73" s="14" t="s">
        <v>57</v>
      </c>
      <c r="B73" s="23"/>
      <c r="C73" s="22"/>
      <c r="D73" s="15">
        <f aca="true" t="shared" si="16" ref="D73:M73">SUM(D5,D14,D26,D40,D54,D58,D69)</f>
        <v>27244401</v>
      </c>
      <c r="E73" s="15">
        <f t="shared" si="16"/>
        <v>9684301</v>
      </c>
      <c r="F73" s="15">
        <f t="shared" si="16"/>
        <v>0</v>
      </c>
      <c r="G73" s="15">
        <f t="shared" si="16"/>
        <v>0</v>
      </c>
      <c r="H73" s="15">
        <f t="shared" si="16"/>
        <v>0</v>
      </c>
      <c r="I73" s="15">
        <f t="shared" si="16"/>
        <v>29768721</v>
      </c>
      <c r="J73" s="15">
        <f t="shared" si="16"/>
        <v>11706724</v>
      </c>
      <c r="K73" s="15">
        <f t="shared" si="16"/>
        <v>2951395</v>
      </c>
      <c r="L73" s="15">
        <f t="shared" si="16"/>
        <v>0</v>
      </c>
      <c r="M73" s="15">
        <f t="shared" si="16"/>
        <v>0</v>
      </c>
      <c r="N73" s="15">
        <f>SUM(D73:M73)</f>
        <v>81355542</v>
      </c>
      <c r="O73" s="38">
        <f>(N73/O$75)</f>
        <v>2243.3625258513716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144</v>
      </c>
      <c r="M75" s="48"/>
      <c r="N75" s="48"/>
      <c r="O75" s="43">
        <v>36265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86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12153562</v>
      </c>
      <c r="E5" s="27">
        <f t="shared" si="0"/>
        <v>4637190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16790752</v>
      </c>
      <c r="O5" s="33">
        <f aca="true" t="shared" si="1" ref="O5:O36">(N5/O$76)</f>
        <v>465.63372157515255</v>
      </c>
      <c r="P5" s="6"/>
    </row>
    <row r="6" spans="1:16" ht="15">
      <c r="A6" s="12"/>
      <c r="B6" s="25">
        <v>311</v>
      </c>
      <c r="C6" s="20" t="s">
        <v>2</v>
      </c>
      <c r="D6" s="46">
        <v>7744447</v>
      </c>
      <c r="E6" s="46">
        <v>506053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8250500</v>
      </c>
      <c r="O6" s="47">
        <f t="shared" si="1"/>
        <v>228.79922351636162</v>
      </c>
      <c r="P6" s="9"/>
    </row>
    <row r="7" spans="1:16" ht="15">
      <c r="A7" s="12"/>
      <c r="B7" s="25">
        <v>312.1</v>
      </c>
      <c r="C7" s="20" t="s">
        <v>92</v>
      </c>
      <c r="D7" s="46">
        <v>0</v>
      </c>
      <c r="E7" s="46">
        <v>516605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516605</v>
      </c>
      <c r="O7" s="47">
        <f t="shared" si="1"/>
        <v>14.326261785912369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3614532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3614532</v>
      </c>
      <c r="O8" s="47">
        <f t="shared" si="1"/>
        <v>100.23660565723793</v>
      </c>
      <c r="P8" s="9"/>
    </row>
    <row r="9" spans="1:16" ht="15">
      <c r="A9" s="12"/>
      <c r="B9" s="25">
        <v>314.1</v>
      </c>
      <c r="C9" s="20" t="s">
        <v>12</v>
      </c>
      <c r="D9" s="46">
        <v>2910941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2910941</v>
      </c>
      <c r="O9" s="47">
        <f t="shared" si="1"/>
        <v>80.72493067110372</v>
      </c>
      <c r="P9" s="9"/>
    </row>
    <row r="10" spans="1:16" ht="15">
      <c r="A10" s="12"/>
      <c r="B10" s="25">
        <v>314.4</v>
      </c>
      <c r="C10" s="20" t="s">
        <v>13</v>
      </c>
      <c r="D10" s="46">
        <v>111204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111204</v>
      </c>
      <c r="O10" s="47">
        <f t="shared" si="1"/>
        <v>3.0838602329450917</v>
      </c>
      <c r="P10" s="9"/>
    </row>
    <row r="11" spans="1:16" ht="15">
      <c r="A11" s="12"/>
      <c r="B11" s="25">
        <v>314.8</v>
      </c>
      <c r="C11" s="20" t="s">
        <v>15</v>
      </c>
      <c r="D11" s="46">
        <v>6130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6130</v>
      </c>
      <c r="O11" s="47">
        <f t="shared" si="1"/>
        <v>0.16999445368829727</v>
      </c>
      <c r="P11" s="9"/>
    </row>
    <row r="12" spans="1:16" ht="15">
      <c r="A12" s="12"/>
      <c r="B12" s="25">
        <v>315</v>
      </c>
      <c r="C12" s="20" t="s">
        <v>111</v>
      </c>
      <c r="D12" s="46">
        <v>1253779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1253779</v>
      </c>
      <c r="O12" s="47">
        <f t="shared" si="1"/>
        <v>34.76924570160843</v>
      </c>
      <c r="P12" s="9"/>
    </row>
    <row r="13" spans="1:16" ht="15">
      <c r="A13" s="12"/>
      <c r="B13" s="25">
        <v>316</v>
      </c>
      <c r="C13" s="20" t="s">
        <v>112</v>
      </c>
      <c r="D13" s="46">
        <v>127061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127061</v>
      </c>
      <c r="O13" s="47">
        <f t="shared" si="1"/>
        <v>3.5235995562950637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SUM(D15:D25)</f>
        <v>4053957</v>
      </c>
      <c r="E14" s="32">
        <f t="shared" si="3"/>
        <v>143435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241027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4438419</v>
      </c>
      <c r="O14" s="45">
        <f t="shared" si="1"/>
        <v>123.0842762063228</v>
      </c>
      <c r="P14" s="10"/>
    </row>
    <row r="15" spans="1:16" ht="15">
      <c r="A15" s="12"/>
      <c r="B15" s="25">
        <v>322</v>
      </c>
      <c r="C15" s="20" t="s">
        <v>0</v>
      </c>
      <c r="D15" s="46">
        <v>1457170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1457170</v>
      </c>
      <c r="O15" s="47">
        <f t="shared" si="1"/>
        <v>40.4095951192457</v>
      </c>
      <c r="P15" s="9"/>
    </row>
    <row r="16" spans="1:16" ht="15">
      <c r="A16" s="12"/>
      <c r="B16" s="25">
        <v>323.1</v>
      </c>
      <c r="C16" s="20" t="s">
        <v>19</v>
      </c>
      <c r="D16" s="46">
        <v>2355380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4">SUM(D16:M16)</f>
        <v>2355380</v>
      </c>
      <c r="O16" s="47">
        <f t="shared" si="1"/>
        <v>65.31835829173599</v>
      </c>
      <c r="P16" s="9"/>
    </row>
    <row r="17" spans="1:16" ht="15">
      <c r="A17" s="12"/>
      <c r="B17" s="25">
        <v>323.4</v>
      </c>
      <c r="C17" s="20" t="s">
        <v>20</v>
      </c>
      <c r="D17" s="46">
        <v>92922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92922</v>
      </c>
      <c r="O17" s="47">
        <f t="shared" si="1"/>
        <v>2.576871880199667</v>
      </c>
      <c r="P17" s="9"/>
    </row>
    <row r="18" spans="1:16" ht="15">
      <c r="A18" s="12"/>
      <c r="B18" s="25">
        <v>323.7</v>
      </c>
      <c r="C18" s="20" t="s">
        <v>123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9622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9622</v>
      </c>
      <c r="O18" s="47">
        <f t="shared" si="1"/>
        <v>0.2668330560177482</v>
      </c>
      <c r="P18" s="9"/>
    </row>
    <row r="19" spans="1:16" ht="15">
      <c r="A19" s="12"/>
      <c r="B19" s="25">
        <v>324.11</v>
      </c>
      <c r="C19" s="20" t="s">
        <v>21</v>
      </c>
      <c r="D19" s="46">
        <v>0</v>
      </c>
      <c r="E19" s="46">
        <v>11735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11735</v>
      </c>
      <c r="O19" s="47">
        <f t="shared" si="1"/>
        <v>0.3254298391569606</v>
      </c>
      <c r="P19" s="9"/>
    </row>
    <row r="20" spans="1:16" ht="15">
      <c r="A20" s="12"/>
      <c r="B20" s="25">
        <v>324.12</v>
      </c>
      <c r="C20" s="20" t="s">
        <v>130</v>
      </c>
      <c r="D20" s="46">
        <v>0</v>
      </c>
      <c r="E20" s="46">
        <v>2210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2210</v>
      </c>
      <c r="O20" s="47">
        <f t="shared" si="1"/>
        <v>0.061286744315030506</v>
      </c>
      <c r="P20" s="9"/>
    </row>
    <row r="21" spans="1:16" ht="15">
      <c r="A21" s="12"/>
      <c r="B21" s="25">
        <v>324.22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171581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171581</v>
      </c>
      <c r="O21" s="47">
        <f t="shared" si="1"/>
        <v>4.758208541320022</v>
      </c>
      <c r="P21" s="9"/>
    </row>
    <row r="22" spans="1:16" ht="15">
      <c r="A22" s="12"/>
      <c r="B22" s="25">
        <v>324.31</v>
      </c>
      <c r="C22" s="20" t="s">
        <v>79</v>
      </c>
      <c r="D22" s="46">
        <v>0</v>
      </c>
      <c r="E22" s="46">
        <v>16448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16448</v>
      </c>
      <c r="O22" s="47">
        <f t="shared" si="1"/>
        <v>0.45612867443150307</v>
      </c>
      <c r="P22" s="9"/>
    </row>
    <row r="23" spans="1:16" ht="15">
      <c r="A23" s="12"/>
      <c r="B23" s="25">
        <v>324.32</v>
      </c>
      <c r="C23" s="20" t="s">
        <v>22</v>
      </c>
      <c r="D23" s="46">
        <v>0</v>
      </c>
      <c r="E23" s="46">
        <v>20708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20708</v>
      </c>
      <c r="O23" s="47">
        <f t="shared" si="1"/>
        <v>0.5742651136993899</v>
      </c>
      <c r="P23" s="9"/>
    </row>
    <row r="24" spans="1:16" ht="15">
      <c r="A24" s="12"/>
      <c r="B24" s="25">
        <v>324.61</v>
      </c>
      <c r="C24" s="20" t="s">
        <v>136</v>
      </c>
      <c r="D24" s="46">
        <v>0</v>
      </c>
      <c r="E24" s="46">
        <v>92334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92334</v>
      </c>
      <c r="O24" s="47">
        <f t="shared" si="1"/>
        <v>2.5605657237936774</v>
      </c>
      <c r="P24" s="9"/>
    </row>
    <row r="25" spans="1:16" ht="15">
      <c r="A25" s="12"/>
      <c r="B25" s="25">
        <v>329</v>
      </c>
      <c r="C25" s="20" t="s">
        <v>23</v>
      </c>
      <c r="D25" s="46">
        <v>148485</v>
      </c>
      <c r="E25" s="46">
        <v>0</v>
      </c>
      <c r="F25" s="46">
        <v>0</v>
      </c>
      <c r="G25" s="46">
        <v>0</v>
      </c>
      <c r="H25" s="46">
        <v>0</v>
      </c>
      <c r="I25" s="46">
        <v>59824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208309</v>
      </c>
      <c r="O25" s="47">
        <f t="shared" si="1"/>
        <v>5.776733222407099</v>
      </c>
      <c r="P25" s="9"/>
    </row>
    <row r="26" spans="1:16" ht="15.75">
      <c r="A26" s="29" t="s">
        <v>25</v>
      </c>
      <c r="B26" s="30"/>
      <c r="C26" s="31"/>
      <c r="D26" s="32">
        <f aca="true" t="shared" si="5" ref="D26:M26">SUM(D27:D41)</f>
        <v>4316943</v>
      </c>
      <c r="E26" s="32">
        <f t="shared" si="5"/>
        <v>624162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66041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5007146</v>
      </c>
      <c r="O26" s="45">
        <f t="shared" si="1"/>
        <v>138.8559622850804</v>
      </c>
      <c r="P26" s="10"/>
    </row>
    <row r="27" spans="1:16" ht="15">
      <c r="A27" s="12"/>
      <c r="B27" s="25">
        <v>331.35</v>
      </c>
      <c r="C27" s="20" t="s">
        <v>137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30057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30057</v>
      </c>
      <c r="O27" s="47">
        <f t="shared" si="1"/>
        <v>0.8335274542429284</v>
      </c>
      <c r="P27" s="9"/>
    </row>
    <row r="28" spans="1:16" ht="15">
      <c r="A28" s="12"/>
      <c r="B28" s="25">
        <v>331.5</v>
      </c>
      <c r="C28" s="20" t="s">
        <v>100</v>
      </c>
      <c r="D28" s="46">
        <v>225000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225000</v>
      </c>
      <c r="O28" s="47">
        <f t="shared" si="1"/>
        <v>6.239600665557404</v>
      </c>
      <c r="P28" s="9"/>
    </row>
    <row r="29" spans="1:16" ht="15">
      <c r="A29" s="12"/>
      <c r="B29" s="25">
        <v>331.61</v>
      </c>
      <c r="C29" s="20" t="s">
        <v>138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25000</v>
      </c>
      <c r="O29" s="47">
        <f t="shared" si="1"/>
        <v>0.6932889628397116</v>
      </c>
      <c r="P29" s="9"/>
    </row>
    <row r="30" spans="1:16" ht="15">
      <c r="A30" s="12"/>
      <c r="B30" s="25">
        <v>334.7</v>
      </c>
      <c r="C30" s="20" t="s">
        <v>29</v>
      </c>
      <c r="D30" s="46">
        <v>0</v>
      </c>
      <c r="E30" s="46">
        <v>500004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500004</v>
      </c>
      <c r="O30" s="47">
        <f t="shared" si="1"/>
        <v>13.865890183028286</v>
      </c>
      <c r="P30" s="9"/>
    </row>
    <row r="31" spans="1:16" ht="15">
      <c r="A31" s="12"/>
      <c r="B31" s="25">
        <v>335.12</v>
      </c>
      <c r="C31" s="20" t="s">
        <v>114</v>
      </c>
      <c r="D31" s="46">
        <v>1242420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1242420</v>
      </c>
      <c r="O31" s="47">
        <f t="shared" si="1"/>
        <v>34.45424292845258</v>
      </c>
      <c r="P31" s="9"/>
    </row>
    <row r="32" spans="1:16" ht="15">
      <c r="A32" s="12"/>
      <c r="B32" s="25">
        <v>335.14</v>
      </c>
      <c r="C32" s="20" t="s">
        <v>115</v>
      </c>
      <c r="D32" s="46">
        <v>25810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25810</v>
      </c>
      <c r="O32" s="47">
        <f t="shared" si="1"/>
        <v>0.7157515252357183</v>
      </c>
      <c r="P32" s="9"/>
    </row>
    <row r="33" spans="1:16" ht="15">
      <c r="A33" s="12"/>
      <c r="B33" s="25">
        <v>335.15</v>
      </c>
      <c r="C33" s="20" t="s">
        <v>116</v>
      </c>
      <c r="D33" s="46">
        <v>43091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43091</v>
      </c>
      <c r="O33" s="47">
        <f t="shared" si="1"/>
        <v>1.1949805879090405</v>
      </c>
      <c r="P33" s="9"/>
    </row>
    <row r="34" spans="1:16" ht="15">
      <c r="A34" s="12"/>
      <c r="B34" s="25">
        <v>335.18</v>
      </c>
      <c r="C34" s="20" t="s">
        <v>117</v>
      </c>
      <c r="D34" s="46">
        <v>2237167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2237167</v>
      </c>
      <c r="O34" s="47">
        <f t="shared" si="1"/>
        <v>62.040127565169165</v>
      </c>
      <c r="P34" s="9"/>
    </row>
    <row r="35" spans="1:16" ht="15">
      <c r="A35" s="12"/>
      <c r="B35" s="25">
        <v>335.21</v>
      </c>
      <c r="C35" s="20" t="s">
        <v>34</v>
      </c>
      <c r="D35" s="46">
        <v>11450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11450</v>
      </c>
      <c r="O35" s="47">
        <f t="shared" si="1"/>
        <v>0.3175263449805879</v>
      </c>
      <c r="P35" s="9"/>
    </row>
    <row r="36" spans="1:16" ht="15">
      <c r="A36" s="12"/>
      <c r="B36" s="25">
        <v>335.49</v>
      </c>
      <c r="C36" s="20" t="s">
        <v>35</v>
      </c>
      <c r="D36" s="46">
        <v>26172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26172</v>
      </c>
      <c r="O36" s="47">
        <f t="shared" si="1"/>
        <v>0.7257903494176373</v>
      </c>
      <c r="P36" s="9"/>
    </row>
    <row r="37" spans="1:16" ht="15">
      <c r="A37" s="12"/>
      <c r="B37" s="25">
        <v>337.2</v>
      </c>
      <c r="C37" s="20" t="s">
        <v>139</v>
      </c>
      <c r="D37" s="46">
        <v>10000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2">SUM(D37:M37)</f>
        <v>10000</v>
      </c>
      <c r="O37" s="47">
        <f aca="true" t="shared" si="8" ref="O37:O68">(N37/O$76)</f>
        <v>0.2773155851358846</v>
      </c>
      <c r="P37" s="9"/>
    </row>
    <row r="38" spans="1:16" ht="15">
      <c r="A38" s="12"/>
      <c r="B38" s="25">
        <v>337.3</v>
      </c>
      <c r="C38" s="20" t="s">
        <v>94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35984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35984</v>
      </c>
      <c r="O38" s="47">
        <f t="shared" si="8"/>
        <v>0.9978924015529673</v>
      </c>
      <c r="P38" s="9"/>
    </row>
    <row r="39" spans="1:16" ht="15">
      <c r="A39" s="12"/>
      <c r="B39" s="25">
        <v>337.7</v>
      </c>
      <c r="C39" s="20" t="s">
        <v>36</v>
      </c>
      <c r="D39" s="46">
        <v>18598</v>
      </c>
      <c r="E39" s="46">
        <v>124158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142756</v>
      </c>
      <c r="O39" s="47">
        <f t="shared" si="8"/>
        <v>3.958846367165835</v>
      </c>
      <c r="P39" s="9"/>
    </row>
    <row r="40" spans="1:16" ht="15">
      <c r="A40" s="12"/>
      <c r="B40" s="25">
        <v>338</v>
      </c>
      <c r="C40" s="20" t="s">
        <v>37</v>
      </c>
      <c r="D40" s="46">
        <v>349659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349659</v>
      </c>
      <c r="O40" s="47">
        <f t="shared" si="8"/>
        <v>9.696589018302829</v>
      </c>
      <c r="P40" s="9"/>
    </row>
    <row r="41" spans="1:16" ht="15">
      <c r="A41" s="12"/>
      <c r="B41" s="25">
        <v>339</v>
      </c>
      <c r="C41" s="20" t="s">
        <v>38</v>
      </c>
      <c r="D41" s="46">
        <v>102576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102576</v>
      </c>
      <c r="O41" s="47">
        <f t="shared" si="8"/>
        <v>2.84459234608985</v>
      </c>
      <c r="P41" s="9"/>
    </row>
    <row r="42" spans="1:16" ht="15.75">
      <c r="A42" s="29" t="s">
        <v>43</v>
      </c>
      <c r="B42" s="30"/>
      <c r="C42" s="31"/>
      <c r="D42" s="32">
        <f aca="true" t="shared" si="9" ref="D42:M42">SUM(D43:D55)</f>
        <v>5622537</v>
      </c>
      <c r="E42" s="32">
        <f t="shared" si="9"/>
        <v>370044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23834135</v>
      </c>
      <c r="J42" s="32">
        <f t="shared" si="9"/>
        <v>11017467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40844183</v>
      </c>
      <c r="O42" s="45">
        <f t="shared" si="8"/>
        <v>1132.6728508042152</v>
      </c>
      <c r="P42" s="10"/>
    </row>
    <row r="43" spans="1:16" ht="15">
      <c r="A43" s="12"/>
      <c r="B43" s="25">
        <v>341.2</v>
      </c>
      <c r="C43" s="20" t="s">
        <v>125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11017467</v>
      </c>
      <c r="K43" s="46">
        <v>0</v>
      </c>
      <c r="L43" s="46">
        <v>0</v>
      </c>
      <c r="M43" s="46">
        <v>0</v>
      </c>
      <c r="N43" s="46">
        <f aca="true" t="shared" si="10" ref="N43:N55">SUM(D43:M43)</f>
        <v>11017467</v>
      </c>
      <c r="O43" s="47">
        <f t="shared" si="8"/>
        <v>305.53153078202996</v>
      </c>
      <c r="P43" s="9"/>
    </row>
    <row r="44" spans="1:16" ht="15">
      <c r="A44" s="12"/>
      <c r="B44" s="25">
        <v>341.9</v>
      </c>
      <c r="C44" s="20" t="s">
        <v>118</v>
      </c>
      <c r="D44" s="46">
        <v>1960724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1960724</v>
      </c>
      <c r="O44" s="47">
        <f t="shared" si="8"/>
        <v>54.37393233499723</v>
      </c>
      <c r="P44" s="9"/>
    </row>
    <row r="45" spans="1:16" ht="15">
      <c r="A45" s="12"/>
      <c r="B45" s="25">
        <v>342.2</v>
      </c>
      <c r="C45" s="20" t="s">
        <v>49</v>
      </c>
      <c r="D45" s="46">
        <v>739606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739606</v>
      </c>
      <c r="O45" s="47">
        <f t="shared" si="8"/>
        <v>20.51042706600111</v>
      </c>
      <c r="P45" s="9"/>
    </row>
    <row r="46" spans="1:16" ht="15">
      <c r="A46" s="12"/>
      <c r="B46" s="25">
        <v>342.4</v>
      </c>
      <c r="C46" s="20" t="s">
        <v>50</v>
      </c>
      <c r="D46" s="46">
        <v>1319256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1319256</v>
      </c>
      <c r="O46" s="47">
        <f t="shared" si="8"/>
        <v>36.58502495840266</v>
      </c>
      <c r="P46" s="9"/>
    </row>
    <row r="47" spans="1:16" ht="15">
      <c r="A47" s="12"/>
      <c r="B47" s="25">
        <v>343.3</v>
      </c>
      <c r="C47" s="20" t="s">
        <v>126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4739072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4739072</v>
      </c>
      <c r="O47" s="47">
        <f t="shared" si="8"/>
        <v>131.4218524681087</v>
      </c>
      <c r="P47" s="9"/>
    </row>
    <row r="48" spans="1:16" ht="15">
      <c r="A48" s="12"/>
      <c r="B48" s="25">
        <v>343.4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5055720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5055720</v>
      </c>
      <c r="O48" s="47">
        <f t="shared" si="8"/>
        <v>140.20299500831948</v>
      </c>
      <c r="P48" s="9"/>
    </row>
    <row r="49" spans="1:16" ht="15">
      <c r="A49" s="12"/>
      <c r="B49" s="25">
        <v>343.5</v>
      </c>
      <c r="C49" s="20" t="s">
        <v>127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9701345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9701345</v>
      </c>
      <c r="O49" s="47">
        <f t="shared" si="8"/>
        <v>269.0334165280089</v>
      </c>
      <c r="P49" s="9"/>
    </row>
    <row r="50" spans="1:16" ht="15">
      <c r="A50" s="12"/>
      <c r="B50" s="25">
        <v>343.6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3863691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3863691</v>
      </c>
      <c r="O50" s="47">
        <f t="shared" si="8"/>
        <v>107.14617304492512</v>
      </c>
      <c r="P50" s="9"/>
    </row>
    <row r="51" spans="1:16" ht="15">
      <c r="A51" s="12"/>
      <c r="B51" s="25">
        <v>343.8</v>
      </c>
      <c r="C51" s="20" t="s">
        <v>53</v>
      </c>
      <c r="D51" s="46">
        <v>4530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4530</v>
      </c>
      <c r="O51" s="47">
        <f t="shared" si="8"/>
        <v>0.12562396006655574</v>
      </c>
      <c r="P51" s="9"/>
    </row>
    <row r="52" spans="1:16" ht="15">
      <c r="A52" s="12"/>
      <c r="B52" s="25">
        <v>343.9</v>
      </c>
      <c r="C52" s="20" t="s">
        <v>101</v>
      </c>
      <c r="D52" s="46">
        <v>15250</v>
      </c>
      <c r="E52" s="46">
        <v>0</v>
      </c>
      <c r="F52" s="46">
        <v>0</v>
      </c>
      <c r="G52" s="46">
        <v>0</v>
      </c>
      <c r="H52" s="46">
        <v>0</v>
      </c>
      <c r="I52" s="46">
        <v>7733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22983</v>
      </c>
      <c r="O52" s="47">
        <f t="shared" si="8"/>
        <v>0.6373544093178036</v>
      </c>
      <c r="P52" s="9"/>
    </row>
    <row r="53" spans="1:16" ht="15">
      <c r="A53" s="12"/>
      <c r="B53" s="25">
        <v>347.2</v>
      </c>
      <c r="C53" s="20" t="s">
        <v>55</v>
      </c>
      <c r="D53" s="46">
        <v>1450924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1450924</v>
      </c>
      <c r="O53" s="47">
        <f t="shared" si="8"/>
        <v>40.23638380476983</v>
      </c>
      <c r="P53" s="9"/>
    </row>
    <row r="54" spans="1:16" ht="15">
      <c r="A54" s="12"/>
      <c r="B54" s="25">
        <v>347.4</v>
      </c>
      <c r="C54" s="20" t="s">
        <v>102</v>
      </c>
      <c r="D54" s="46">
        <v>132247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132247</v>
      </c>
      <c r="O54" s="47">
        <f t="shared" si="8"/>
        <v>3.6674154187465335</v>
      </c>
      <c r="P54" s="9"/>
    </row>
    <row r="55" spans="1:16" ht="15">
      <c r="A55" s="12"/>
      <c r="B55" s="25">
        <v>347.5</v>
      </c>
      <c r="C55" s="20" t="s">
        <v>56</v>
      </c>
      <c r="D55" s="46">
        <v>0</v>
      </c>
      <c r="E55" s="46">
        <v>370044</v>
      </c>
      <c r="F55" s="46">
        <v>0</v>
      </c>
      <c r="G55" s="46">
        <v>0</v>
      </c>
      <c r="H55" s="46">
        <v>0</v>
      </c>
      <c r="I55" s="46">
        <v>466574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836618</v>
      </c>
      <c r="O55" s="47">
        <f t="shared" si="8"/>
        <v>23.200721020521353</v>
      </c>
      <c r="P55" s="9"/>
    </row>
    <row r="56" spans="1:16" ht="15.75">
      <c r="A56" s="29" t="s">
        <v>44</v>
      </c>
      <c r="B56" s="30"/>
      <c r="C56" s="31"/>
      <c r="D56" s="32">
        <f aca="true" t="shared" si="11" ref="D56:M56">SUM(D57:D59)</f>
        <v>481937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158050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aca="true" t="shared" si="12" ref="N56:N61">SUM(D56:M56)</f>
        <v>639987</v>
      </c>
      <c r="O56" s="45">
        <f t="shared" si="8"/>
        <v>17.747836938435942</v>
      </c>
      <c r="P56" s="10"/>
    </row>
    <row r="57" spans="1:16" ht="15">
      <c r="A57" s="13"/>
      <c r="B57" s="39">
        <v>351.5</v>
      </c>
      <c r="C57" s="21" t="s">
        <v>103</v>
      </c>
      <c r="D57" s="46">
        <v>33165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33165</v>
      </c>
      <c r="O57" s="47">
        <f t="shared" si="8"/>
        <v>0.9197171381031614</v>
      </c>
      <c r="P57" s="9"/>
    </row>
    <row r="58" spans="1:16" ht="15">
      <c r="A58" s="13"/>
      <c r="B58" s="39">
        <v>352</v>
      </c>
      <c r="C58" s="21" t="s">
        <v>60</v>
      </c>
      <c r="D58" s="46">
        <v>55770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55770</v>
      </c>
      <c r="O58" s="47">
        <f t="shared" si="8"/>
        <v>1.5465890183028286</v>
      </c>
      <c r="P58" s="9"/>
    </row>
    <row r="59" spans="1:16" ht="15">
      <c r="A59" s="13"/>
      <c r="B59" s="39">
        <v>354</v>
      </c>
      <c r="C59" s="21" t="s">
        <v>61</v>
      </c>
      <c r="D59" s="46">
        <v>393002</v>
      </c>
      <c r="E59" s="46">
        <v>0</v>
      </c>
      <c r="F59" s="46">
        <v>0</v>
      </c>
      <c r="G59" s="46">
        <v>0</v>
      </c>
      <c r="H59" s="46">
        <v>0</v>
      </c>
      <c r="I59" s="46">
        <v>158050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551052</v>
      </c>
      <c r="O59" s="47">
        <f t="shared" si="8"/>
        <v>15.28153078202995</v>
      </c>
      <c r="P59" s="9"/>
    </row>
    <row r="60" spans="1:16" ht="15.75">
      <c r="A60" s="29" t="s">
        <v>3</v>
      </c>
      <c r="B60" s="30"/>
      <c r="C60" s="31"/>
      <c r="D60" s="32">
        <f aca="true" t="shared" si="13" ref="D60:M60">SUM(D61:D70)</f>
        <v>711208</v>
      </c>
      <c r="E60" s="32">
        <f t="shared" si="13"/>
        <v>112871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338128</v>
      </c>
      <c r="J60" s="32">
        <f t="shared" si="13"/>
        <v>134849</v>
      </c>
      <c r="K60" s="32">
        <f t="shared" si="13"/>
        <v>2811312</v>
      </c>
      <c r="L60" s="32">
        <f t="shared" si="13"/>
        <v>0</v>
      </c>
      <c r="M60" s="32">
        <f t="shared" si="13"/>
        <v>0</v>
      </c>
      <c r="N60" s="32">
        <f t="shared" si="12"/>
        <v>4108368</v>
      </c>
      <c r="O60" s="45">
        <f t="shared" si="8"/>
        <v>113.93144758735441</v>
      </c>
      <c r="P60" s="10"/>
    </row>
    <row r="61" spans="1:16" ht="15">
      <c r="A61" s="12"/>
      <c r="B61" s="25">
        <v>361.1</v>
      </c>
      <c r="C61" s="20" t="s">
        <v>62</v>
      </c>
      <c r="D61" s="46">
        <v>23929</v>
      </c>
      <c r="E61" s="46">
        <v>20364</v>
      </c>
      <c r="F61" s="46">
        <v>0</v>
      </c>
      <c r="G61" s="46">
        <v>0</v>
      </c>
      <c r="H61" s="46">
        <v>0</v>
      </c>
      <c r="I61" s="46">
        <v>177420</v>
      </c>
      <c r="J61" s="46">
        <v>30089</v>
      </c>
      <c r="K61" s="46">
        <v>169839</v>
      </c>
      <c r="L61" s="46">
        <v>0</v>
      </c>
      <c r="M61" s="46">
        <v>0</v>
      </c>
      <c r="N61" s="46">
        <f t="shared" si="12"/>
        <v>421641</v>
      </c>
      <c r="O61" s="47">
        <f t="shared" si="8"/>
        <v>11.692762063227953</v>
      </c>
      <c r="P61" s="9"/>
    </row>
    <row r="62" spans="1:16" ht="15">
      <c r="A62" s="12"/>
      <c r="B62" s="25">
        <v>361.2</v>
      </c>
      <c r="C62" s="20" t="s">
        <v>104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281651</v>
      </c>
      <c r="L62" s="46">
        <v>0</v>
      </c>
      <c r="M62" s="46">
        <v>0</v>
      </c>
      <c r="N62" s="46">
        <f aca="true" t="shared" si="14" ref="N62:N70">SUM(D62:M62)</f>
        <v>281651</v>
      </c>
      <c r="O62" s="47">
        <f t="shared" si="8"/>
        <v>7.810621186910704</v>
      </c>
      <c r="P62" s="9"/>
    </row>
    <row r="63" spans="1:16" ht="15">
      <c r="A63" s="12"/>
      <c r="B63" s="25">
        <v>361.3</v>
      </c>
      <c r="C63" s="20" t="s">
        <v>63</v>
      </c>
      <c r="D63" s="46">
        <v>-284</v>
      </c>
      <c r="E63" s="46">
        <v>-241</v>
      </c>
      <c r="F63" s="46">
        <v>0</v>
      </c>
      <c r="G63" s="46">
        <v>0</v>
      </c>
      <c r="H63" s="46">
        <v>0</v>
      </c>
      <c r="I63" s="46">
        <v>-999</v>
      </c>
      <c r="J63" s="46">
        <v>-357</v>
      </c>
      <c r="K63" s="46">
        <v>1366852</v>
      </c>
      <c r="L63" s="46">
        <v>0</v>
      </c>
      <c r="M63" s="46">
        <v>0</v>
      </c>
      <c r="N63" s="46">
        <f t="shared" si="14"/>
        <v>1364971</v>
      </c>
      <c r="O63" s="47">
        <f t="shared" si="8"/>
        <v>37.85277315585136</v>
      </c>
      <c r="P63" s="9"/>
    </row>
    <row r="64" spans="1:16" ht="15">
      <c r="A64" s="12"/>
      <c r="B64" s="25">
        <v>362</v>
      </c>
      <c r="C64" s="20" t="s">
        <v>64</v>
      </c>
      <c r="D64" s="46">
        <v>315816</v>
      </c>
      <c r="E64" s="46">
        <v>4435</v>
      </c>
      <c r="F64" s="46">
        <v>0</v>
      </c>
      <c r="G64" s="46">
        <v>0</v>
      </c>
      <c r="H64" s="46">
        <v>0</v>
      </c>
      <c r="I64" s="46">
        <v>68041</v>
      </c>
      <c r="J64" s="46">
        <v>27473</v>
      </c>
      <c r="K64" s="46">
        <v>0</v>
      </c>
      <c r="L64" s="46">
        <v>0</v>
      </c>
      <c r="M64" s="46">
        <v>0</v>
      </c>
      <c r="N64" s="46">
        <f t="shared" si="14"/>
        <v>415765</v>
      </c>
      <c r="O64" s="47">
        <f t="shared" si="8"/>
        <v>11.529811425402107</v>
      </c>
      <c r="P64" s="9"/>
    </row>
    <row r="65" spans="1:16" ht="15">
      <c r="A65" s="12"/>
      <c r="B65" s="25">
        <v>364</v>
      </c>
      <c r="C65" s="20" t="s">
        <v>119</v>
      </c>
      <c r="D65" s="46">
        <v>1473</v>
      </c>
      <c r="E65" s="46">
        <v>0</v>
      </c>
      <c r="F65" s="46">
        <v>0</v>
      </c>
      <c r="G65" s="46">
        <v>0</v>
      </c>
      <c r="H65" s="46">
        <v>0</v>
      </c>
      <c r="I65" s="46">
        <v>-65796</v>
      </c>
      <c r="J65" s="46">
        <v>44596</v>
      </c>
      <c r="K65" s="46">
        <v>0</v>
      </c>
      <c r="L65" s="46">
        <v>0</v>
      </c>
      <c r="M65" s="46">
        <v>0</v>
      </c>
      <c r="N65" s="46">
        <f t="shared" si="14"/>
        <v>-19727</v>
      </c>
      <c r="O65" s="47">
        <f t="shared" si="8"/>
        <v>-0.5470604547975596</v>
      </c>
      <c r="P65" s="9"/>
    </row>
    <row r="66" spans="1:16" ht="15">
      <c r="A66" s="12"/>
      <c r="B66" s="25">
        <v>365</v>
      </c>
      <c r="C66" s="20" t="s">
        <v>120</v>
      </c>
      <c r="D66" s="46">
        <v>1239</v>
      </c>
      <c r="E66" s="46">
        <v>0</v>
      </c>
      <c r="F66" s="46">
        <v>0</v>
      </c>
      <c r="G66" s="46">
        <v>0</v>
      </c>
      <c r="H66" s="46">
        <v>0</v>
      </c>
      <c r="I66" s="46">
        <v>10463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11702</v>
      </c>
      <c r="O66" s="47">
        <f t="shared" si="8"/>
        <v>0.3245146977260122</v>
      </c>
      <c r="P66" s="9"/>
    </row>
    <row r="67" spans="1:16" ht="15">
      <c r="A67" s="12"/>
      <c r="B67" s="25">
        <v>366</v>
      </c>
      <c r="C67" s="20" t="s">
        <v>66</v>
      </c>
      <c r="D67" s="46">
        <v>112847</v>
      </c>
      <c r="E67" s="46">
        <v>14000</v>
      </c>
      <c r="F67" s="46">
        <v>0</v>
      </c>
      <c r="G67" s="46">
        <v>0</v>
      </c>
      <c r="H67" s="46">
        <v>0</v>
      </c>
      <c r="I67" s="46">
        <v>24775</v>
      </c>
      <c r="J67" s="46">
        <v>2646</v>
      </c>
      <c r="K67" s="46">
        <v>0</v>
      </c>
      <c r="L67" s="46">
        <v>0</v>
      </c>
      <c r="M67" s="46">
        <v>0</v>
      </c>
      <c r="N67" s="46">
        <f t="shared" si="14"/>
        <v>154268</v>
      </c>
      <c r="O67" s="47">
        <f t="shared" si="8"/>
        <v>4.278092068774265</v>
      </c>
      <c r="P67" s="9"/>
    </row>
    <row r="68" spans="1:16" ht="15">
      <c r="A68" s="12"/>
      <c r="B68" s="25">
        <v>368</v>
      </c>
      <c r="C68" s="20" t="s">
        <v>67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988884</v>
      </c>
      <c r="L68" s="46">
        <v>0</v>
      </c>
      <c r="M68" s="46">
        <v>0</v>
      </c>
      <c r="N68" s="46">
        <f t="shared" si="14"/>
        <v>988884</v>
      </c>
      <c r="O68" s="47">
        <f t="shared" si="8"/>
        <v>27.423294509151415</v>
      </c>
      <c r="P68" s="9"/>
    </row>
    <row r="69" spans="1:16" ht="15">
      <c r="A69" s="12"/>
      <c r="B69" s="25">
        <v>369.3</v>
      </c>
      <c r="C69" s="20" t="s">
        <v>140</v>
      </c>
      <c r="D69" s="46">
        <v>1291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1291</v>
      </c>
      <c r="O69" s="47">
        <f aca="true" t="shared" si="15" ref="O69:O74">(N69/O$76)</f>
        <v>0.03580144204104271</v>
      </c>
      <c r="P69" s="9"/>
    </row>
    <row r="70" spans="1:16" ht="15">
      <c r="A70" s="12"/>
      <c r="B70" s="25">
        <v>369.9</v>
      </c>
      <c r="C70" s="20" t="s">
        <v>68</v>
      </c>
      <c r="D70" s="46">
        <v>254897</v>
      </c>
      <c r="E70" s="46">
        <v>74313</v>
      </c>
      <c r="F70" s="46">
        <v>0</v>
      </c>
      <c r="G70" s="46">
        <v>0</v>
      </c>
      <c r="H70" s="46">
        <v>0</v>
      </c>
      <c r="I70" s="46">
        <v>124224</v>
      </c>
      <c r="J70" s="46">
        <v>30402</v>
      </c>
      <c r="K70" s="46">
        <v>4086</v>
      </c>
      <c r="L70" s="46">
        <v>0</v>
      </c>
      <c r="M70" s="46">
        <v>0</v>
      </c>
      <c r="N70" s="46">
        <f t="shared" si="14"/>
        <v>487922</v>
      </c>
      <c r="O70" s="47">
        <f t="shared" si="15"/>
        <v>13.53083749306711</v>
      </c>
      <c r="P70" s="9"/>
    </row>
    <row r="71" spans="1:16" ht="15.75">
      <c r="A71" s="29" t="s">
        <v>45</v>
      </c>
      <c r="B71" s="30"/>
      <c r="C71" s="31"/>
      <c r="D71" s="32">
        <f aca="true" t="shared" si="16" ref="D71:M71">SUM(D72:D73)</f>
        <v>14985</v>
      </c>
      <c r="E71" s="32">
        <f t="shared" si="16"/>
        <v>323000</v>
      </c>
      <c r="F71" s="32">
        <f t="shared" si="16"/>
        <v>0</v>
      </c>
      <c r="G71" s="32">
        <f t="shared" si="16"/>
        <v>0</v>
      </c>
      <c r="H71" s="32">
        <f t="shared" si="16"/>
        <v>0</v>
      </c>
      <c r="I71" s="32">
        <f t="shared" si="16"/>
        <v>148153</v>
      </c>
      <c r="J71" s="32">
        <f t="shared" si="16"/>
        <v>284151</v>
      </c>
      <c r="K71" s="32">
        <f t="shared" si="16"/>
        <v>0</v>
      </c>
      <c r="L71" s="32">
        <f t="shared" si="16"/>
        <v>0</v>
      </c>
      <c r="M71" s="32">
        <f t="shared" si="16"/>
        <v>0</v>
      </c>
      <c r="N71" s="32">
        <f>SUM(D71:M71)</f>
        <v>770289</v>
      </c>
      <c r="O71" s="45">
        <f t="shared" si="15"/>
        <v>21.361314475873545</v>
      </c>
      <c r="P71" s="9"/>
    </row>
    <row r="72" spans="1:16" ht="15">
      <c r="A72" s="12"/>
      <c r="B72" s="25">
        <v>381</v>
      </c>
      <c r="C72" s="20" t="s">
        <v>69</v>
      </c>
      <c r="D72" s="46">
        <v>14985</v>
      </c>
      <c r="E72" s="46">
        <v>323000</v>
      </c>
      <c r="F72" s="46">
        <v>0</v>
      </c>
      <c r="G72" s="46">
        <v>0</v>
      </c>
      <c r="H72" s="46">
        <v>0</v>
      </c>
      <c r="I72" s="46">
        <v>0</v>
      </c>
      <c r="J72" s="46">
        <v>284151</v>
      </c>
      <c r="K72" s="46">
        <v>0</v>
      </c>
      <c r="L72" s="46">
        <v>0</v>
      </c>
      <c r="M72" s="46">
        <v>0</v>
      </c>
      <c r="N72" s="46">
        <f>SUM(D72:M72)</f>
        <v>622136</v>
      </c>
      <c r="O72" s="47">
        <f t="shared" si="15"/>
        <v>17.252800887409872</v>
      </c>
      <c r="P72" s="9"/>
    </row>
    <row r="73" spans="1:16" ht="15.75" thickBot="1">
      <c r="A73" s="12"/>
      <c r="B73" s="25">
        <v>389.1</v>
      </c>
      <c r="C73" s="20" t="s">
        <v>132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148153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148153</v>
      </c>
      <c r="O73" s="47">
        <f t="shared" si="15"/>
        <v>4.108513588463672</v>
      </c>
      <c r="P73" s="9"/>
    </row>
    <row r="74" spans="1:119" ht="16.5" thickBot="1">
      <c r="A74" s="14" t="s">
        <v>57</v>
      </c>
      <c r="B74" s="23"/>
      <c r="C74" s="22"/>
      <c r="D74" s="15">
        <f aca="true" t="shared" si="17" ref="D74:M74">SUM(D5,D14,D26,D42,D56,D60,D71)</f>
        <v>27355129</v>
      </c>
      <c r="E74" s="15">
        <f t="shared" si="17"/>
        <v>6210702</v>
      </c>
      <c r="F74" s="15">
        <f t="shared" si="17"/>
        <v>0</v>
      </c>
      <c r="G74" s="15">
        <f t="shared" si="17"/>
        <v>0</v>
      </c>
      <c r="H74" s="15">
        <f t="shared" si="17"/>
        <v>0</v>
      </c>
      <c r="I74" s="15">
        <f t="shared" si="17"/>
        <v>24785534</v>
      </c>
      <c r="J74" s="15">
        <f t="shared" si="17"/>
        <v>11436467</v>
      </c>
      <c r="K74" s="15">
        <f t="shared" si="17"/>
        <v>2811312</v>
      </c>
      <c r="L74" s="15">
        <f t="shared" si="17"/>
        <v>0</v>
      </c>
      <c r="M74" s="15">
        <f t="shared" si="17"/>
        <v>0</v>
      </c>
      <c r="N74" s="15">
        <f>SUM(D74:M74)</f>
        <v>72599144</v>
      </c>
      <c r="O74" s="38">
        <f t="shared" si="15"/>
        <v>2013.2874098724349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141</v>
      </c>
      <c r="M76" s="48"/>
      <c r="N76" s="48"/>
      <c r="O76" s="43">
        <v>36060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86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11000189</v>
      </c>
      <c r="E5" s="27">
        <f t="shared" si="0"/>
        <v>4389110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15389299</v>
      </c>
      <c r="O5" s="33">
        <f aca="true" t="shared" si="1" ref="O5:O36">(N5/O$72)</f>
        <v>430.0729117178548</v>
      </c>
      <c r="P5" s="6"/>
    </row>
    <row r="6" spans="1:16" ht="15">
      <c r="A6" s="12"/>
      <c r="B6" s="25">
        <v>311</v>
      </c>
      <c r="C6" s="20" t="s">
        <v>2</v>
      </c>
      <c r="D6" s="46">
        <v>6590434</v>
      </c>
      <c r="E6" s="46">
        <v>449990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7040424</v>
      </c>
      <c r="O6" s="47">
        <f t="shared" si="1"/>
        <v>196.75331861498478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502411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502411</v>
      </c>
      <c r="O7" s="47">
        <f t="shared" si="1"/>
        <v>14.040494089372048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3436709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3436709</v>
      </c>
      <c r="O8" s="47">
        <f t="shared" si="1"/>
        <v>96.04306514266551</v>
      </c>
      <c r="P8" s="9"/>
    </row>
    <row r="9" spans="1:16" ht="15">
      <c r="A9" s="12"/>
      <c r="B9" s="25">
        <v>314.1</v>
      </c>
      <c r="C9" s="20" t="s">
        <v>12</v>
      </c>
      <c r="D9" s="46">
        <v>2835195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2835195</v>
      </c>
      <c r="O9" s="47">
        <f t="shared" si="1"/>
        <v>79.23301567783584</v>
      </c>
      <c r="P9" s="9"/>
    </row>
    <row r="10" spans="1:16" ht="15">
      <c r="A10" s="12"/>
      <c r="B10" s="25">
        <v>314.4</v>
      </c>
      <c r="C10" s="20" t="s">
        <v>13</v>
      </c>
      <c r="D10" s="46">
        <v>128218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128218</v>
      </c>
      <c r="O10" s="47">
        <f t="shared" si="1"/>
        <v>3.583209904144426</v>
      </c>
      <c r="P10" s="9"/>
    </row>
    <row r="11" spans="1:16" ht="15">
      <c r="A11" s="12"/>
      <c r="B11" s="25">
        <v>314.8</v>
      </c>
      <c r="C11" s="20" t="s">
        <v>15</v>
      </c>
      <c r="D11" s="46">
        <v>6728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6728</v>
      </c>
      <c r="O11" s="47">
        <f t="shared" si="1"/>
        <v>0.18802224520023475</v>
      </c>
      <c r="P11" s="9"/>
    </row>
    <row r="12" spans="1:16" ht="15">
      <c r="A12" s="12"/>
      <c r="B12" s="25">
        <v>315</v>
      </c>
      <c r="C12" s="20" t="s">
        <v>111</v>
      </c>
      <c r="D12" s="46">
        <v>1312445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1312445</v>
      </c>
      <c r="O12" s="47">
        <f t="shared" si="1"/>
        <v>36.67789173629936</v>
      </c>
      <c r="P12" s="9"/>
    </row>
    <row r="13" spans="1:16" ht="15">
      <c r="A13" s="12"/>
      <c r="B13" s="25">
        <v>316</v>
      </c>
      <c r="C13" s="20" t="s">
        <v>112</v>
      </c>
      <c r="D13" s="46">
        <v>127169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127169</v>
      </c>
      <c r="O13" s="47">
        <f t="shared" si="1"/>
        <v>3.5538943073526537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3812624</v>
      </c>
      <c r="E14" s="32">
        <f t="shared" si="3"/>
        <v>24229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142911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3979764</v>
      </c>
      <c r="O14" s="45">
        <f t="shared" si="1"/>
        <v>111.21940586311936</v>
      </c>
      <c r="P14" s="10"/>
    </row>
    <row r="15" spans="1:16" ht="15">
      <c r="A15" s="12"/>
      <c r="B15" s="25">
        <v>322</v>
      </c>
      <c r="C15" s="20" t="s">
        <v>0</v>
      </c>
      <c r="D15" s="46">
        <v>1117752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1117752</v>
      </c>
      <c r="O15" s="47">
        <f t="shared" si="1"/>
        <v>31.23695609647039</v>
      </c>
      <c r="P15" s="9"/>
    </row>
    <row r="16" spans="1:16" ht="15">
      <c r="A16" s="12"/>
      <c r="B16" s="25">
        <v>323.1</v>
      </c>
      <c r="C16" s="20" t="s">
        <v>19</v>
      </c>
      <c r="D16" s="46">
        <v>2510737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2510737</v>
      </c>
      <c r="O16" s="47">
        <f t="shared" si="1"/>
        <v>70.16563731380823</v>
      </c>
      <c r="P16" s="9"/>
    </row>
    <row r="17" spans="1:16" ht="15">
      <c r="A17" s="12"/>
      <c r="B17" s="25">
        <v>323.4</v>
      </c>
      <c r="C17" s="20" t="s">
        <v>20</v>
      </c>
      <c r="D17" s="46">
        <v>124065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124065</v>
      </c>
      <c r="O17" s="47">
        <f t="shared" si="1"/>
        <v>3.467149204929715</v>
      </c>
      <c r="P17" s="9"/>
    </row>
    <row r="18" spans="1:16" ht="15">
      <c r="A18" s="12"/>
      <c r="B18" s="25">
        <v>323.7</v>
      </c>
      <c r="C18" s="20" t="s">
        <v>123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11273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11273</v>
      </c>
      <c r="O18" s="47">
        <f t="shared" si="1"/>
        <v>0.3150378671436157</v>
      </c>
      <c r="P18" s="9"/>
    </row>
    <row r="19" spans="1:16" ht="15">
      <c r="A19" s="12"/>
      <c r="B19" s="25">
        <v>324.11</v>
      </c>
      <c r="C19" s="20" t="s">
        <v>21</v>
      </c>
      <c r="D19" s="46">
        <v>0</v>
      </c>
      <c r="E19" s="46">
        <v>14945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14945</v>
      </c>
      <c r="O19" s="47">
        <f t="shared" si="1"/>
        <v>0.41765642903054523</v>
      </c>
      <c r="P19" s="9"/>
    </row>
    <row r="20" spans="1:16" ht="15">
      <c r="A20" s="12"/>
      <c r="B20" s="25">
        <v>324.12</v>
      </c>
      <c r="C20" s="20" t="s">
        <v>130</v>
      </c>
      <c r="D20" s="46">
        <v>0</v>
      </c>
      <c r="E20" s="46">
        <v>160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</v>
      </c>
      <c r="O20" s="47">
        <f t="shared" si="1"/>
        <v>0.00447139703211022</v>
      </c>
      <c r="P20" s="9"/>
    </row>
    <row r="21" spans="1:16" ht="15">
      <c r="A21" s="12"/>
      <c r="B21" s="25">
        <v>324.22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102927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102927</v>
      </c>
      <c r="O21" s="47">
        <f t="shared" si="1"/>
        <v>2.8764217645250536</v>
      </c>
      <c r="P21" s="9"/>
    </row>
    <row r="22" spans="1:16" ht="15">
      <c r="A22" s="12"/>
      <c r="B22" s="25">
        <v>324.31</v>
      </c>
      <c r="C22" s="20" t="s">
        <v>79</v>
      </c>
      <c r="D22" s="46">
        <v>0</v>
      </c>
      <c r="E22" s="46">
        <v>6025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6025</v>
      </c>
      <c r="O22" s="47">
        <f t="shared" si="1"/>
        <v>0.16837604449040047</v>
      </c>
      <c r="P22" s="9"/>
    </row>
    <row r="23" spans="1:16" ht="15">
      <c r="A23" s="12"/>
      <c r="B23" s="25">
        <v>324.32</v>
      </c>
      <c r="C23" s="20" t="s">
        <v>22</v>
      </c>
      <c r="D23" s="46">
        <v>0</v>
      </c>
      <c r="E23" s="46">
        <v>3099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3099</v>
      </c>
      <c r="O23" s="47">
        <f t="shared" si="1"/>
        <v>0.08660537126568482</v>
      </c>
      <c r="P23" s="9"/>
    </row>
    <row r="24" spans="1:16" ht="15">
      <c r="A24" s="12"/>
      <c r="B24" s="25">
        <v>329</v>
      </c>
      <c r="C24" s="20" t="s">
        <v>23</v>
      </c>
      <c r="D24" s="46">
        <v>60070</v>
      </c>
      <c r="E24" s="46">
        <v>0</v>
      </c>
      <c r="F24" s="46">
        <v>0</v>
      </c>
      <c r="G24" s="46">
        <v>0</v>
      </c>
      <c r="H24" s="46">
        <v>0</v>
      </c>
      <c r="I24" s="46">
        <v>28711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88781</v>
      </c>
      <c r="O24" s="47">
        <f t="shared" si="1"/>
        <v>2.481094374423609</v>
      </c>
      <c r="P24" s="9"/>
    </row>
    <row r="25" spans="1:16" ht="15.75">
      <c r="A25" s="29" t="s">
        <v>25</v>
      </c>
      <c r="B25" s="30"/>
      <c r="C25" s="31"/>
      <c r="D25" s="32">
        <f aca="true" t="shared" si="5" ref="D25:M25">SUM(D26:D36)</f>
        <v>3631732</v>
      </c>
      <c r="E25" s="32">
        <f t="shared" si="5"/>
        <v>1142474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147036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4921242</v>
      </c>
      <c r="O25" s="45">
        <f t="shared" si="1"/>
        <v>137.53016795685102</v>
      </c>
      <c r="P25" s="10"/>
    </row>
    <row r="26" spans="1:16" ht="15">
      <c r="A26" s="12"/>
      <c r="B26" s="25">
        <v>334.7</v>
      </c>
      <c r="C26" s="20" t="s">
        <v>29</v>
      </c>
      <c r="D26" s="46">
        <v>42413</v>
      </c>
      <c r="E26" s="46">
        <v>500004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2">SUM(D26:M26)</f>
        <v>542417</v>
      </c>
      <c r="O26" s="47">
        <f t="shared" si="1"/>
        <v>15.158511024788307</v>
      </c>
      <c r="P26" s="9"/>
    </row>
    <row r="27" spans="1:16" ht="15">
      <c r="A27" s="12"/>
      <c r="B27" s="25">
        <v>335.12</v>
      </c>
      <c r="C27" s="20" t="s">
        <v>114</v>
      </c>
      <c r="D27" s="46">
        <v>1221632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1221632</v>
      </c>
      <c r="O27" s="47">
        <f t="shared" si="1"/>
        <v>34.14001061956795</v>
      </c>
      <c r="P27" s="9"/>
    </row>
    <row r="28" spans="1:16" ht="15">
      <c r="A28" s="12"/>
      <c r="B28" s="25">
        <v>335.14</v>
      </c>
      <c r="C28" s="20" t="s">
        <v>115</v>
      </c>
      <c r="D28" s="46">
        <v>26047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26047</v>
      </c>
      <c r="O28" s="47">
        <f t="shared" si="1"/>
        <v>0.7279154905960931</v>
      </c>
      <c r="P28" s="9"/>
    </row>
    <row r="29" spans="1:16" ht="15">
      <c r="A29" s="12"/>
      <c r="B29" s="25">
        <v>335.15</v>
      </c>
      <c r="C29" s="20" t="s">
        <v>116</v>
      </c>
      <c r="D29" s="46">
        <v>38236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38236</v>
      </c>
      <c r="O29" s="47">
        <f t="shared" si="1"/>
        <v>1.0685521057485399</v>
      </c>
      <c r="P29" s="9"/>
    </row>
    <row r="30" spans="1:16" ht="15">
      <c r="A30" s="12"/>
      <c r="B30" s="25">
        <v>335.18</v>
      </c>
      <c r="C30" s="20" t="s">
        <v>117</v>
      </c>
      <c r="D30" s="46">
        <v>2165558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2165558</v>
      </c>
      <c r="O30" s="47">
        <f t="shared" si="1"/>
        <v>60.5191850878909</v>
      </c>
      <c r="P30" s="9"/>
    </row>
    <row r="31" spans="1:16" ht="15">
      <c r="A31" s="12"/>
      <c r="B31" s="25">
        <v>335.21</v>
      </c>
      <c r="C31" s="20" t="s">
        <v>34</v>
      </c>
      <c r="D31" s="46">
        <v>11280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11280</v>
      </c>
      <c r="O31" s="47">
        <f t="shared" si="1"/>
        <v>0.3152334907637705</v>
      </c>
      <c r="P31" s="9"/>
    </row>
    <row r="32" spans="1:16" ht="15">
      <c r="A32" s="12"/>
      <c r="B32" s="25">
        <v>335.49</v>
      </c>
      <c r="C32" s="20" t="s">
        <v>35</v>
      </c>
      <c r="D32" s="46">
        <v>22090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22090</v>
      </c>
      <c r="O32" s="47">
        <f t="shared" si="1"/>
        <v>0.6173322527457172</v>
      </c>
      <c r="P32" s="9"/>
    </row>
    <row r="33" spans="1:16" ht="15">
      <c r="A33" s="12"/>
      <c r="B33" s="25">
        <v>337.3</v>
      </c>
      <c r="C33" s="20" t="s">
        <v>94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147036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147036</v>
      </c>
      <c r="O33" s="47">
        <f t="shared" si="1"/>
        <v>4.109102087583489</v>
      </c>
      <c r="P33" s="9"/>
    </row>
    <row r="34" spans="1:16" ht="15">
      <c r="A34" s="12"/>
      <c r="B34" s="25">
        <v>337.7</v>
      </c>
      <c r="C34" s="20" t="s">
        <v>36</v>
      </c>
      <c r="D34" s="46">
        <v>9145</v>
      </c>
      <c r="E34" s="46">
        <v>297980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307125</v>
      </c>
      <c r="O34" s="47">
        <f t="shared" si="1"/>
        <v>8.582986334292821</v>
      </c>
      <c r="P34" s="9"/>
    </row>
    <row r="35" spans="1:16" ht="15">
      <c r="A35" s="12"/>
      <c r="B35" s="25">
        <v>338</v>
      </c>
      <c r="C35" s="20" t="s">
        <v>37</v>
      </c>
      <c r="D35" s="46">
        <v>0</v>
      </c>
      <c r="E35" s="46">
        <v>344490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344490</v>
      </c>
      <c r="O35" s="47">
        <f t="shared" si="1"/>
        <v>9.62719727244781</v>
      </c>
      <c r="P35" s="9"/>
    </row>
    <row r="36" spans="1:16" ht="15">
      <c r="A36" s="12"/>
      <c r="B36" s="25">
        <v>339</v>
      </c>
      <c r="C36" s="20" t="s">
        <v>38</v>
      </c>
      <c r="D36" s="46">
        <v>95331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95331</v>
      </c>
      <c r="O36" s="47">
        <f t="shared" si="1"/>
        <v>2.664142190425621</v>
      </c>
      <c r="P36" s="9"/>
    </row>
    <row r="37" spans="1:16" ht="15.75">
      <c r="A37" s="29" t="s">
        <v>43</v>
      </c>
      <c r="B37" s="30"/>
      <c r="C37" s="31"/>
      <c r="D37" s="32">
        <f aca="true" t="shared" si="7" ref="D37:M37">SUM(D38:D50)</f>
        <v>5482447</v>
      </c>
      <c r="E37" s="32">
        <f t="shared" si="7"/>
        <v>296045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23519437</v>
      </c>
      <c r="J37" s="32">
        <f t="shared" si="7"/>
        <v>10680924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39978853</v>
      </c>
      <c r="O37" s="45">
        <f aca="true" t="shared" si="8" ref="O37:O68">(N37/O$72)</f>
        <v>1117.2582790710674</v>
      </c>
      <c r="P37" s="10"/>
    </row>
    <row r="38" spans="1:16" ht="15">
      <c r="A38" s="12"/>
      <c r="B38" s="25">
        <v>341.2</v>
      </c>
      <c r="C38" s="20" t="s">
        <v>125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10680924</v>
      </c>
      <c r="K38" s="46">
        <v>0</v>
      </c>
      <c r="L38" s="46">
        <v>0</v>
      </c>
      <c r="M38" s="46">
        <v>0</v>
      </c>
      <c r="N38" s="46">
        <f aca="true" t="shared" si="9" ref="N38:N50">SUM(D38:M38)</f>
        <v>10680924</v>
      </c>
      <c r="O38" s="47">
        <f t="shared" si="8"/>
        <v>298.4915742112176</v>
      </c>
      <c r="P38" s="9"/>
    </row>
    <row r="39" spans="1:16" ht="15">
      <c r="A39" s="12"/>
      <c r="B39" s="25">
        <v>341.9</v>
      </c>
      <c r="C39" s="20" t="s">
        <v>118</v>
      </c>
      <c r="D39" s="46">
        <v>1842492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1842492</v>
      </c>
      <c r="O39" s="47">
        <f t="shared" si="8"/>
        <v>51.49070787804265</v>
      </c>
      <c r="P39" s="9"/>
    </row>
    <row r="40" spans="1:16" ht="15">
      <c r="A40" s="12"/>
      <c r="B40" s="25">
        <v>342.2</v>
      </c>
      <c r="C40" s="20" t="s">
        <v>49</v>
      </c>
      <c r="D40" s="46">
        <v>707650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707650</v>
      </c>
      <c r="O40" s="47">
        <f t="shared" si="8"/>
        <v>19.776150686079983</v>
      </c>
      <c r="P40" s="9"/>
    </row>
    <row r="41" spans="1:16" ht="15">
      <c r="A41" s="12"/>
      <c r="B41" s="25">
        <v>342.4</v>
      </c>
      <c r="C41" s="20" t="s">
        <v>50</v>
      </c>
      <c r="D41" s="46">
        <v>1314924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1314924</v>
      </c>
      <c r="O41" s="47">
        <f t="shared" si="8"/>
        <v>36.74717044406562</v>
      </c>
      <c r="P41" s="9"/>
    </row>
    <row r="42" spans="1:16" ht="15">
      <c r="A42" s="12"/>
      <c r="B42" s="25">
        <v>343.3</v>
      </c>
      <c r="C42" s="20" t="s">
        <v>126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4599481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4599481</v>
      </c>
      <c r="O42" s="47">
        <f t="shared" si="8"/>
        <v>128.53816057904592</v>
      </c>
      <c r="P42" s="9"/>
    </row>
    <row r="43" spans="1:16" ht="15">
      <c r="A43" s="12"/>
      <c r="B43" s="25">
        <v>343.4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4927432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4927432</v>
      </c>
      <c r="O43" s="47">
        <f t="shared" si="8"/>
        <v>137.70315512953078</v>
      </c>
      <c r="P43" s="9"/>
    </row>
    <row r="44" spans="1:16" ht="15">
      <c r="A44" s="12"/>
      <c r="B44" s="25">
        <v>343.5</v>
      </c>
      <c r="C44" s="20" t="s">
        <v>127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6208278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6208278</v>
      </c>
      <c r="O44" s="47">
        <f t="shared" si="8"/>
        <v>173.4979738982198</v>
      </c>
      <c r="P44" s="9"/>
    </row>
    <row r="45" spans="1:16" ht="15">
      <c r="A45" s="12"/>
      <c r="B45" s="25">
        <v>343.6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4001226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4001226</v>
      </c>
      <c r="O45" s="47">
        <f t="shared" si="8"/>
        <v>111.81918788251404</v>
      </c>
      <c r="P45" s="9"/>
    </row>
    <row r="46" spans="1:16" ht="15">
      <c r="A46" s="12"/>
      <c r="B46" s="25">
        <v>343.8</v>
      </c>
      <c r="C46" s="20" t="s">
        <v>53</v>
      </c>
      <c r="D46" s="46">
        <v>16457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16457</v>
      </c>
      <c r="O46" s="47">
        <f t="shared" si="8"/>
        <v>0.4599111309839868</v>
      </c>
      <c r="P46" s="9"/>
    </row>
    <row r="47" spans="1:16" ht="15">
      <c r="A47" s="12"/>
      <c r="B47" s="25">
        <v>343.9</v>
      </c>
      <c r="C47" s="20" t="s">
        <v>101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3276046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3276046</v>
      </c>
      <c r="O47" s="47">
        <f t="shared" si="8"/>
        <v>91.55313975910349</v>
      </c>
      <c r="P47" s="9"/>
    </row>
    <row r="48" spans="1:16" ht="15">
      <c r="A48" s="12"/>
      <c r="B48" s="25">
        <v>347.2</v>
      </c>
      <c r="C48" s="20" t="s">
        <v>55</v>
      </c>
      <c r="D48" s="46">
        <v>1472654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1472654</v>
      </c>
      <c r="O48" s="47">
        <f t="shared" si="8"/>
        <v>41.15512953078277</v>
      </c>
      <c r="P48" s="9"/>
    </row>
    <row r="49" spans="1:16" ht="15">
      <c r="A49" s="12"/>
      <c r="B49" s="25">
        <v>347.4</v>
      </c>
      <c r="C49" s="20" t="s">
        <v>102</v>
      </c>
      <c r="D49" s="46">
        <v>128270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128270</v>
      </c>
      <c r="O49" s="47">
        <f t="shared" si="8"/>
        <v>3.584663108179862</v>
      </c>
      <c r="P49" s="9"/>
    </row>
    <row r="50" spans="1:16" ht="15">
      <c r="A50" s="12"/>
      <c r="B50" s="25">
        <v>347.5</v>
      </c>
      <c r="C50" s="20" t="s">
        <v>56</v>
      </c>
      <c r="D50" s="46">
        <v>0</v>
      </c>
      <c r="E50" s="46">
        <v>296045</v>
      </c>
      <c r="F50" s="46">
        <v>0</v>
      </c>
      <c r="G50" s="46">
        <v>0</v>
      </c>
      <c r="H50" s="46">
        <v>0</v>
      </c>
      <c r="I50" s="46">
        <v>506974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803019</v>
      </c>
      <c r="O50" s="47">
        <f t="shared" si="8"/>
        <v>22.44135483330073</v>
      </c>
      <c r="P50" s="9"/>
    </row>
    <row r="51" spans="1:16" ht="15.75">
      <c r="A51" s="29" t="s">
        <v>44</v>
      </c>
      <c r="B51" s="30"/>
      <c r="C51" s="31"/>
      <c r="D51" s="32">
        <f aca="true" t="shared" si="10" ref="D51:M51">SUM(D52:D54)</f>
        <v>384288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169852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aca="true" t="shared" si="11" ref="N51:N56">SUM(D51:M51)</f>
        <v>554140</v>
      </c>
      <c r="O51" s="45">
        <f t="shared" si="8"/>
        <v>15.486124696084733</v>
      </c>
      <c r="P51" s="10"/>
    </row>
    <row r="52" spans="1:16" ht="15">
      <c r="A52" s="13"/>
      <c r="B52" s="39">
        <v>351.5</v>
      </c>
      <c r="C52" s="21" t="s">
        <v>103</v>
      </c>
      <c r="D52" s="46">
        <v>38155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38155</v>
      </c>
      <c r="O52" s="47">
        <f t="shared" si="8"/>
        <v>1.066288461001034</v>
      </c>
      <c r="P52" s="9"/>
    </row>
    <row r="53" spans="1:16" ht="15">
      <c r="A53" s="13"/>
      <c r="B53" s="39">
        <v>352</v>
      </c>
      <c r="C53" s="21" t="s">
        <v>60</v>
      </c>
      <c r="D53" s="46">
        <v>62592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62592</v>
      </c>
      <c r="O53" s="47">
        <f t="shared" si="8"/>
        <v>1.7492105189615181</v>
      </c>
      <c r="P53" s="9"/>
    </row>
    <row r="54" spans="1:16" ht="15">
      <c r="A54" s="13"/>
      <c r="B54" s="39">
        <v>354</v>
      </c>
      <c r="C54" s="21" t="s">
        <v>61</v>
      </c>
      <c r="D54" s="46">
        <v>283541</v>
      </c>
      <c r="E54" s="46">
        <v>0</v>
      </c>
      <c r="F54" s="46">
        <v>0</v>
      </c>
      <c r="G54" s="46">
        <v>0</v>
      </c>
      <c r="H54" s="46">
        <v>0</v>
      </c>
      <c r="I54" s="46">
        <v>169852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453393</v>
      </c>
      <c r="O54" s="47">
        <f t="shared" si="8"/>
        <v>12.670625716122181</v>
      </c>
      <c r="P54" s="9"/>
    </row>
    <row r="55" spans="1:16" ht="15.75">
      <c r="A55" s="29" t="s">
        <v>3</v>
      </c>
      <c r="B55" s="30"/>
      <c r="C55" s="31"/>
      <c r="D55" s="32">
        <f aca="true" t="shared" si="12" ref="D55:M55">SUM(D56:D64)</f>
        <v>3659922</v>
      </c>
      <c r="E55" s="32">
        <f t="shared" si="12"/>
        <v>135984</v>
      </c>
      <c r="F55" s="32">
        <f t="shared" si="12"/>
        <v>0</v>
      </c>
      <c r="G55" s="32">
        <f t="shared" si="12"/>
        <v>33000</v>
      </c>
      <c r="H55" s="32">
        <f t="shared" si="12"/>
        <v>0</v>
      </c>
      <c r="I55" s="32">
        <f t="shared" si="12"/>
        <v>259124</v>
      </c>
      <c r="J55" s="32">
        <f t="shared" si="12"/>
        <v>-56730</v>
      </c>
      <c r="K55" s="32">
        <f t="shared" si="12"/>
        <v>780622</v>
      </c>
      <c r="L55" s="32">
        <f t="shared" si="12"/>
        <v>0</v>
      </c>
      <c r="M55" s="32">
        <f t="shared" si="12"/>
        <v>0</v>
      </c>
      <c r="N55" s="32">
        <f t="shared" si="11"/>
        <v>4811922</v>
      </c>
      <c r="O55" s="45">
        <f t="shared" si="8"/>
        <v>134.4750859346617</v>
      </c>
      <c r="P55" s="10"/>
    </row>
    <row r="56" spans="1:16" ht="15">
      <c r="A56" s="12"/>
      <c r="B56" s="25">
        <v>361.1</v>
      </c>
      <c r="C56" s="20" t="s">
        <v>62</v>
      </c>
      <c r="D56" s="46">
        <v>44401</v>
      </c>
      <c r="E56" s="46">
        <v>24578</v>
      </c>
      <c r="F56" s="46">
        <v>0</v>
      </c>
      <c r="G56" s="46">
        <v>0</v>
      </c>
      <c r="H56" s="46">
        <v>0</v>
      </c>
      <c r="I56" s="46">
        <v>163133</v>
      </c>
      <c r="J56" s="46">
        <v>24897</v>
      </c>
      <c r="K56" s="46">
        <v>156604</v>
      </c>
      <c r="L56" s="46">
        <v>0</v>
      </c>
      <c r="M56" s="46">
        <v>0</v>
      </c>
      <c r="N56" s="46">
        <f t="shared" si="11"/>
        <v>413613</v>
      </c>
      <c r="O56" s="47">
        <f t="shared" si="8"/>
        <v>11.558924629013777</v>
      </c>
      <c r="P56" s="9"/>
    </row>
    <row r="57" spans="1:16" ht="15">
      <c r="A57" s="12"/>
      <c r="B57" s="25">
        <v>361.2</v>
      </c>
      <c r="C57" s="20" t="s">
        <v>104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263664</v>
      </c>
      <c r="L57" s="46">
        <v>0</v>
      </c>
      <c r="M57" s="46">
        <v>0</v>
      </c>
      <c r="N57" s="46">
        <f aca="true" t="shared" si="13" ref="N57:N64">SUM(D57:M57)</f>
        <v>263664</v>
      </c>
      <c r="O57" s="47">
        <f t="shared" si="8"/>
        <v>7.3684151692144315</v>
      </c>
      <c r="P57" s="9"/>
    </row>
    <row r="58" spans="1:16" ht="15">
      <c r="A58" s="12"/>
      <c r="B58" s="25">
        <v>361.3</v>
      </c>
      <c r="C58" s="20" t="s">
        <v>63</v>
      </c>
      <c r="D58" s="46">
        <v>1602</v>
      </c>
      <c r="E58" s="46">
        <v>1236</v>
      </c>
      <c r="F58" s="46">
        <v>0</v>
      </c>
      <c r="G58" s="46">
        <v>0</v>
      </c>
      <c r="H58" s="46">
        <v>0</v>
      </c>
      <c r="I58" s="46">
        <v>5688</v>
      </c>
      <c r="J58" s="46">
        <v>1822</v>
      </c>
      <c r="K58" s="46">
        <v>-638680</v>
      </c>
      <c r="L58" s="46">
        <v>0</v>
      </c>
      <c r="M58" s="46">
        <v>0</v>
      </c>
      <c r="N58" s="46">
        <f t="shared" si="13"/>
        <v>-628332</v>
      </c>
      <c r="O58" s="47">
        <f t="shared" si="8"/>
        <v>-17.55951149987424</v>
      </c>
      <c r="P58" s="9"/>
    </row>
    <row r="59" spans="1:16" ht="15">
      <c r="A59" s="12"/>
      <c r="B59" s="25">
        <v>362</v>
      </c>
      <c r="C59" s="20" t="s">
        <v>64</v>
      </c>
      <c r="D59" s="46">
        <v>262715</v>
      </c>
      <c r="E59" s="46">
        <v>49119</v>
      </c>
      <c r="F59" s="46">
        <v>0</v>
      </c>
      <c r="G59" s="46">
        <v>6000</v>
      </c>
      <c r="H59" s="46">
        <v>0</v>
      </c>
      <c r="I59" s="46">
        <v>37500</v>
      </c>
      <c r="J59" s="46">
        <v>27352</v>
      </c>
      <c r="K59" s="46">
        <v>0</v>
      </c>
      <c r="L59" s="46">
        <v>0</v>
      </c>
      <c r="M59" s="46">
        <v>0</v>
      </c>
      <c r="N59" s="46">
        <f t="shared" si="13"/>
        <v>382686</v>
      </c>
      <c r="O59" s="47">
        <f t="shared" si="8"/>
        <v>10.694631528938322</v>
      </c>
      <c r="P59" s="9"/>
    </row>
    <row r="60" spans="1:16" ht="15">
      <c r="A60" s="12"/>
      <c r="B60" s="25">
        <v>364</v>
      </c>
      <c r="C60" s="20" t="s">
        <v>119</v>
      </c>
      <c r="D60" s="46">
        <v>8252</v>
      </c>
      <c r="E60" s="46">
        <v>0</v>
      </c>
      <c r="F60" s="46">
        <v>0</v>
      </c>
      <c r="G60" s="46">
        <v>0</v>
      </c>
      <c r="H60" s="46">
        <v>0</v>
      </c>
      <c r="I60" s="46">
        <v>-64893</v>
      </c>
      <c r="J60" s="46">
        <v>-423216</v>
      </c>
      <c r="K60" s="46">
        <v>0</v>
      </c>
      <c r="L60" s="46">
        <v>0</v>
      </c>
      <c r="M60" s="46">
        <v>0</v>
      </c>
      <c r="N60" s="46">
        <f t="shared" si="13"/>
        <v>-479857</v>
      </c>
      <c r="O60" s="47">
        <f t="shared" si="8"/>
        <v>-13.41019478523321</v>
      </c>
      <c r="P60" s="9"/>
    </row>
    <row r="61" spans="1:16" ht="15">
      <c r="A61" s="12"/>
      <c r="B61" s="25">
        <v>365</v>
      </c>
      <c r="C61" s="20" t="s">
        <v>120</v>
      </c>
      <c r="D61" s="46">
        <v>249</v>
      </c>
      <c r="E61" s="46">
        <v>0</v>
      </c>
      <c r="F61" s="46">
        <v>0</v>
      </c>
      <c r="G61" s="46">
        <v>0</v>
      </c>
      <c r="H61" s="46">
        <v>0</v>
      </c>
      <c r="I61" s="46">
        <v>9349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9598</v>
      </c>
      <c r="O61" s="47">
        <f t="shared" si="8"/>
        <v>0.2682279294637118</v>
      </c>
      <c r="P61" s="9"/>
    </row>
    <row r="62" spans="1:16" ht="15">
      <c r="A62" s="12"/>
      <c r="B62" s="25">
        <v>366</v>
      </c>
      <c r="C62" s="20" t="s">
        <v>66</v>
      </c>
      <c r="D62" s="46">
        <v>216368</v>
      </c>
      <c r="E62" s="46">
        <v>0</v>
      </c>
      <c r="F62" s="46">
        <v>0</v>
      </c>
      <c r="G62" s="46">
        <v>27000</v>
      </c>
      <c r="H62" s="46">
        <v>0</v>
      </c>
      <c r="I62" s="46">
        <v>1856</v>
      </c>
      <c r="J62" s="46">
        <v>581</v>
      </c>
      <c r="K62" s="46">
        <v>0</v>
      </c>
      <c r="L62" s="46">
        <v>0</v>
      </c>
      <c r="M62" s="46">
        <v>0</v>
      </c>
      <c r="N62" s="46">
        <f t="shared" si="13"/>
        <v>245805</v>
      </c>
      <c r="O62" s="47">
        <f t="shared" si="8"/>
        <v>6.869323421736579</v>
      </c>
      <c r="P62" s="9"/>
    </row>
    <row r="63" spans="1:16" ht="15">
      <c r="A63" s="12"/>
      <c r="B63" s="25">
        <v>368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994475</v>
      </c>
      <c r="L63" s="46">
        <v>0</v>
      </c>
      <c r="M63" s="46">
        <v>0</v>
      </c>
      <c r="N63" s="46">
        <f t="shared" si="13"/>
        <v>994475</v>
      </c>
      <c r="O63" s="47">
        <f t="shared" si="8"/>
        <v>27.79182852192382</v>
      </c>
      <c r="P63" s="9"/>
    </row>
    <row r="64" spans="1:16" ht="15">
      <c r="A64" s="12"/>
      <c r="B64" s="25">
        <v>369.9</v>
      </c>
      <c r="C64" s="20" t="s">
        <v>68</v>
      </c>
      <c r="D64" s="46">
        <v>3126335</v>
      </c>
      <c r="E64" s="46">
        <v>61051</v>
      </c>
      <c r="F64" s="46">
        <v>0</v>
      </c>
      <c r="G64" s="46">
        <v>0</v>
      </c>
      <c r="H64" s="46">
        <v>0</v>
      </c>
      <c r="I64" s="46">
        <v>106491</v>
      </c>
      <c r="J64" s="46">
        <v>311834</v>
      </c>
      <c r="K64" s="46">
        <v>4559</v>
      </c>
      <c r="L64" s="46">
        <v>0</v>
      </c>
      <c r="M64" s="46">
        <v>0</v>
      </c>
      <c r="N64" s="46">
        <f t="shared" si="13"/>
        <v>3610270</v>
      </c>
      <c r="O64" s="47">
        <f t="shared" si="8"/>
        <v>100.89344101947853</v>
      </c>
      <c r="P64" s="9"/>
    </row>
    <row r="65" spans="1:16" ht="15.75">
      <c r="A65" s="29" t="s">
        <v>45</v>
      </c>
      <c r="B65" s="30"/>
      <c r="C65" s="31"/>
      <c r="D65" s="32">
        <f aca="true" t="shared" si="14" ref="D65:M65">SUM(D66:D69)</f>
        <v>572978</v>
      </c>
      <c r="E65" s="32">
        <f t="shared" si="14"/>
        <v>6856859</v>
      </c>
      <c r="F65" s="32">
        <f t="shared" si="14"/>
        <v>0</v>
      </c>
      <c r="G65" s="32">
        <f t="shared" si="14"/>
        <v>86973</v>
      </c>
      <c r="H65" s="32">
        <f t="shared" si="14"/>
        <v>0</v>
      </c>
      <c r="I65" s="32">
        <f t="shared" si="14"/>
        <v>1429424</v>
      </c>
      <c r="J65" s="32">
        <f t="shared" si="14"/>
        <v>1458441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aca="true" t="shared" si="15" ref="N65:N70">SUM(D65:M65)</f>
        <v>10404675</v>
      </c>
      <c r="O65" s="45">
        <f t="shared" si="8"/>
        <v>290.77145571919624</v>
      </c>
      <c r="P65" s="9"/>
    </row>
    <row r="66" spans="1:16" ht="15">
      <c r="A66" s="12"/>
      <c r="B66" s="25">
        <v>381</v>
      </c>
      <c r="C66" s="20" t="s">
        <v>69</v>
      </c>
      <c r="D66" s="46">
        <v>572978</v>
      </c>
      <c r="E66" s="46">
        <v>351859</v>
      </c>
      <c r="F66" s="46">
        <v>0</v>
      </c>
      <c r="G66" s="46">
        <v>86973</v>
      </c>
      <c r="H66" s="46">
        <v>0</v>
      </c>
      <c r="I66" s="46">
        <v>1187990</v>
      </c>
      <c r="J66" s="46">
        <v>1458441</v>
      </c>
      <c r="K66" s="46">
        <v>0</v>
      </c>
      <c r="L66" s="46">
        <v>0</v>
      </c>
      <c r="M66" s="46">
        <v>0</v>
      </c>
      <c r="N66" s="46">
        <f t="shared" si="15"/>
        <v>3658241</v>
      </c>
      <c r="O66" s="47">
        <f t="shared" si="8"/>
        <v>102.23404968839952</v>
      </c>
      <c r="P66" s="9"/>
    </row>
    <row r="67" spans="1:16" ht="15">
      <c r="A67" s="12"/>
      <c r="B67" s="25">
        <v>385</v>
      </c>
      <c r="C67" s="20" t="s">
        <v>131</v>
      </c>
      <c r="D67" s="46">
        <v>0</v>
      </c>
      <c r="E67" s="46">
        <v>6505000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6505000</v>
      </c>
      <c r="O67" s="47">
        <f t="shared" si="8"/>
        <v>181.79023558673114</v>
      </c>
      <c r="P67" s="9"/>
    </row>
    <row r="68" spans="1:16" ht="15">
      <c r="A68" s="12"/>
      <c r="B68" s="25">
        <v>389.1</v>
      </c>
      <c r="C68" s="20" t="s">
        <v>132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158893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158893</v>
      </c>
      <c r="O68" s="47">
        <f t="shared" si="8"/>
        <v>4.440460553894307</v>
      </c>
      <c r="P68" s="9"/>
    </row>
    <row r="69" spans="1:16" ht="15.75" thickBot="1">
      <c r="A69" s="12"/>
      <c r="B69" s="25">
        <v>389.8</v>
      </c>
      <c r="C69" s="20" t="s">
        <v>133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82541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82541</v>
      </c>
      <c r="O69" s="47">
        <f>(N69/O$72)</f>
        <v>2.3067098901713106</v>
      </c>
      <c r="P69" s="9"/>
    </row>
    <row r="70" spans="1:119" ht="16.5" thickBot="1">
      <c r="A70" s="14" t="s">
        <v>57</v>
      </c>
      <c r="B70" s="23"/>
      <c r="C70" s="22"/>
      <c r="D70" s="15">
        <f aca="true" t="shared" si="16" ref="D70:M70">SUM(D5,D14,D25,D37,D51,D55,D65)</f>
        <v>28544180</v>
      </c>
      <c r="E70" s="15">
        <f t="shared" si="16"/>
        <v>12844701</v>
      </c>
      <c r="F70" s="15">
        <f t="shared" si="16"/>
        <v>0</v>
      </c>
      <c r="G70" s="15">
        <f t="shared" si="16"/>
        <v>119973</v>
      </c>
      <c r="H70" s="15">
        <f t="shared" si="16"/>
        <v>0</v>
      </c>
      <c r="I70" s="15">
        <f t="shared" si="16"/>
        <v>25667784</v>
      </c>
      <c r="J70" s="15">
        <f t="shared" si="16"/>
        <v>12082635</v>
      </c>
      <c r="K70" s="15">
        <f t="shared" si="16"/>
        <v>780622</v>
      </c>
      <c r="L70" s="15">
        <f t="shared" si="16"/>
        <v>0</v>
      </c>
      <c r="M70" s="15">
        <f t="shared" si="16"/>
        <v>0</v>
      </c>
      <c r="N70" s="15">
        <f t="shared" si="15"/>
        <v>80039895</v>
      </c>
      <c r="O70" s="38">
        <f>(N70/O$72)</f>
        <v>2236.8134309588354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134</v>
      </c>
      <c r="M72" s="48"/>
      <c r="N72" s="48"/>
      <c r="O72" s="43">
        <v>35783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10750090</v>
      </c>
      <c r="E5" s="27">
        <f t="shared" si="0"/>
        <v>392392</v>
      </c>
      <c r="F5" s="27">
        <f t="shared" si="0"/>
        <v>0</v>
      </c>
      <c r="G5" s="27">
        <f t="shared" si="0"/>
        <v>3679364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14821846</v>
      </c>
      <c r="O5" s="33">
        <f aca="true" t="shared" si="1" ref="O5:O36">(N5/O$72)</f>
        <v>416.2738302533281</v>
      </c>
      <c r="P5" s="6"/>
    </row>
    <row r="6" spans="1:16" ht="15">
      <c r="A6" s="12"/>
      <c r="B6" s="25">
        <v>311</v>
      </c>
      <c r="C6" s="20" t="s">
        <v>2</v>
      </c>
      <c r="D6" s="46">
        <v>6176681</v>
      </c>
      <c r="E6" s="46">
        <v>392392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6569073</v>
      </c>
      <c r="O6" s="47">
        <f t="shared" si="1"/>
        <v>184.49342807392011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486487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486487</v>
      </c>
      <c r="O7" s="47">
        <f t="shared" si="1"/>
        <v>13.663062405212605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3192877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3192877</v>
      </c>
      <c r="O8" s="47">
        <f t="shared" si="1"/>
        <v>89.67244284671123</v>
      </c>
      <c r="P8" s="9"/>
    </row>
    <row r="9" spans="1:16" ht="15">
      <c r="A9" s="12"/>
      <c r="B9" s="25">
        <v>314.1</v>
      </c>
      <c r="C9" s="20" t="s">
        <v>12</v>
      </c>
      <c r="D9" s="46">
        <v>2971322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2971322</v>
      </c>
      <c r="O9" s="47">
        <f t="shared" si="1"/>
        <v>83.45003651070044</v>
      </c>
      <c r="P9" s="9"/>
    </row>
    <row r="10" spans="1:16" ht="15">
      <c r="A10" s="12"/>
      <c r="B10" s="25">
        <v>314.4</v>
      </c>
      <c r="C10" s="20" t="s">
        <v>13</v>
      </c>
      <c r="D10" s="46">
        <v>115723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115723</v>
      </c>
      <c r="O10" s="47">
        <f t="shared" si="1"/>
        <v>3.2500982980396564</v>
      </c>
      <c r="P10" s="9"/>
    </row>
    <row r="11" spans="1:16" ht="15">
      <c r="A11" s="12"/>
      <c r="B11" s="25">
        <v>314.8</v>
      </c>
      <c r="C11" s="20" t="s">
        <v>15</v>
      </c>
      <c r="D11" s="46">
        <v>7523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7523</v>
      </c>
      <c r="O11" s="47">
        <f t="shared" si="1"/>
        <v>0.2112846149525361</v>
      </c>
      <c r="P11" s="9"/>
    </row>
    <row r="12" spans="1:16" ht="15">
      <c r="A12" s="12"/>
      <c r="B12" s="25">
        <v>315</v>
      </c>
      <c r="C12" s="20" t="s">
        <v>111</v>
      </c>
      <c r="D12" s="46">
        <v>1351537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1351537</v>
      </c>
      <c r="O12" s="47">
        <f t="shared" si="1"/>
        <v>37.95812503510644</v>
      </c>
      <c r="P12" s="9"/>
    </row>
    <row r="13" spans="1:16" ht="15">
      <c r="A13" s="12"/>
      <c r="B13" s="25">
        <v>316</v>
      </c>
      <c r="C13" s="20" t="s">
        <v>112</v>
      </c>
      <c r="D13" s="46">
        <v>127304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127304</v>
      </c>
      <c r="O13" s="47">
        <f t="shared" si="1"/>
        <v>3.575352468685053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SUM(D15:D22)</f>
        <v>3439239</v>
      </c>
      <c r="E14" s="32">
        <f t="shared" si="3"/>
        <v>14785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58203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3512227</v>
      </c>
      <c r="O14" s="45">
        <f t="shared" si="1"/>
        <v>98.64143683648824</v>
      </c>
      <c r="P14" s="10"/>
    </row>
    <row r="15" spans="1:16" ht="15">
      <c r="A15" s="12"/>
      <c r="B15" s="25">
        <v>322</v>
      </c>
      <c r="C15" s="20" t="s">
        <v>0</v>
      </c>
      <c r="D15" s="46">
        <v>772447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772447</v>
      </c>
      <c r="O15" s="47">
        <f t="shared" si="1"/>
        <v>21.6942930966691</v>
      </c>
      <c r="P15" s="9"/>
    </row>
    <row r="16" spans="1:16" ht="15">
      <c r="A16" s="12"/>
      <c r="B16" s="25">
        <v>323.1</v>
      </c>
      <c r="C16" s="20" t="s">
        <v>19</v>
      </c>
      <c r="D16" s="46">
        <v>2533250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2533250</v>
      </c>
      <c r="O16" s="47">
        <f t="shared" si="1"/>
        <v>71.14671684547548</v>
      </c>
      <c r="P16" s="9"/>
    </row>
    <row r="17" spans="1:16" ht="15">
      <c r="A17" s="12"/>
      <c r="B17" s="25">
        <v>323.4</v>
      </c>
      <c r="C17" s="20" t="s">
        <v>20</v>
      </c>
      <c r="D17" s="46">
        <v>91572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91572</v>
      </c>
      <c r="O17" s="47">
        <f t="shared" si="1"/>
        <v>2.5718137392574287</v>
      </c>
      <c r="P17" s="9"/>
    </row>
    <row r="18" spans="1:16" ht="15">
      <c r="A18" s="12"/>
      <c r="B18" s="25">
        <v>323.7</v>
      </c>
      <c r="C18" s="20" t="s">
        <v>123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11378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11378</v>
      </c>
      <c r="O18" s="47">
        <f t="shared" si="1"/>
        <v>0.3195528843453351</v>
      </c>
      <c r="P18" s="9"/>
    </row>
    <row r="19" spans="1:16" ht="15">
      <c r="A19" s="12"/>
      <c r="B19" s="25">
        <v>324.11</v>
      </c>
      <c r="C19" s="20" t="s">
        <v>21</v>
      </c>
      <c r="D19" s="46">
        <v>0</v>
      </c>
      <c r="E19" s="46">
        <v>2062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2062</v>
      </c>
      <c r="O19" s="47">
        <f t="shared" si="1"/>
        <v>0.05791158793461776</v>
      </c>
      <c r="P19" s="9"/>
    </row>
    <row r="20" spans="1:16" ht="15">
      <c r="A20" s="12"/>
      <c r="B20" s="25">
        <v>324.22</v>
      </c>
      <c r="C20" s="20" t="s">
        <v>93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32643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32643</v>
      </c>
      <c r="O20" s="47">
        <f t="shared" si="1"/>
        <v>0.9167836881424479</v>
      </c>
      <c r="P20" s="9"/>
    </row>
    <row r="21" spans="1:16" ht="15">
      <c r="A21" s="12"/>
      <c r="B21" s="25">
        <v>324.31</v>
      </c>
      <c r="C21" s="20" t="s">
        <v>79</v>
      </c>
      <c r="D21" s="46">
        <v>0</v>
      </c>
      <c r="E21" s="46">
        <v>10123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10123</v>
      </c>
      <c r="O21" s="47">
        <f t="shared" si="1"/>
        <v>0.28430601584002696</v>
      </c>
      <c r="P21" s="9"/>
    </row>
    <row r="22" spans="1:16" ht="15">
      <c r="A22" s="12"/>
      <c r="B22" s="25">
        <v>329</v>
      </c>
      <c r="C22" s="20" t="s">
        <v>23</v>
      </c>
      <c r="D22" s="46">
        <v>41970</v>
      </c>
      <c r="E22" s="46">
        <v>2600</v>
      </c>
      <c r="F22" s="46">
        <v>0</v>
      </c>
      <c r="G22" s="46">
        <v>0</v>
      </c>
      <c r="H22" s="46">
        <v>0</v>
      </c>
      <c r="I22" s="46">
        <v>14182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27">SUM(D22:M22)</f>
        <v>58752</v>
      </c>
      <c r="O22" s="47">
        <f t="shared" si="1"/>
        <v>1.6500589788237938</v>
      </c>
      <c r="P22" s="9"/>
    </row>
    <row r="23" spans="1:16" ht="15.75">
      <c r="A23" s="29" t="s">
        <v>25</v>
      </c>
      <c r="B23" s="30"/>
      <c r="C23" s="31"/>
      <c r="D23" s="32">
        <f aca="true" t="shared" si="6" ref="D23:M23">SUM(D24:D39)</f>
        <v>3435356</v>
      </c>
      <c r="E23" s="32">
        <f t="shared" si="6"/>
        <v>1143614</v>
      </c>
      <c r="F23" s="32">
        <f t="shared" si="6"/>
        <v>0</v>
      </c>
      <c r="G23" s="32">
        <f t="shared" si="6"/>
        <v>349418</v>
      </c>
      <c r="H23" s="32">
        <f t="shared" si="6"/>
        <v>0</v>
      </c>
      <c r="I23" s="32">
        <f t="shared" si="6"/>
        <v>1336374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6264762</v>
      </c>
      <c r="O23" s="45">
        <f t="shared" si="1"/>
        <v>175.94680671796888</v>
      </c>
      <c r="P23" s="10"/>
    </row>
    <row r="24" spans="1:16" ht="15">
      <c r="A24" s="12"/>
      <c r="B24" s="25">
        <v>331.2</v>
      </c>
      <c r="C24" s="20" t="s">
        <v>24</v>
      </c>
      <c r="D24" s="46">
        <v>5138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5138</v>
      </c>
      <c r="O24" s="47">
        <f t="shared" si="1"/>
        <v>0.14430152221535697</v>
      </c>
      <c r="P24" s="9"/>
    </row>
    <row r="25" spans="1:16" ht="15">
      <c r="A25" s="12"/>
      <c r="B25" s="25">
        <v>331.31</v>
      </c>
      <c r="C25" s="20" t="s">
        <v>99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2060</v>
      </c>
      <c r="O25" s="47">
        <f t="shared" si="1"/>
        <v>0.057855417626242765</v>
      </c>
      <c r="P25" s="9"/>
    </row>
    <row r="26" spans="1:16" ht="15">
      <c r="A26" s="12"/>
      <c r="B26" s="25">
        <v>331.5</v>
      </c>
      <c r="C26" s="20" t="s">
        <v>100</v>
      </c>
      <c r="D26" s="46">
        <v>0</v>
      </c>
      <c r="E26" s="46">
        <v>0</v>
      </c>
      <c r="F26" s="46">
        <v>0</v>
      </c>
      <c r="G26" s="46">
        <v>205500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205500</v>
      </c>
      <c r="O26" s="47">
        <f t="shared" si="1"/>
        <v>5.771499185530528</v>
      </c>
      <c r="P26" s="9"/>
    </row>
    <row r="27" spans="1:16" ht="15">
      <c r="A27" s="12"/>
      <c r="B27" s="25">
        <v>331.7</v>
      </c>
      <c r="C27" s="20" t="s">
        <v>124</v>
      </c>
      <c r="D27" s="46">
        <v>7784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7784</v>
      </c>
      <c r="O27" s="47">
        <f t="shared" si="1"/>
        <v>0.21861484019547267</v>
      </c>
      <c r="P27" s="9"/>
    </row>
    <row r="28" spans="1:16" ht="15">
      <c r="A28" s="12"/>
      <c r="B28" s="25">
        <v>334.39</v>
      </c>
      <c r="C28" s="20" t="s">
        <v>27</v>
      </c>
      <c r="D28" s="46">
        <v>0</v>
      </c>
      <c r="E28" s="46">
        <v>0</v>
      </c>
      <c r="F28" s="46">
        <v>0</v>
      </c>
      <c r="G28" s="46">
        <v>134188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5">SUM(D28:M28)</f>
        <v>134188</v>
      </c>
      <c r="O28" s="47">
        <f t="shared" si="1"/>
        <v>3.768690670111779</v>
      </c>
      <c r="P28" s="9"/>
    </row>
    <row r="29" spans="1:16" ht="15">
      <c r="A29" s="12"/>
      <c r="B29" s="25">
        <v>334.7</v>
      </c>
      <c r="C29" s="20" t="s">
        <v>29</v>
      </c>
      <c r="D29" s="46">
        <v>234</v>
      </c>
      <c r="E29" s="46">
        <v>500004</v>
      </c>
      <c r="F29" s="46">
        <v>0</v>
      </c>
      <c r="G29" s="46">
        <v>9730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509968</v>
      </c>
      <c r="O29" s="47">
        <f t="shared" si="1"/>
        <v>14.32252991068921</v>
      </c>
      <c r="P29" s="9"/>
    </row>
    <row r="30" spans="1:16" ht="15">
      <c r="A30" s="12"/>
      <c r="B30" s="25">
        <v>335.12</v>
      </c>
      <c r="C30" s="20" t="s">
        <v>114</v>
      </c>
      <c r="D30" s="46">
        <v>1157604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1157604</v>
      </c>
      <c r="O30" s="47">
        <f t="shared" si="1"/>
        <v>32.51148682806269</v>
      </c>
      <c r="P30" s="9"/>
    </row>
    <row r="31" spans="1:16" ht="15">
      <c r="A31" s="12"/>
      <c r="B31" s="25">
        <v>335.14</v>
      </c>
      <c r="C31" s="20" t="s">
        <v>115</v>
      </c>
      <c r="D31" s="46">
        <v>25491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25491</v>
      </c>
      <c r="O31" s="47">
        <f t="shared" si="1"/>
        <v>0.715918665393473</v>
      </c>
      <c r="P31" s="9"/>
    </row>
    <row r="32" spans="1:16" ht="15">
      <c r="A32" s="12"/>
      <c r="B32" s="25">
        <v>335.15</v>
      </c>
      <c r="C32" s="20" t="s">
        <v>116</v>
      </c>
      <c r="D32" s="46">
        <v>45521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45521</v>
      </c>
      <c r="O32" s="47">
        <f t="shared" si="1"/>
        <v>1.2784643037690278</v>
      </c>
      <c r="P32" s="9"/>
    </row>
    <row r="33" spans="1:16" ht="15">
      <c r="A33" s="12"/>
      <c r="B33" s="25">
        <v>335.18</v>
      </c>
      <c r="C33" s="20" t="s">
        <v>117</v>
      </c>
      <c r="D33" s="46">
        <v>2045485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2045485</v>
      </c>
      <c r="O33" s="47">
        <f t="shared" si="1"/>
        <v>57.447761613211256</v>
      </c>
      <c r="P33" s="9"/>
    </row>
    <row r="34" spans="1:16" ht="15">
      <c r="A34" s="12"/>
      <c r="B34" s="25">
        <v>335.21</v>
      </c>
      <c r="C34" s="20" t="s">
        <v>34</v>
      </c>
      <c r="D34" s="46">
        <v>10610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10610</v>
      </c>
      <c r="O34" s="47">
        <f t="shared" si="1"/>
        <v>0.29798348592933777</v>
      </c>
      <c r="P34" s="9"/>
    </row>
    <row r="35" spans="1:16" ht="15">
      <c r="A35" s="12"/>
      <c r="B35" s="25">
        <v>335.49</v>
      </c>
      <c r="C35" s="20" t="s">
        <v>35</v>
      </c>
      <c r="D35" s="46">
        <v>24716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24716</v>
      </c>
      <c r="O35" s="47">
        <f t="shared" si="1"/>
        <v>0.6941526708981632</v>
      </c>
      <c r="P35" s="9"/>
    </row>
    <row r="36" spans="1:16" ht="15">
      <c r="A36" s="12"/>
      <c r="B36" s="25">
        <v>337.3</v>
      </c>
      <c r="C36" s="20" t="s">
        <v>94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1334314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1334314</v>
      </c>
      <c r="O36" s="47">
        <f t="shared" si="1"/>
        <v>37.47441442453519</v>
      </c>
      <c r="P36" s="9"/>
    </row>
    <row r="37" spans="1:16" ht="15">
      <c r="A37" s="12"/>
      <c r="B37" s="25">
        <v>337.7</v>
      </c>
      <c r="C37" s="20" t="s">
        <v>36</v>
      </c>
      <c r="D37" s="46">
        <v>24513</v>
      </c>
      <c r="E37" s="46">
        <v>297980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322493</v>
      </c>
      <c r="O37" s="47">
        <f aca="true" t="shared" si="8" ref="O37:O68">(N37/O$72)</f>
        <v>9.057265629388306</v>
      </c>
      <c r="P37" s="9"/>
    </row>
    <row r="38" spans="1:16" ht="15">
      <c r="A38" s="12"/>
      <c r="B38" s="25">
        <v>338</v>
      </c>
      <c r="C38" s="20" t="s">
        <v>37</v>
      </c>
      <c r="D38" s="46">
        <v>0</v>
      </c>
      <c r="E38" s="46">
        <v>345630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345630</v>
      </c>
      <c r="O38" s="47">
        <f t="shared" si="8"/>
        <v>9.707071841824412</v>
      </c>
      <c r="P38" s="9"/>
    </row>
    <row r="39" spans="1:16" ht="15">
      <c r="A39" s="12"/>
      <c r="B39" s="25">
        <v>339</v>
      </c>
      <c r="C39" s="20" t="s">
        <v>38</v>
      </c>
      <c r="D39" s="46">
        <v>88260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88260</v>
      </c>
      <c r="O39" s="47">
        <f t="shared" si="8"/>
        <v>2.4787957085884402</v>
      </c>
      <c r="P39" s="9"/>
    </row>
    <row r="40" spans="1:16" ht="15.75">
      <c r="A40" s="29" t="s">
        <v>43</v>
      </c>
      <c r="B40" s="30"/>
      <c r="C40" s="31"/>
      <c r="D40" s="32">
        <f aca="true" t="shared" si="9" ref="D40:M40">SUM(D41:D53)</f>
        <v>5237226</v>
      </c>
      <c r="E40" s="32">
        <f t="shared" si="9"/>
        <v>300493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23219400</v>
      </c>
      <c r="J40" s="32">
        <f t="shared" si="9"/>
        <v>9891705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38648824</v>
      </c>
      <c r="O40" s="45">
        <f t="shared" si="8"/>
        <v>1085.4581812054148</v>
      </c>
      <c r="P40" s="10"/>
    </row>
    <row r="41" spans="1:16" ht="15">
      <c r="A41" s="12"/>
      <c r="B41" s="25">
        <v>341.2</v>
      </c>
      <c r="C41" s="20" t="s">
        <v>125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9891705</v>
      </c>
      <c r="K41" s="46">
        <v>0</v>
      </c>
      <c r="L41" s="46">
        <v>0</v>
      </c>
      <c r="M41" s="46">
        <v>0</v>
      </c>
      <c r="N41" s="46">
        <f aca="true" t="shared" si="10" ref="N41:N53">SUM(D41:M41)</f>
        <v>9891705</v>
      </c>
      <c r="O41" s="47">
        <f t="shared" si="8"/>
        <v>277.81006010222995</v>
      </c>
      <c r="P41" s="9"/>
    </row>
    <row r="42" spans="1:16" ht="15">
      <c r="A42" s="12"/>
      <c r="B42" s="25">
        <v>341.9</v>
      </c>
      <c r="C42" s="20" t="s">
        <v>118</v>
      </c>
      <c r="D42" s="46">
        <v>1709239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1709239</v>
      </c>
      <c r="O42" s="47">
        <f t="shared" si="8"/>
        <v>48.00424085828231</v>
      </c>
      <c r="P42" s="9"/>
    </row>
    <row r="43" spans="1:16" ht="15">
      <c r="A43" s="12"/>
      <c r="B43" s="25">
        <v>342.2</v>
      </c>
      <c r="C43" s="20" t="s">
        <v>49</v>
      </c>
      <c r="D43" s="46">
        <v>725675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725675</v>
      </c>
      <c r="O43" s="47">
        <f t="shared" si="8"/>
        <v>20.380694265011513</v>
      </c>
      <c r="P43" s="9"/>
    </row>
    <row r="44" spans="1:16" ht="15">
      <c r="A44" s="12"/>
      <c r="B44" s="25">
        <v>342.4</v>
      </c>
      <c r="C44" s="20" t="s">
        <v>50</v>
      </c>
      <c r="D44" s="46">
        <v>1257829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1257829</v>
      </c>
      <c r="O44" s="47">
        <f t="shared" si="8"/>
        <v>35.32632140650452</v>
      </c>
      <c r="P44" s="9"/>
    </row>
    <row r="45" spans="1:16" ht="15">
      <c r="A45" s="12"/>
      <c r="B45" s="25">
        <v>343.3</v>
      </c>
      <c r="C45" s="20" t="s">
        <v>126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4732660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4732660</v>
      </c>
      <c r="O45" s="47">
        <f t="shared" si="8"/>
        <v>132.91748581699713</v>
      </c>
      <c r="P45" s="9"/>
    </row>
    <row r="46" spans="1:16" ht="15">
      <c r="A46" s="12"/>
      <c r="B46" s="25">
        <v>343.4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4735588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4735588</v>
      </c>
      <c r="O46" s="47">
        <f t="shared" si="8"/>
        <v>132.99971914845813</v>
      </c>
      <c r="P46" s="9"/>
    </row>
    <row r="47" spans="1:16" ht="15">
      <c r="A47" s="12"/>
      <c r="B47" s="25">
        <v>343.5</v>
      </c>
      <c r="C47" s="20" t="s">
        <v>127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6309594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6309594</v>
      </c>
      <c r="O47" s="47">
        <f t="shared" si="8"/>
        <v>177.20592035050274</v>
      </c>
      <c r="P47" s="9"/>
    </row>
    <row r="48" spans="1:16" ht="15">
      <c r="A48" s="12"/>
      <c r="B48" s="25">
        <v>343.6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4006120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4006120</v>
      </c>
      <c r="O48" s="47">
        <f t="shared" si="8"/>
        <v>112.51249789361344</v>
      </c>
      <c r="P48" s="9"/>
    </row>
    <row r="49" spans="1:16" ht="15">
      <c r="A49" s="12"/>
      <c r="B49" s="25">
        <v>343.8</v>
      </c>
      <c r="C49" s="20" t="s">
        <v>53</v>
      </c>
      <c r="D49" s="46">
        <v>20166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20166</v>
      </c>
      <c r="O49" s="47">
        <f t="shared" si="8"/>
        <v>0.5663652193450542</v>
      </c>
      <c r="P49" s="9"/>
    </row>
    <row r="50" spans="1:16" ht="15">
      <c r="A50" s="12"/>
      <c r="B50" s="25">
        <v>343.9</v>
      </c>
      <c r="C50" s="20" t="s">
        <v>101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2956186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2956186</v>
      </c>
      <c r="O50" s="47">
        <f t="shared" si="8"/>
        <v>83.0249396169185</v>
      </c>
      <c r="P50" s="9"/>
    </row>
    <row r="51" spans="1:16" ht="15">
      <c r="A51" s="12"/>
      <c r="B51" s="25">
        <v>347.2</v>
      </c>
      <c r="C51" s="20" t="s">
        <v>55</v>
      </c>
      <c r="D51" s="46">
        <v>1386510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1386510</v>
      </c>
      <c r="O51" s="47">
        <f t="shared" si="8"/>
        <v>38.94034713250576</v>
      </c>
      <c r="P51" s="9"/>
    </row>
    <row r="52" spans="1:16" ht="15">
      <c r="A52" s="12"/>
      <c r="B52" s="25">
        <v>347.4</v>
      </c>
      <c r="C52" s="20" t="s">
        <v>102</v>
      </c>
      <c r="D52" s="46">
        <v>137807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137807</v>
      </c>
      <c r="O52" s="47">
        <f t="shared" si="8"/>
        <v>3.870330843116329</v>
      </c>
      <c r="P52" s="9"/>
    </row>
    <row r="53" spans="1:16" ht="15">
      <c r="A53" s="12"/>
      <c r="B53" s="25">
        <v>347.5</v>
      </c>
      <c r="C53" s="20" t="s">
        <v>56</v>
      </c>
      <c r="D53" s="46">
        <v>0</v>
      </c>
      <c r="E53" s="46">
        <v>300493</v>
      </c>
      <c r="F53" s="46">
        <v>0</v>
      </c>
      <c r="G53" s="46">
        <v>0</v>
      </c>
      <c r="H53" s="46">
        <v>0</v>
      </c>
      <c r="I53" s="46">
        <v>479252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779745</v>
      </c>
      <c r="O53" s="47">
        <f t="shared" si="8"/>
        <v>21.89925855192945</v>
      </c>
      <c r="P53" s="9"/>
    </row>
    <row r="54" spans="1:16" ht="15.75">
      <c r="A54" s="29" t="s">
        <v>44</v>
      </c>
      <c r="B54" s="30"/>
      <c r="C54" s="31"/>
      <c r="D54" s="32">
        <f aca="true" t="shared" si="11" ref="D54:M54">SUM(D55:D57)</f>
        <v>378643</v>
      </c>
      <c r="E54" s="32">
        <f t="shared" si="11"/>
        <v>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152504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aca="true" t="shared" si="12" ref="N54:N59">SUM(D54:M54)</f>
        <v>531147</v>
      </c>
      <c r="O54" s="45">
        <f t="shared" si="8"/>
        <v>14.917345391226197</v>
      </c>
      <c r="P54" s="10"/>
    </row>
    <row r="55" spans="1:16" ht="15">
      <c r="A55" s="13"/>
      <c r="B55" s="39">
        <v>351.5</v>
      </c>
      <c r="C55" s="21" t="s">
        <v>103</v>
      </c>
      <c r="D55" s="46">
        <v>35106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35106</v>
      </c>
      <c r="O55" s="47">
        <f t="shared" si="8"/>
        <v>0.9859574229062518</v>
      </c>
      <c r="P55" s="9"/>
    </row>
    <row r="56" spans="1:16" ht="15">
      <c r="A56" s="13"/>
      <c r="B56" s="39">
        <v>352</v>
      </c>
      <c r="C56" s="21" t="s">
        <v>60</v>
      </c>
      <c r="D56" s="46">
        <v>59977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59977</v>
      </c>
      <c r="O56" s="47">
        <f t="shared" si="8"/>
        <v>1.6844632927034768</v>
      </c>
      <c r="P56" s="9"/>
    </row>
    <row r="57" spans="1:16" ht="15">
      <c r="A57" s="13"/>
      <c r="B57" s="39">
        <v>354</v>
      </c>
      <c r="C57" s="21" t="s">
        <v>61</v>
      </c>
      <c r="D57" s="46">
        <v>283560</v>
      </c>
      <c r="E57" s="46">
        <v>0</v>
      </c>
      <c r="F57" s="46">
        <v>0</v>
      </c>
      <c r="G57" s="46">
        <v>0</v>
      </c>
      <c r="H57" s="46">
        <v>0</v>
      </c>
      <c r="I57" s="46">
        <v>152504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436064</v>
      </c>
      <c r="O57" s="47">
        <f t="shared" si="8"/>
        <v>12.24692467561647</v>
      </c>
      <c r="P57" s="9"/>
    </row>
    <row r="58" spans="1:16" ht="15.75">
      <c r="A58" s="29" t="s">
        <v>3</v>
      </c>
      <c r="B58" s="30"/>
      <c r="C58" s="31"/>
      <c r="D58" s="32">
        <f aca="true" t="shared" si="13" ref="D58:M58">SUM(D59:D67)</f>
        <v>603311</v>
      </c>
      <c r="E58" s="32">
        <f t="shared" si="13"/>
        <v>82262</v>
      </c>
      <c r="F58" s="32">
        <f t="shared" si="13"/>
        <v>0</v>
      </c>
      <c r="G58" s="32">
        <f t="shared" si="13"/>
        <v>40756</v>
      </c>
      <c r="H58" s="32">
        <f t="shared" si="13"/>
        <v>0</v>
      </c>
      <c r="I58" s="32">
        <f t="shared" si="13"/>
        <v>-1221576</v>
      </c>
      <c r="J58" s="32">
        <f t="shared" si="13"/>
        <v>116330</v>
      </c>
      <c r="K58" s="32">
        <f t="shared" si="13"/>
        <v>3141734</v>
      </c>
      <c r="L58" s="32">
        <f t="shared" si="13"/>
        <v>0</v>
      </c>
      <c r="M58" s="32">
        <f t="shared" si="13"/>
        <v>0</v>
      </c>
      <c r="N58" s="32">
        <f t="shared" si="12"/>
        <v>2762817</v>
      </c>
      <c r="O58" s="45">
        <f t="shared" si="8"/>
        <v>77.5941414368365</v>
      </c>
      <c r="P58" s="10"/>
    </row>
    <row r="59" spans="1:16" ht="15">
      <c r="A59" s="12"/>
      <c r="B59" s="25">
        <v>361.1</v>
      </c>
      <c r="C59" s="20" t="s">
        <v>62</v>
      </c>
      <c r="D59" s="46">
        <v>10495</v>
      </c>
      <c r="E59" s="46">
        <v>2074</v>
      </c>
      <c r="F59" s="46">
        <v>0</v>
      </c>
      <c r="G59" s="46">
        <v>11322</v>
      </c>
      <c r="H59" s="46">
        <v>0</v>
      </c>
      <c r="I59" s="46">
        <v>145432</v>
      </c>
      <c r="J59" s="46">
        <v>19324</v>
      </c>
      <c r="K59" s="46">
        <v>160917</v>
      </c>
      <c r="L59" s="46">
        <v>0</v>
      </c>
      <c r="M59" s="46">
        <v>0</v>
      </c>
      <c r="N59" s="46">
        <f t="shared" si="12"/>
        <v>349564</v>
      </c>
      <c r="O59" s="47">
        <f t="shared" si="8"/>
        <v>9.817558838398023</v>
      </c>
      <c r="P59" s="9"/>
    </row>
    <row r="60" spans="1:16" ht="15">
      <c r="A60" s="12"/>
      <c r="B60" s="25">
        <v>361.2</v>
      </c>
      <c r="C60" s="20" t="s">
        <v>104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208456</v>
      </c>
      <c r="L60" s="46">
        <v>0</v>
      </c>
      <c r="M60" s="46">
        <v>0</v>
      </c>
      <c r="N60" s="46">
        <f aca="true" t="shared" si="14" ref="N60:N67">SUM(D60:M60)</f>
        <v>208456</v>
      </c>
      <c r="O60" s="47">
        <f t="shared" si="8"/>
        <v>5.854518901308769</v>
      </c>
      <c r="P60" s="9"/>
    </row>
    <row r="61" spans="1:16" ht="15">
      <c r="A61" s="12"/>
      <c r="B61" s="25">
        <v>361.3</v>
      </c>
      <c r="C61" s="20" t="s">
        <v>63</v>
      </c>
      <c r="D61" s="46">
        <v>-3986</v>
      </c>
      <c r="E61" s="46">
        <v>-1347</v>
      </c>
      <c r="F61" s="46">
        <v>0</v>
      </c>
      <c r="G61" s="46">
        <v>-3899</v>
      </c>
      <c r="H61" s="46">
        <v>0</v>
      </c>
      <c r="I61" s="46">
        <v>-23761</v>
      </c>
      <c r="J61" s="46">
        <v>-12205</v>
      </c>
      <c r="K61" s="46">
        <v>1693027</v>
      </c>
      <c r="L61" s="46">
        <v>0</v>
      </c>
      <c r="M61" s="46">
        <v>0</v>
      </c>
      <c r="N61" s="46">
        <f t="shared" si="14"/>
        <v>1647829</v>
      </c>
      <c r="O61" s="47">
        <f t="shared" si="8"/>
        <v>46.27953153962815</v>
      </c>
      <c r="P61" s="9"/>
    </row>
    <row r="62" spans="1:16" ht="15">
      <c r="A62" s="12"/>
      <c r="B62" s="25">
        <v>362</v>
      </c>
      <c r="C62" s="20" t="s">
        <v>64</v>
      </c>
      <c r="D62" s="46">
        <v>290094</v>
      </c>
      <c r="E62" s="46">
        <v>32775</v>
      </c>
      <c r="F62" s="46">
        <v>0</v>
      </c>
      <c r="G62" s="46">
        <v>6000</v>
      </c>
      <c r="H62" s="46">
        <v>0</v>
      </c>
      <c r="I62" s="46">
        <v>25716</v>
      </c>
      <c r="J62" s="46">
        <v>26959</v>
      </c>
      <c r="K62" s="46">
        <v>0</v>
      </c>
      <c r="L62" s="46">
        <v>0</v>
      </c>
      <c r="M62" s="46">
        <v>0</v>
      </c>
      <c r="N62" s="46">
        <f t="shared" si="14"/>
        <v>381544</v>
      </c>
      <c r="O62" s="47">
        <f t="shared" si="8"/>
        <v>10.715722069314161</v>
      </c>
      <c r="P62" s="9"/>
    </row>
    <row r="63" spans="1:16" ht="15">
      <c r="A63" s="12"/>
      <c r="B63" s="25">
        <v>364</v>
      </c>
      <c r="C63" s="20" t="s">
        <v>119</v>
      </c>
      <c r="D63" s="46">
        <v>25817</v>
      </c>
      <c r="E63" s="46">
        <v>0</v>
      </c>
      <c r="F63" s="46">
        <v>0</v>
      </c>
      <c r="G63" s="46">
        <v>0</v>
      </c>
      <c r="H63" s="46">
        <v>0</v>
      </c>
      <c r="I63" s="46">
        <v>-1493359</v>
      </c>
      <c r="J63" s="46">
        <v>-3887</v>
      </c>
      <c r="K63" s="46">
        <v>0</v>
      </c>
      <c r="L63" s="46">
        <v>0</v>
      </c>
      <c r="M63" s="46">
        <v>0</v>
      </c>
      <c r="N63" s="46">
        <f t="shared" si="14"/>
        <v>-1471429</v>
      </c>
      <c r="O63" s="47">
        <f t="shared" si="8"/>
        <v>-41.32531034095377</v>
      </c>
      <c r="P63" s="9"/>
    </row>
    <row r="64" spans="1:16" ht="15">
      <c r="A64" s="12"/>
      <c r="B64" s="25">
        <v>365</v>
      </c>
      <c r="C64" s="20" t="s">
        <v>120</v>
      </c>
      <c r="D64" s="46">
        <v>481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481</v>
      </c>
      <c r="O64" s="47">
        <f t="shared" si="8"/>
        <v>0.013508959164185812</v>
      </c>
      <c r="P64" s="9"/>
    </row>
    <row r="65" spans="1:16" ht="15">
      <c r="A65" s="12"/>
      <c r="B65" s="25">
        <v>366</v>
      </c>
      <c r="C65" s="20" t="s">
        <v>66</v>
      </c>
      <c r="D65" s="46">
        <v>70001</v>
      </c>
      <c r="E65" s="46">
        <v>500</v>
      </c>
      <c r="F65" s="46">
        <v>0</v>
      </c>
      <c r="G65" s="46">
        <v>27000</v>
      </c>
      <c r="H65" s="46">
        <v>0</v>
      </c>
      <c r="I65" s="46">
        <v>6000</v>
      </c>
      <c r="J65" s="46">
        <v>3000</v>
      </c>
      <c r="K65" s="46">
        <v>0</v>
      </c>
      <c r="L65" s="46">
        <v>0</v>
      </c>
      <c r="M65" s="46">
        <v>0</v>
      </c>
      <c r="N65" s="46">
        <f t="shared" si="14"/>
        <v>106501</v>
      </c>
      <c r="O65" s="47">
        <f t="shared" si="8"/>
        <v>2.9910970061225637</v>
      </c>
      <c r="P65" s="9"/>
    </row>
    <row r="66" spans="1:16" ht="15">
      <c r="A66" s="12"/>
      <c r="B66" s="25">
        <v>368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1073611</v>
      </c>
      <c r="L66" s="46">
        <v>0</v>
      </c>
      <c r="M66" s="46">
        <v>0</v>
      </c>
      <c r="N66" s="46">
        <f t="shared" si="14"/>
        <v>1073611</v>
      </c>
      <c r="O66" s="47">
        <f t="shared" si="8"/>
        <v>30.152530472392293</v>
      </c>
      <c r="P66" s="9"/>
    </row>
    <row r="67" spans="1:16" ht="15">
      <c r="A67" s="12"/>
      <c r="B67" s="25">
        <v>369.9</v>
      </c>
      <c r="C67" s="20" t="s">
        <v>68</v>
      </c>
      <c r="D67" s="46">
        <v>210409</v>
      </c>
      <c r="E67" s="46">
        <v>48260</v>
      </c>
      <c r="F67" s="46">
        <v>0</v>
      </c>
      <c r="G67" s="46">
        <v>333</v>
      </c>
      <c r="H67" s="46">
        <v>0</v>
      </c>
      <c r="I67" s="46">
        <v>118396</v>
      </c>
      <c r="J67" s="46">
        <v>83139</v>
      </c>
      <c r="K67" s="46">
        <v>5723</v>
      </c>
      <c r="L67" s="46">
        <v>0</v>
      </c>
      <c r="M67" s="46">
        <v>0</v>
      </c>
      <c r="N67" s="46">
        <f t="shared" si="14"/>
        <v>466260</v>
      </c>
      <c r="O67" s="47">
        <f t="shared" si="8"/>
        <v>13.094983991462113</v>
      </c>
      <c r="P67" s="9"/>
    </row>
    <row r="68" spans="1:16" ht="15.75">
      <c r="A68" s="29" t="s">
        <v>45</v>
      </c>
      <c r="B68" s="30"/>
      <c r="C68" s="31"/>
      <c r="D68" s="32">
        <f aca="true" t="shared" si="15" ref="D68:M68">SUM(D69:D69)</f>
        <v>1415444</v>
      </c>
      <c r="E68" s="32">
        <f t="shared" si="15"/>
        <v>296000</v>
      </c>
      <c r="F68" s="32">
        <f t="shared" si="15"/>
        <v>0</v>
      </c>
      <c r="G68" s="32">
        <f t="shared" si="15"/>
        <v>985999</v>
      </c>
      <c r="H68" s="32">
        <f t="shared" si="15"/>
        <v>0</v>
      </c>
      <c r="I68" s="32">
        <f t="shared" si="15"/>
        <v>550500</v>
      </c>
      <c r="J68" s="32">
        <f t="shared" si="15"/>
        <v>500000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>SUM(D68:M68)</f>
        <v>3747943</v>
      </c>
      <c r="O68" s="45">
        <f t="shared" si="8"/>
        <v>105.26155704094815</v>
      </c>
      <c r="P68" s="9"/>
    </row>
    <row r="69" spans="1:16" ht="15.75" thickBot="1">
      <c r="A69" s="12"/>
      <c r="B69" s="25">
        <v>381</v>
      </c>
      <c r="C69" s="20" t="s">
        <v>69</v>
      </c>
      <c r="D69" s="46">
        <v>1415444</v>
      </c>
      <c r="E69" s="46">
        <v>296000</v>
      </c>
      <c r="F69" s="46">
        <v>0</v>
      </c>
      <c r="G69" s="46">
        <v>985999</v>
      </c>
      <c r="H69" s="46">
        <v>0</v>
      </c>
      <c r="I69" s="46">
        <v>550500</v>
      </c>
      <c r="J69" s="46">
        <v>500000</v>
      </c>
      <c r="K69" s="46">
        <v>0</v>
      </c>
      <c r="L69" s="46">
        <v>0</v>
      </c>
      <c r="M69" s="46">
        <v>0</v>
      </c>
      <c r="N69" s="46">
        <f>SUM(D69:M69)</f>
        <v>3747943</v>
      </c>
      <c r="O69" s="47">
        <f>(N69/O$72)</f>
        <v>105.26155704094815</v>
      </c>
      <c r="P69" s="9"/>
    </row>
    <row r="70" spans="1:119" ht="16.5" thickBot="1">
      <c r="A70" s="14" t="s">
        <v>57</v>
      </c>
      <c r="B70" s="23"/>
      <c r="C70" s="22"/>
      <c r="D70" s="15">
        <f aca="true" t="shared" si="16" ref="D70:M70">SUM(D5,D14,D23,D40,D54,D58,D68)</f>
        <v>25259309</v>
      </c>
      <c r="E70" s="15">
        <f t="shared" si="16"/>
        <v>2229546</v>
      </c>
      <c r="F70" s="15">
        <f t="shared" si="16"/>
        <v>0</v>
      </c>
      <c r="G70" s="15">
        <f t="shared" si="16"/>
        <v>5055537</v>
      </c>
      <c r="H70" s="15">
        <f t="shared" si="16"/>
        <v>0</v>
      </c>
      <c r="I70" s="15">
        <f t="shared" si="16"/>
        <v>24095405</v>
      </c>
      <c r="J70" s="15">
        <f t="shared" si="16"/>
        <v>10508035</v>
      </c>
      <c r="K70" s="15">
        <f t="shared" si="16"/>
        <v>3141734</v>
      </c>
      <c r="L70" s="15">
        <f t="shared" si="16"/>
        <v>0</v>
      </c>
      <c r="M70" s="15">
        <f t="shared" si="16"/>
        <v>0</v>
      </c>
      <c r="N70" s="15">
        <f>SUM(D70:M70)</f>
        <v>70289566</v>
      </c>
      <c r="O70" s="38">
        <f>(N70/O$72)</f>
        <v>1974.0932988822108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128</v>
      </c>
      <c r="M72" s="48"/>
      <c r="N72" s="48"/>
      <c r="O72" s="43">
        <v>35606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9791325</v>
      </c>
      <c r="E5" s="27">
        <f t="shared" si="0"/>
        <v>363727</v>
      </c>
      <c r="F5" s="27">
        <f t="shared" si="0"/>
        <v>0</v>
      </c>
      <c r="G5" s="27">
        <f t="shared" si="0"/>
        <v>3499925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13654977</v>
      </c>
      <c r="O5" s="33">
        <f aca="true" t="shared" si="1" ref="O5:O36">(N5/O$66)</f>
        <v>384.0198267619101</v>
      </c>
      <c r="P5" s="6"/>
    </row>
    <row r="6" spans="1:16" ht="15">
      <c r="A6" s="12"/>
      <c r="B6" s="25">
        <v>311</v>
      </c>
      <c r="C6" s="20" t="s">
        <v>2</v>
      </c>
      <c r="D6" s="46">
        <v>5403353</v>
      </c>
      <c r="E6" s="46">
        <v>363727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5767080</v>
      </c>
      <c r="O6" s="47">
        <f t="shared" si="1"/>
        <v>162.18797457674785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486874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486874</v>
      </c>
      <c r="O7" s="47">
        <f t="shared" si="1"/>
        <v>13.692389898194499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3013051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3013051</v>
      </c>
      <c r="O8" s="47">
        <f t="shared" si="1"/>
        <v>84.73623375892907</v>
      </c>
      <c r="P8" s="9"/>
    </row>
    <row r="9" spans="1:16" ht="15">
      <c r="A9" s="12"/>
      <c r="B9" s="25">
        <v>314.1</v>
      </c>
      <c r="C9" s="20" t="s">
        <v>12</v>
      </c>
      <c r="D9" s="46">
        <v>2722845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2722845</v>
      </c>
      <c r="O9" s="47">
        <f t="shared" si="1"/>
        <v>76.57475111086113</v>
      </c>
      <c r="P9" s="9"/>
    </row>
    <row r="10" spans="1:16" ht="15">
      <c r="A10" s="12"/>
      <c r="B10" s="25">
        <v>314.4</v>
      </c>
      <c r="C10" s="20" t="s">
        <v>13</v>
      </c>
      <c r="D10" s="46">
        <v>112768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112768</v>
      </c>
      <c r="O10" s="47">
        <f t="shared" si="1"/>
        <v>3.171381967489735</v>
      </c>
      <c r="P10" s="9"/>
    </row>
    <row r="11" spans="1:16" ht="15">
      <c r="A11" s="12"/>
      <c r="B11" s="25">
        <v>314.8</v>
      </c>
      <c r="C11" s="20" t="s">
        <v>15</v>
      </c>
      <c r="D11" s="46">
        <v>7051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7051</v>
      </c>
      <c r="O11" s="47">
        <f t="shared" si="1"/>
        <v>0.19829574216772597</v>
      </c>
      <c r="P11" s="9"/>
    </row>
    <row r="12" spans="1:16" ht="15">
      <c r="A12" s="12"/>
      <c r="B12" s="25">
        <v>315</v>
      </c>
      <c r="C12" s="20" t="s">
        <v>111</v>
      </c>
      <c r="D12" s="46">
        <v>1380425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1380425</v>
      </c>
      <c r="O12" s="47">
        <f t="shared" si="1"/>
        <v>38.821784127341246</v>
      </c>
      <c r="P12" s="9"/>
    </row>
    <row r="13" spans="1:16" ht="15">
      <c r="A13" s="12"/>
      <c r="B13" s="25">
        <v>316</v>
      </c>
      <c r="C13" s="20" t="s">
        <v>112</v>
      </c>
      <c r="D13" s="46">
        <v>164883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164883</v>
      </c>
      <c r="O13" s="47">
        <f t="shared" si="1"/>
        <v>4.637015580178863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SUM(D15:D21)</f>
        <v>3070342</v>
      </c>
      <c r="E14" s="32">
        <f t="shared" si="3"/>
        <v>16557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43963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3130862</v>
      </c>
      <c r="O14" s="45">
        <f t="shared" si="1"/>
        <v>88.04944035097587</v>
      </c>
      <c r="P14" s="10"/>
    </row>
    <row r="15" spans="1:16" ht="15">
      <c r="A15" s="12"/>
      <c r="B15" s="25">
        <v>322</v>
      </c>
      <c r="C15" s="20" t="s">
        <v>0</v>
      </c>
      <c r="D15" s="46">
        <v>677082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677082</v>
      </c>
      <c r="O15" s="47">
        <f t="shared" si="1"/>
        <v>19.04162213847798</v>
      </c>
      <c r="P15" s="9"/>
    </row>
    <row r="16" spans="1:16" ht="15">
      <c r="A16" s="12"/>
      <c r="B16" s="25">
        <v>323.1</v>
      </c>
      <c r="C16" s="20" t="s">
        <v>19</v>
      </c>
      <c r="D16" s="46">
        <v>2297545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2297545</v>
      </c>
      <c r="O16" s="47">
        <f t="shared" si="1"/>
        <v>64.61401091174982</v>
      </c>
      <c r="P16" s="9"/>
    </row>
    <row r="17" spans="1:16" ht="15">
      <c r="A17" s="12"/>
      <c r="B17" s="25">
        <v>323.4</v>
      </c>
      <c r="C17" s="20" t="s">
        <v>20</v>
      </c>
      <c r="D17" s="46">
        <v>74200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74200</v>
      </c>
      <c r="O17" s="47">
        <f t="shared" si="1"/>
        <v>2.086731537206817</v>
      </c>
      <c r="P17" s="9"/>
    </row>
    <row r="18" spans="1:16" ht="15">
      <c r="A18" s="12"/>
      <c r="B18" s="25">
        <v>324.11</v>
      </c>
      <c r="C18" s="20" t="s">
        <v>21</v>
      </c>
      <c r="D18" s="46">
        <v>0</v>
      </c>
      <c r="E18" s="46">
        <v>4923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4923</v>
      </c>
      <c r="O18" s="47">
        <f t="shared" si="1"/>
        <v>0.13844985657236064</v>
      </c>
      <c r="P18" s="9"/>
    </row>
    <row r="19" spans="1:16" ht="15">
      <c r="A19" s="12"/>
      <c r="B19" s="25">
        <v>324.21</v>
      </c>
      <c r="C19" s="20" t="s">
        <v>113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25389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25389</v>
      </c>
      <c r="O19" s="47">
        <f t="shared" si="1"/>
        <v>0.714016536363125</v>
      </c>
      <c r="P19" s="9"/>
    </row>
    <row r="20" spans="1:16" ht="15">
      <c r="A20" s="12"/>
      <c r="B20" s="25">
        <v>324.31</v>
      </c>
      <c r="C20" s="20" t="s">
        <v>79</v>
      </c>
      <c r="D20" s="46">
        <v>0</v>
      </c>
      <c r="E20" s="46">
        <v>11634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11634</v>
      </c>
      <c r="O20" s="47">
        <f t="shared" si="1"/>
        <v>0.327183756116767</v>
      </c>
      <c r="P20" s="9"/>
    </row>
    <row r="21" spans="1:16" ht="15">
      <c r="A21" s="12"/>
      <c r="B21" s="25">
        <v>329</v>
      </c>
      <c r="C21" s="20" t="s">
        <v>23</v>
      </c>
      <c r="D21" s="46">
        <v>21515</v>
      </c>
      <c r="E21" s="46">
        <v>0</v>
      </c>
      <c r="F21" s="46">
        <v>0</v>
      </c>
      <c r="G21" s="46">
        <v>0</v>
      </c>
      <c r="H21" s="46">
        <v>0</v>
      </c>
      <c r="I21" s="46">
        <v>18574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40089</v>
      </c>
      <c r="O21" s="47">
        <f t="shared" si="1"/>
        <v>1.1274256144890038</v>
      </c>
      <c r="P21" s="9"/>
    </row>
    <row r="22" spans="1:16" ht="15.75">
      <c r="A22" s="29" t="s">
        <v>25</v>
      </c>
      <c r="B22" s="30"/>
      <c r="C22" s="31"/>
      <c r="D22" s="32">
        <f aca="true" t="shared" si="5" ref="D22:M22">SUM(D23:D35)</f>
        <v>3237995</v>
      </c>
      <c r="E22" s="32">
        <f t="shared" si="5"/>
        <v>1137946</v>
      </c>
      <c r="F22" s="32">
        <f t="shared" si="5"/>
        <v>0</v>
      </c>
      <c r="G22" s="32">
        <f t="shared" si="5"/>
        <v>105041</v>
      </c>
      <c r="H22" s="32">
        <f t="shared" si="5"/>
        <v>0</v>
      </c>
      <c r="I22" s="32">
        <f t="shared" si="5"/>
        <v>112025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4593007</v>
      </c>
      <c r="O22" s="45">
        <f t="shared" si="1"/>
        <v>129.16944147589854</v>
      </c>
      <c r="P22" s="10"/>
    </row>
    <row r="23" spans="1:16" ht="15">
      <c r="A23" s="12"/>
      <c r="B23" s="25">
        <v>331.31</v>
      </c>
      <c r="C23" s="20" t="s">
        <v>99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39140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39140</v>
      </c>
      <c r="O23" s="47">
        <f t="shared" si="1"/>
        <v>1.1007368243433264</v>
      </c>
      <c r="P23" s="9"/>
    </row>
    <row r="24" spans="1:16" ht="15">
      <c r="A24" s="12"/>
      <c r="B24" s="25">
        <v>331.5</v>
      </c>
      <c r="C24" s="20" t="s">
        <v>100</v>
      </c>
      <c r="D24" s="46">
        <v>3161</v>
      </c>
      <c r="E24" s="46">
        <v>0</v>
      </c>
      <c r="F24" s="46">
        <v>0</v>
      </c>
      <c r="G24" s="46">
        <v>0</v>
      </c>
      <c r="H24" s="46">
        <v>0</v>
      </c>
      <c r="I24" s="46">
        <v>45731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48892</v>
      </c>
      <c r="O24" s="47">
        <f t="shared" si="1"/>
        <v>1.3749929692333651</v>
      </c>
      <c r="P24" s="9"/>
    </row>
    <row r="25" spans="1:16" ht="15">
      <c r="A25" s="12"/>
      <c r="B25" s="25">
        <v>334.7</v>
      </c>
      <c r="C25" s="20" t="s">
        <v>29</v>
      </c>
      <c r="D25" s="46">
        <v>0</v>
      </c>
      <c r="E25" s="46">
        <v>500004</v>
      </c>
      <c r="F25" s="46">
        <v>0</v>
      </c>
      <c r="G25" s="46">
        <v>105041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605045</v>
      </c>
      <c r="O25" s="47">
        <f t="shared" si="1"/>
        <v>17.0157207941954</v>
      </c>
      <c r="P25" s="9"/>
    </row>
    <row r="26" spans="1:16" ht="15">
      <c r="A26" s="12"/>
      <c r="B26" s="25">
        <v>335.12</v>
      </c>
      <c r="C26" s="20" t="s">
        <v>114</v>
      </c>
      <c r="D26" s="46">
        <v>1109982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1109982</v>
      </c>
      <c r="O26" s="47">
        <f t="shared" si="1"/>
        <v>31.216097643287025</v>
      </c>
      <c r="P26" s="9"/>
    </row>
    <row r="27" spans="1:16" ht="15">
      <c r="A27" s="12"/>
      <c r="B27" s="25">
        <v>335.14</v>
      </c>
      <c r="C27" s="20" t="s">
        <v>115</v>
      </c>
      <c r="D27" s="46">
        <v>24487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24487</v>
      </c>
      <c r="O27" s="47">
        <f t="shared" si="1"/>
        <v>0.6886495303447888</v>
      </c>
      <c r="P27" s="9"/>
    </row>
    <row r="28" spans="1:16" ht="15">
      <c r="A28" s="12"/>
      <c r="B28" s="25">
        <v>335.15</v>
      </c>
      <c r="C28" s="20" t="s">
        <v>116</v>
      </c>
      <c r="D28" s="46">
        <v>30866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30866</v>
      </c>
      <c r="O28" s="47">
        <f t="shared" si="1"/>
        <v>0.8680465717981889</v>
      </c>
      <c r="P28" s="9"/>
    </row>
    <row r="29" spans="1:16" ht="15">
      <c r="A29" s="12"/>
      <c r="B29" s="25">
        <v>335.18</v>
      </c>
      <c r="C29" s="20" t="s">
        <v>117</v>
      </c>
      <c r="D29" s="46">
        <v>1947273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1947273</v>
      </c>
      <c r="O29" s="47">
        <f t="shared" si="1"/>
        <v>54.76328814893976</v>
      </c>
      <c r="P29" s="9"/>
    </row>
    <row r="30" spans="1:16" ht="15">
      <c r="A30" s="12"/>
      <c r="B30" s="25">
        <v>335.21</v>
      </c>
      <c r="C30" s="20" t="s">
        <v>34</v>
      </c>
      <c r="D30" s="46">
        <v>9603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9603</v>
      </c>
      <c r="O30" s="47">
        <f t="shared" si="1"/>
        <v>0.2700658079757017</v>
      </c>
      <c r="P30" s="9"/>
    </row>
    <row r="31" spans="1:16" ht="15">
      <c r="A31" s="12"/>
      <c r="B31" s="25">
        <v>335.49</v>
      </c>
      <c r="C31" s="20" t="s">
        <v>35</v>
      </c>
      <c r="D31" s="46">
        <v>25467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25467</v>
      </c>
      <c r="O31" s="47">
        <f t="shared" si="1"/>
        <v>0.7162101355531807</v>
      </c>
      <c r="P31" s="9"/>
    </row>
    <row r="32" spans="1:16" ht="15">
      <c r="A32" s="12"/>
      <c r="B32" s="25">
        <v>337.3</v>
      </c>
      <c r="C32" s="20" t="s">
        <v>94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27154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27154</v>
      </c>
      <c r="O32" s="47">
        <f t="shared" si="1"/>
        <v>0.7636537488047697</v>
      </c>
      <c r="P32" s="9"/>
    </row>
    <row r="33" spans="1:16" ht="15">
      <c r="A33" s="12"/>
      <c r="B33" s="25">
        <v>337.7</v>
      </c>
      <c r="C33" s="20" t="s">
        <v>36</v>
      </c>
      <c r="D33" s="46">
        <v>5623</v>
      </c>
      <c r="E33" s="46">
        <v>297980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303603</v>
      </c>
      <c r="O33" s="47">
        <f t="shared" si="1"/>
        <v>8.538247370493279</v>
      </c>
      <c r="P33" s="9"/>
    </row>
    <row r="34" spans="1:16" ht="15">
      <c r="A34" s="12"/>
      <c r="B34" s="25">
        <v>338</v>
      </c>
      <c r="C34" s="20" t="s">
        <v>37</v>
      </c>
      <c r="D34" s="46">
        <v>0</v>
      </c>
      <c r="E34" s="46">
        <v>339962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339962</v>
      </c>
      <c r="O34" s="47">
        <f t="shared" si="1"/>
        <v>9.560773946791159</v>
      </c>
      <c r="P34" s="9"/>
    </row>
    <row r="35" spans="1:16" ht="15">
      <c r="A35" s="12"/>
      <c r="B35" s="25">
        <v>339</v>
      </c>
      <c r="C35" s="20" t="s">
        <v>38</v>
      </c>
      <c r="D35" s="46">
        <v>81533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81533</v>
      </c>
      <c r="O35" s="47">
        <f t="shared" si="1"/>
        <v>2.2929579841385905</v>
      </c>
      <c r="P35" s="9"/>
    </row>
    <row r="36" spans="1:16" ht="15.75">
      <c r="A36" s="29" t="s">
        <v>43</v>
      </c>
      <c r="B36" s="30"/>
      <c r="C36" s="31"/>
      <c r="D36" s="32">
        <f aca="true" t="shared" si="7" ref="D36:M36">SUM(D37:D46)</f>
        <v>5271182</v>
      </c>
      <c r="E36" s="32">
        <f t="shared" si="7"/>
        <v>322452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23130733</v>
      </c>
      <c r="J36" s="32">
        <f t="shared" si="7"/>
        <v>9622642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38347009</v>
      </c>
      <c r="O36" s="45">
        <f t="shared" si="1"/>
        <v>1078.435485685359</v>
      </c>
      <c r="P36" s="10"/>
    </row>
    <row r="37" spans="1:16" ht="15">
      <c r="A37" s="12"/>
      <c r="B37" s="25">
        <v>341.9</v>
      </c>
      <c r="C37" s="20" t="s">
        <v>118</v>
      </c>
      <c r="D37" s="46">
        <v>1700077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9622642</v>
      </c>
      <c r="K37" s="46">
        <v>0</v>
      </c>
      <c r="L37" s="46">
        <v>0</v>
      </c>
      <c r="M37" s="46">
        <v>0</v>
      </c>
      <c r="N37" s="46">
        <f aca="true" t="shared" si="8" ref="N37:N46">SUM(D37:M37)</f>
        <v>11322719</v>
      </c>
      <c r="O37" s="47">
        <f aca="true" t="shared" si="9" ref="O37:O64">(N37/O$66)</f>
        <v>318.42957984138593</v>
      </c>
      <c r="P37" s="9"/>
    </row>
    <row r="38" spans="1:16" ht="15">
      <c r="A38" s="12"/>
      <c r="B38" s="25">
        <v>342.2</v>
      </c>
      <c r="C38" s="20" t="s">
        <v>49</v>
      </c>
      <c r="D38" s="46">
        <v>808506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808506</v>
      </c>
      <c r="O38" s="47">
        <f t="shared" si="9"/>
        <v>22.73766803532257</v>
      </c>
      <c r="P38" s="9"/>
    </row>
    <row r="39" spans="1:16" ht="15">
      <c r="A39" s="12"/>
      <c r="B39" s="25">
        <v>342.4</v>
      </c>
      <c r="C39" s="20" t="s">
        <v>50</v>
      </c>
      <c r="D39" s="46">
        <v>1274232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1274232</v>
      </c>
      <c r="O39" s="47">
        <f t="shared" si="9"/>
        <v>35.83531132234659</v>
      </c>
      <c r="P39" s="9"/>
    </row>
    <row r="40" spans="1:16" ht="15">
      <c r="A40" s="12"/>
      <c r="B40" s="25">
        <v>343.4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4666647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4666647</v>
      </c>
      <c r="O40" s="47">
        <f t="shared" si="9"/>
        <v>131.24042409584342</v>
      </c>
      <c r="P40" s="9"/>
    </row>
    <row r="41" spans="1:16" ht="15">
      <c r="A41" s="12"/>
      <c r="B41" s="25">
        <v>343.6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15062290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15062290</v>
      </c>
      <c r="O41" s="47">
        <f t="shared" si="9"/>
        <v>423.5977839023567</v>
      </c>
      <c r="P41" s="9"/>
    </row>
    <row r="42" spans="1:16" ht="15">
      <c r="A42" s="12"/>
      <c r="B42" s="25">
        <v>343.8</v>
      </c>
      <c r="C42" s="20" t="s">
        <v>53</v>
      </c>
      <c r="D42" s="46">
        <v>13747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13747</v>
      </c>
      <c r="O42" s="47">
        <f t="shared" si="9"/>
        <v>0.38660779571404463</v>
      </c>
      <c r="P42" s="9"/>
    </row>
    <row r="43" spans="1:16" ht="15">
      <c r="A43" s="12"/>
      <c r="B43" s="25">
        <v>343.9</v>
      </c>
      <c r="C43" s="20" t="s">
        <v>101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2937064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2937064</v>
      </c>
      <c r="O43" s="47">
        <f t="shared" si="9"/>
        <v>82.59924630181675</v>
      </c>
      <c r="P43" s="9"/>
    </row>
    <row r="44" spans="1:16" ht="15">
      <c r="A44" s="12"/>
      <c r="B44" s="25">
        <v>347.2</v>
      </c>
      <c r="C44" s="20" t="s">
        <v>55</v>
      </c>
      <c r="D44" s="46">
        <v>1368857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1368857</v>
      </c>
      <c r="O44" s="47">
        <f t="shared" si="9"/>
        <v>38.496456493616066</v>
      </c>
      <c r="P44" s="9"/>
    </row>
    <row r="45" spans="1:16" ht="15">
      <c r="A45" s="12"/>
      <c r="B45" s="25">
        <v>347.4</v>
      </c>
      <c r="C45" s="20" t="s">
        <v>102</v>
      </c>
      <c r="D45" s="46">
        <v>105763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105763</v>
      </c>
      <c r="O45" s="47">
        <f t="shared" si="9"/>
        <v>2.974379886382811</v>
      </c>
      <c r="P45" s="9"/>
    </row>
    <row r="46" spans="1:16" ht="15">
      <c r="A46" s="12"/>
      <c r="B46" s="25">
        <v>347.5</v>
      </c>
      <c r="C46" s="20" t="s">
        <v>56</v>
      </c>
      <c r="D46" s="46">
        <v>0</v>
      </c>
      <c r="E46" s="46">
        <v>322452</v>
      </c>
      <c r="F46" s="46">
        <v>0</v>
      </c>
      <c r="G46" s="46">
        <v>0</v>
      </c>
      <c r="H46" s="46">
        <v>0</v>
      </c>
      <c r="I46" s="46">
        <v>464732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787184</v>
      </c>
      <c r="O46" s="47">
        <f t="shared" si="9"/>
        <v>22.138028010574274</v>
      </c>
      <c r="P46" s="9"/>
    </row>
    <row r="47" spans="1:16" ht="15.75">
      <c r="A47" s="29" t="s">
        <v>44</v>
      </c>
      <c r="B47" s="30"/>
      <c r="C47" s="31"/>
      <c r="D47" s="32">
        <f aca="true" t="shared" si="10" ref="D47:M47">SUM(D48:D50)</f>
        <v>497113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166128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52">SUM(D47:M47)</f>
        <v>663241</v>
      </c>
      <c r="O47" s="45">
        <f t="shared" si="9"/>
        <v>18.65237077450925</v>
      </c>
      <c r="P47" s="10"/>
    </row>
    <row r="48" spans="1:16" ht="15">
      <c r="A48" s="13"/>
      <c r="B48" s="39">
        <v>351.5</v>
      </c>
      <c r="C48" s="21" t="s">
        <v>103</v>
      </c>
      <c r="D48" s="46">
        <v>36634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36634</v>
      </c>
      <c r="O48" s="47">
        <f t="shared" si="9"/>
        <v>1.0302604195961527</v>
      </c>
      <c r="P48" s="9"/>
    </row>
    <row r="49" spans="1:16" ht="15">
      <c r="A49" s="13"/>
      <c r="B49" s="39">
        <v>352</v>
      </c>
      <c r="C49" s="21" t="s">
        <v>60</v>
      </c>
      <c r="D49" s="46">
        <v>60440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60440</v>
      </c>
      <c r="O49" s="47">
        <f t="shared" si="9"/>
        <v>1.6997581416277632</v>
      </c>
      <c r="P49" s="9"/>
    </row>
    <row r="50" spans="1:16" ht="15">
      <c r="A50" s="13"/>
      <c r="B50" s="39">
        <v>354</v>
      </c>
      <c r="C50" s="21" t="s">
        <v>61</v>
      </c>
      <c r="D50" s="46">
        <v>400039</v>
      </c>
      <c r="E50" s="46">
        <v>0</v>
      </c>
      <c r="F50" s="46">
        <v>0</v>
      </c>
      <c r="G50" s="46">
        <v>0</v>
      </c>
      <c r="H50" s="46">
        <v>0</v>
      </c>
      <c r="I50" s="46">
        <v>166128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566167</v>
      </c>
      <c r="O50" s="47">
        <f t="shared" si="9"/>
        <v>15.922352213285336</v>
      </c>
      <c r="P50" s="9"/>
    </row>
    <row r="51" spans="1:16" ht="15.75">
      <c r="A51" s="29" t="s">
        <v>3</v>
      </c>
      <c r="B51" s="30"/>
      <c r="C51" s="31"/>
      <c r="D51" s="32">
        <f aca="true" t="shared" si="12" ref="D51:M51">SUM(D52:D60)</f>
        <v>616274</v>
      </c>
      <c r="E51" s="32">
        <f t="shared" si="12"/>
        <v>136394</v>
      </c>
      <c r="F51" s="32">
        <f t="shared" si="12"/>
        <v>0</v>
      </c>
      <c r="G51" s="32">
        <f t="shared" si="12"/>
        <v>250664</v>
      </c>
      <c r="H51" s="32">
        <f t="shared" si="12"/>
        <v>0</v>
      </c>
      <c r="I51" s="32">
        <f t="shared" si="12"/>
        <v>270394</v>
      </c>
      <c r="J51" s="32">
        <f t="shared" si="12"/>
        <v>156118</v>
      </c>
      <c r="K51" s="32">
        <f t="shared" si="12"/>
        <v>3473675</v>
      </c>
      <c r="L51" s="32">
        <f t="shared" si="12"/>
        <v>0</v>
      </c>
      <c r="M51" s="32">
        <f t="shared" si="12"/>
        <v>0</v>
      </c>
      <c r="N51" s="32">
        <f t="shared" si="11"/>
        <v>4903519</v>
      </c>
      <c r="O51" s="45">
        <f t="shared" si="9"/>
        <v>137.90199111311097</v>
      </c>
      <c r="P51" s="10"/>
    </row>
    <row r="52" spans="1:16" ht="15">
      <c r="A52" s="12"/>
      <c r="B52" s="25">
        <v>361.1</v>
      </c>
      <c r="C52" s="20" t="s">
        <v>62</v>
      </c>
      <c r="D52" s="46">
        <v>12021</v>
      </c>
      <c r="E52" s="46">
        <v>2862</v>
      </c>
      <c r="F52" s="46">
        <v>0</v>
      </c>
      <c r="G52" s="46">
        <v>7664</v>
      </c>
      <c r="H52" s="46">
        <v>0</v>
      </c>
      <c r="I52" s="46">
        <v>55609</v>
      </c>
      <c r="J52" s="46">
        <v>25891</v>
      </c>
      <c r="K52" s="46">
        <v>145806</v>
      </c>
      <c r="L52" s="46">
        <v>0</v>
      </c>
      <c r="M52" s="46">
        <v>0</v>
      </c>
      <c r="N52" s="46">
        <f t="shared" si="11"/>
        <v>249853</v>
      </c>
      <c r="O52" s="47">
        <f t="shared" si="9"/>
        <v>7.026632544012599</v>
      </c>
      <c r="P52" s="9"/>
    </row>
    <row r="53" spans="1:16" ht="15">
      <c r="A53" s="12"/>
      <c r="B53" s="25">
        <v>361.2</v>
      </c>
      <c r="C53" s="20" t="s">
        <v>104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213723</v>
      </c>
      <c r="L53" s="46">
        <v>0</v>
      </c>
      <c r="M53" s="46">
        <v>0</v>
      </c>
      <c r="N53" s="46">
        <f aca="true" t="shared" si="13" ref="N53:N60">SUM(D53:M53)</f>
        <v>213723</v>
      </c>
      <c r="O53" s="47">
        <f t="shared" si="9"/>
        <v>6.010546149952191</v>
      </c>
      <c r="P53" s="9"/>
    </row>
    <row r="54" spans="1:16" ht="15">
      <c r="A54" s="12"/>
      <c r="B54" s="25">
        <v>361.3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2265427</v>
      </c>
      <c r="L54" s="46">
        <v>0</v>
      </c>
      <c r="M54" s="46">
        <v>0</v>
      </c>
      <c r="N54" s="46">
        <f t="shared" si="13"/>
        <v>2265427</v>
      </c>
      <c r="O54" s="47">
        <f t="shared" si="9"/>
        <v>63.71075426064458</v>
      </c>
      <c r="P54" s="9"/>
    </row>
    <row r="55" spans="1:16" ht="15">
      <c r="A55" s="12"/>
      <c r="B55" s="25">
        <v>362</v>
      </c>
      <c r="C55" s="20" t="s">
        <v>64</v>
      </c>
      <c r="D55" s="46">
        <v>310465</v>
      </c>
      <c r="E55" s="46">
        <v>57415</v>
      </c>
      <c r="F55" s="46">
        <v>0</v>
      </c>
      <c r="G55" s="46">
        <v>6000</v>
      </c>
      <c r="H55" s="46">
        <v>0</v>
      </c>
      <c r="I55" s="46">
        <v>22890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396770</v>
      </c>
      <c r="O55" s="47">
        <f t="shared" si="9"/>
        <v>11.158389110748637</v>
      </c>
      <c r="P55" s="9"/>
    </row>
    <row r="56" spans="1:16" ht="15">
      <c r="A56" s="12"/>
      <c r="B56" s="25">
        <v>364</v>
      </c>
      <c r="C56" s="20" t="s">
        <v>119</v>
      </c>
      <c r="D56" s="46">
        <v>8683</v>
      </c>
      <c r="E56" s="46">
        <v>0</v>
      </c>
      <c r="F56" s="46">
        <v>0</v>
      </c>
      <c r="G56" s="46">
        <v>0</v>
      </c>
      <c r="H56" s="46">
        <v>0</v>
      </c>
      <c r="I56" s="46">
        <v>9179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17862</v>
      </c>
      <c r="O56" s="47">
        <f t="shared" si="9"/>
        <v>0.5023342145227515</v>
      </c>
      <c r="P56" s="9"/>
    </row>
    <row r="57" spans="1:16" ht="15">
      <c r="A57" s="12"/>
      <c r="B57" s="25">
        <v>365</v>
      </c>
      <c r="C57" s="20" t="s">
        <v>120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20758</v>
      </c>
      <c r="J57" s="46">
        <v>11732</v>
      </c>
      <c r="K57" s="46">
        <v>0</v>
      </c>
      <c r="L57" s="46">
        <v>0</v>
      </c>
      <c r="M57" s="46">
        <v>0</v>
      </c>
      <c r="N57" s="46">
        <f t="shared" si="13"/>
        <v>32490</v>
      </c>
      <c r="O57" s="47">
        <f t="shared" si="9"/>
        <v>0.9137184318578098</v>
      </c>
      <c r="P57" s="9"/>
    </row>
    <row r="58" spans="1:16" ht="15">
      <c r="A58" s="12"/>
      <c r="B58" s="25">
        <v>366</v>
      </c>
      <c r="C58" s="20" t="s">
        <v>66</v>
      </c>
      <c r="D58" s="46">
        <v>86937</v>
      </c>
      <c r="E58" s="46">
        <v>4251</v>
      </c>
      <c r="F58" s="46">
        <v>0</v>
      </c>
      <c r="G58" s="46">
        <v>237000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328188</v>
      </c>
      <c r="O58" s="47">
        <f t="shared" si="9"/>
        <v>9.229652961358907</v>
      </c>
      <c r="P58" s="9"/>
    </row>
    <row r="59" spans="1:16" ht="15">
      <c r="A59" s="12"/>
      <c r="B59" s="25">
        <v>368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845729</v>
      </c>
      <c r="L59" s="46">
        <v>0</v>
      </c>
      <c r="M59" s="46">
        <v>0</v>
      </c>
      <c r="N59" s="46">
        <f t="shared" si="13"/>
        <v>845729</v>
      </c>
      <c r="O59" s="47">
        <f t="shared" si="9"/>
        <v>23.784492941110297</v>
      </c>
      <c r="P59" s="9"/>
    </row>
    <row r="60" spans="1:16" ht="15">
      <c r="A60" s="12"/>
      <c r="B60" s="25">
        <v>369.9</v>
      </c>
      <c r="C60" s="20" t="s">
        <v>68</v>
      </c>
      <c r="D60" s="46">
        <v>198168</v>
      </c>
      <c r="E60" s="46">
        <v>71866</v>
      </c>
      <c r="F60" s="46">
        <v>0</v>
      </c>
      <c r="G60" s="46">
        <v>0</v>
      </c>
      <c r="H60" s="46">
        <v>0</v>
      </c>
      <c r="I60" s="46">
        <v>161958</v>
      </c>
      <c r="J60" s="46">
        <v>118495</v>
      </c>
      <c r="K60" s="46">
        <v>2990</v>
      </c>
      <c r="L60" s="46">
        <v>0</v>
      </c>
      <c r="M60" s="46">
        <v>0</v>
      </c>
      <c r="N60" s="46">
        <f t="shared" si="13"/>
        <v>553477</v>
      </c>
      <c r="O60" s="47">
        <f t="shared" si="9"/>
        <v>15.565470498903201</v>
      </c>
      <c r="P60" s="9"/>
    </row>
    <row r="61" spans="1:16" ht="15.75">
      <c r="A61" s="29" t="s">
        <v>45</v>
      </c>
      <c r="B61" s="30"/>
      <c r="C61" s="31"/>
      <c r="D61" s="32">
        <f aca="true" t="shared" si="14" ref="D61:M61">SUM(D62:D63)</f>
        <v>220227</v>
      </c>
      <c r="E61" s="32">
        <f t="shared" si="14"/>
        <v>6044114</v>
      </c>
      <c r="F61" s="32">
        <f t="shared" si="14"/>
        <v>0</v>
      </c>
      <c r="G61" s="32">
        <f t="shared" si="14"/>
        <v>350361</v>
      </c>
      <c r="H61" s="32">
        <f t="shared" si="14"/>
        <v>0</v>
      </c>
      <c r="I61" s="32">
        <f t="shared" si="14"/>
        <v>45000</v>
      </c>
      <c r="J61" s="32">
        <f t="shared" si="14"/>
        <v>563405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7223107</v>
      </c>
      <c r="O61" s="45">
        <f t="shared" si="9"/>
        <v>203.13591878058384</v>
      </c>
      <c r="P61" s="9"/>
    </row>
    <row r="62" spans="1:16" ht="15">
      <c r="A62" s="12"/>
      <c r="B62" s="25">
        <v>381</v>
      </c>
      <c r="C62" s="20" t="s">
        <v>69</v>
      </c>
      <c r="D62" s="46">
        <v>220227</v>
      </c>
      <c r="E62" s="46">
        <v>800114</v>
      </c>
      <c r="F62" s="46">
        <v>0</v>
      </c>
      <c r="G62" s="46">
        <v>350361</v>
      </c>
      <c r="H62" s="46">
        <v>0</v>
      </c>
      <c r="I62" s="46">
        <v>45000</v>
      </c>
      <c r="J62" s="46">
        <v>563405</v>
      </c>
      <c r="K62" s="46">
        <v>0</v>
      </c>
      <c r="L62" s="46">
        <v>0</v>
      </c>
      <c r="M62" s="46">
        <v>0</v>
      </c>
      <c r="N62" s="46">
        <f>SUM(D62:M62)</f>
        <v>1979107</v>
      </c>
      <c r="O62" s="47">
        <f t="shared" si="9"/>
        <v>55.65855784914787</v>
      </c>
      <c r="P62" s="9"/>
    </row>
    <row r="63" spans="1:16" ht="15.75" thickBot="1">
      <c r="A63" s="12"/>
      <c r="B63" s="25">
        <v>384</v>
      </c>
      <c r="C63" s="20" t="s">
        <v>108</v>
      </c>
      <c r="D63" s="46">
        <v>0</v>
      </c>
      <c r="E63" s="46">
        <v>5244000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5244000</v>
      </c>
      <c r="O63" s="47">
        <f t="shared" si="9"/>
        <v>147.47736093143595</v>
      </c>
      <c r="P63" s="9"/>
    </row>
    <row r="64" spans="1:119" ht="16.5" thickBot="1">
      <c r="A64" s="14" t="s">
        <v>57</v>
      </c>
      <c r="B64" s="23"/>
      <c r="C64" s="22"/>
      <c r="D64" s="15">
        <f aca="true" t="shared" si="15" ref="D64:M64">SUM(D5,D14,D22,D36,D47,D51,D61)</f>
        <v>22704458</v>
      </c>
      <c r="E64" s="15">
        <f t="shared" si="15"/>
        <v>8021190</v>
      </c>
      <c r="F64" s="15">
        <f t="shared" si="15"/>
        <v>0</v>
      </c>
      <c r="G64" s="15">
        <f t="shared" si="15"/>
        <v>4205991</v>
      </c>
      <c r="H64" s="15">
        <f t="shared" si="15"/>
        <v>0</v>
      </c>
      <c r="I64" s="15">
        <f t="shared" si="15"/>
        <v>23768243</v>
      </c>
      <c r="J64" s="15">
        <f t="shared" si="15"/>
        <v>10342165</v>
      </c>
      <c r="K64" s="15">
        <f t="shared" si="15"/>
        <v>3473675</v>
      </c>
      <c r="L64" s="15">
        <f t="shared" si="15"/>
        <v>0</v>
      </c>
      <c r="M64" s="15">
        <f t="shared" si="15"/>
        <v>0</v>
      </c>
      <c r="N64" s="15">
        <f>SUM(D64:M64)</f>
        <v>72515722</v>
      </c>
      <c r="O64" s="38">
        <f t="shared" si="9"/>
        <v>2039.3644749423477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121</v>
      </c>
      <c r="M66" s="48"/>
      <c r="N66" s="48"/>
      <c r="O66" s="43">
        <v>35558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2022-05-11T20:28:47Z</cp:lastPrinted>
  <dcterms:created xsi:type="dcterms:W3CDTF">2000-08-31T21:26:31Z</dcterms:created>
  <dcterms:modified xsi:type="dcterms:W3CDTF">2022-05-11T20:28:52Z</dcterms:modified>
  <cp:category/>
  <cp:version/>
  <cp:contentType/>
  <cp:contentStatus/>
</cp:coreProperties>
</file>