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'2008'!$A$1:$O$28</definedName>
    <definedName name="_xlnm.Print_Area" localSheetId="12">'2009'!$A$1:$O$32</definedName>
    <definedName name="_xlnm.Print_Area" localSheetId="11">'2010'!$A$1:$O$28</definedName>
    <definedName name="_xlnm.Print_Area" localSheetId="10">'2011'!$A$1:$O$28</definedName>
    <definedName name="_xlnm.Print_Area" localSheetId="9">'2012'!$A$1:$O$28</definedName>
    <definedName name="_xlnm.Print_Area" localSheetId="8">'2013'!$A$1:$O$27</definedName>
    <definedName name="_xlnm.Print_Area" localSheetId="7">'2014'!$A$1:$O$25</definedName>
    <definedName name="_xlnm.Print_Area" localSheetId="6">'2015'!$A$1:$O$27</definedName>
    <definedName name="_xlnm.Print_Area" localSheetId="5">'2016'!$A$1:$O$28</definedName>
    <definedName name="_xlnm.Print_Area" localSheetId="4">'2017'!$A$1:$O$28</definedName>
    <definedName name="_xlnm.Print_Area" localSheetId="3">'2018'!$A$1:$O$28</definedName>
    <definedName name="_xlnm.Print_Area" localSheetId="2">'2019'!$A$1:$O$28</definedName>
    <definedName name="_xlnm.Print_Area" localSheetId="1">'2020'!$A$1:$O$28</definedName>
    <definedName name="_xlnm.Print_Area" localSheetId="0">'2021'!$A$1:$P$28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<sst xmlns="http://schemas.openxmlformats.org/spreadsheetml/2006/main" count="560" uniqueCount="91">
  <si>
    <t>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</si>
  <si>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</si>
  <si>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</si>
  <si>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</si>
  <si>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</si>
  <si>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</si>
  <si>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</si>
  <si>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</si>
  <si>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Discretionary Sales Surtaxes</t>
  </si>
  <si>
    <t>Utility Service Tax - Electricity</t>
  </si>
  <si>
    <t>Communications Services Taxes</t>
  </si>
  <si>
    <t>Federal Grant - Public Safety</t>
  </si>
  <si>
    <t>Intergovernmental Revenue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</si>
  <si>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</si>
  <si>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</si>
  <si>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</si>
  <si>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</si>
  <si>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</si>
  <si>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</si>
  <si>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</si>
  <si>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</si>
  <si>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</si>
  <si>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</si>
  <si>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</si>
  <si>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</si>
  <si>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</si>
  <si>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</si>
  <si>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Fire Protection</t>
  </si>
  <si>
    <t>Total - All Account Codes</t>
  </si>
  <si>
    <t>Local Fiscal Year Ended September 30, 2009</t>
  </si>
  <si>
    <t>Other Judgments, Fines, and Forfeits</t>
  </si>
  <si>
    <t>Interest and Other Earnings - Interest</t>
  </si>
  <si>
    <t>Contributions and Donations from Private Sources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</si>
  <si>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</si>
  <si>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</si>
  <si>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</si>
  <si>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</si>
  <si>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</si>
  <si>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</si>
  <si>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</si>
  <si>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</si>
  <si>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</si>
  <si>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Ebro Revenues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</si>
  <si>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</si>
  <si>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</si>
  <si>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</si>
  <si>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</si>
  <si>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</si>
  <si>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</si>
  <si>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Federal Grant - General Government</t>
  </si>
  <si>
    <t>State Shared Revenues - Public Safety - Other Public Safety</t>
  </si>
  <si>
    <t>Proceeds - Debt Proceeds</t>
  </si>
  <si>
    <t>2012 Municipal Population:</t>
  </si>
  <si>
    <t>Local Fiscal Year Ended September 30, 2008</t>
  </si>
  <si>
    <t>Permits and Franchise Fees</t>
  </si>
  <si>
    <t>Franchise Fee - Electricity</t>
  </si>
  <si>
    <t>2008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</si>
  <si>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</si>
  <si>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</si>
  <si>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</si>
  <si>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</si>
  <si>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</si>
  <si>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</si>
  <si>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2013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</si>
  <si>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</si>
  <si>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</si>
  <si>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</si>
  <si>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</si>
  <si>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</si>
  <si>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Permits, Fees, and Special Assessments</t>
  </si>
  <si>
    <t>2016 Municipal Population:</t>
  </si>
  <si>
    <t>Local Fiscal Year Ended September 30, 2017</t>
  </si>
  <si>
    <t>Culture / Recreation - Parks and Recreation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</si>
  <si>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</si>
  <si>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</si>
  <si>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</si>
  <si>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</si>
  <si>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</si>
  <si>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</si>
  <si>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</si>
  <si>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</si>
  <si>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Other General Taxes</t>
  </si>
  <si>
    <t>2021 Municipal Population:</t>
  </si>
  <si>
    <t>Per Capita Account</t>
  </si>
  <si>
    <t>Custodial</t>
  </si>
  <si>
    <t>Total Account</t>
  </si>
  <si>
    <t>General Government Taxes</t>
  </si>
  <si>
    <t>Local Communications Services Taxes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</si>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</sst>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8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35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8"/>
      <c r="M3" s="69"/>
      <c r="N3" s="36"/>
      <c r="O3" s="37"/>
      <c r="P3" s="70" t="s">
        <v>83</v>
      </c>
      <c r="Q3" s="11"/>
      <c r="R3"/>
    </row>
    <row r="4" spans="1:134" ht="32.25" customHeight="1" thickBot="1">
      <c r="A4" s="64"/>
      <c r="B4" s="65"/>
      <c r="C4" s="66"/>
      <c r="D4" s="34" t="s">
        <v>2</v>
      </c>
      <c r="E4" s="34" t="s">
        <v>36</v>
      </c>
      <c r="F4" s="34" t="s">
        <v>37</v>
      </c>
      <c r="G4" s="34" t="s">
        <v>38</v>
      </c>
      <c r="H4" s="34" t="s">
        <v>3</v>
      </c>
      <c r="I4" s="34" t="s">
        <v>4</v>
      </c>
      <c r="J4" s="35" t="s">
        <v>39</v>
      </c>
      <c r="K4" s="35" t="s">
        <v>5</v>
      </c>
      <c r="L4" s="35" t="s">
        <v>6</v>
      </c>
      <c r="M4" s="35" t="s">
        <v>84</v>
      </c>
      <c r="N4" s="35" t="s">
        <v>7</v>
      </c>
      <c r="O4" s="35" t="s">
        <v>85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86</v>
      </c>
      <c r="B5" s="26"/>
      <c r="C5" s="26"/>
      <c r="D5" s="27">
        <f>SUM(D6:D7)</f>
        <v>24297</v>
      </c>
      <c r="E5" s="27">
        <f>SUM(E6:E7)</f>
        <v>0</v>
      </c>
      <c r="F5" s="27">
        <f>SUM(F6:F7)</f>
        <v>0</v>
      </c>
      <c r="G5" s="27">
        <f>SUM(G6:G7)</f>
        <v>0</v>
      </c>
      <c r="H5" s="27">
        <f>SUM(H6:H7)</f>
        <v>0</v>
      </c>
      <c r="I5" s="27">
        <f>SUM(I6:I7)</f>
        <v>0</v>
      </c>
      <c r="J5" s="27">
        <f>SUM(J6:J7)</f>
        <v>0</v>
      </c>
      <c r="K5" s="27">
        <f>SUM(K6:K7)</f>
        <v>0</v>
      </c>
      <c r="L5" s="27">
        <f>SUM(L6:L7)</f>
        <v>0</v>
      </c>
      <c r="M5" s="27">
        <f>SUM(M6:M7)</f>
        <v>0</v>
      </c>
      <c r="N5" s="27">
        <f>SUM(N6:N7)</f>
        <v>0</v>
      </c>
      <c r="O5" s="28">
        <f>SUM(D5:N5)</f>
        <v>24297</v>
      </c>
      <c r="P5" s="33">
        <f>(O5/P$26)</f>
        <v>100.40082644628099</v>
      </c>
      <c r="Q5" s="6"/>
    </row>
    <row r="6" spans="1:17" ht="15">
      <c r="A6" s="12"/>
      <c r="B6" s="25">
        <v>315.2</v>
      </c>
      <c r="C6" s="20" t="s">
        <v>87</v>
      </c>
      <c r="D6" s="46">
        <v>450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450</v>
      </c>
      <c r="P6" s="47">
        <f>(O6/P$26)</f>
        <v>1.859504132231405</v>
      </c>
      <c r="Q6" s="9"/>
    </row>
    <row r="7" spans="1:17" ht="15">
      <c r="A7" s="12"/>
      <c r="B7" s="25">
        <v>319.9</v>
      </c>
      <c r="C7" s="20" t="s">
        <v>81</v>
      </c>
      <c r="D7" s="46">
        <v>23847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23847</v>
      </c>
      <c r="P7" s="47">
        <f>(O7/P$26)</f>
        <v>98.54132231404958</v>
      </c>
      <c r="Q7" s="9"/>
    </row>
    <row r="8" spans="1:17" ht="15.75">
      <c r="A8" s="29" t="s">
        <v>69</v>
      </c>
      <c r="B8" s="30"/>
      <c r="C8" s="31"/>
      <c r="D8" s="32">
        <f>SUM(D9:D9)</f>
        <v>34816</v>
      </c>
      <c r="E8" s="32">
        <f>SUM(E9:E9)</f>
        <v>0</v>
      </c>
      <c r="F8" s="32">
        <f>SUM(F9:F9)</f>
        <v>0</v>
      </c>
      <c r="G8" s="32">
        <f>SUM(G9:G9)</f>
        <v>0</v>
      </c>
      <c r="H8" s="32">
        <f>SUM(H9:H9)</f>
        <v>0</v>
      </c>
      <c r="I8" s="32">
        <f>SUM(I9:I9)</f>
        <v>0</v>
      </c>
      <c r="J8" s="32">
        <f>SUM(J9:J9)</f>
        <v>0</v>
      </c>
      <c r="K8" s="32">
        <f>SUM(K9:K9)</f>
        <v>0</v>
      </c>
      <c r="L8" s="32">
        <f>SUM(L9:L9)</f>
        <v>0</v>
      </c>
      <c r="M8" s="32">
        <f>SUM(M9:M9)</f>
        <v>0</v>
      </c>
      <c r="N8" s="32">
        <f>SUM(N9:N9)</f>
        <v>0</v>
      </c>
      <c r="O8" s="44">
        <f>SUM(D8:N8)</f>
        <v>34816</v>
      </c>
      <c r="P8" s="45">
        <f>(O8/P$26)</f>
        <v>143.86776859504133</v>
      </c>
      <c r="Q8" s="10"/>
    </row>
    <row r="9" spans="1:17" ht="15">
      <c r="A9" s="12"/>
      <c r="B9" s="25">
        <v>323.1</v>
      </c>
      <c r="C9" s="20" t="s">
        <v>55</v>
      </c>
      <c r="D9" s="46">
        <v>34816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34816</v>
      </c>
      <c r="P9" s="47">
        <f>(O9/P$26)</f>
        <v>143.86776859504133</v>
      </c>
      <c r="Q9" s="9"/>
    </row>
    <row r="10" spans="1:17" ht="15.75">
      <c r="A10" s="29" t="s">
        <v>88</v>
      </c>
      <c r="B10" s="30"/>
      <c r="C10" s="31"/>
      <c r="D10" s="32">
        <f>SUM(D11:D14)</f>
        <v>19723</v>
      </c>
      <c r="E10" s="32">
        <f>SUM(E11:E14)</f>
        <v>0</v>
      </c>
      <c r="F10" s="32">
        <f>SUM(F11:F14)</f>
        <v>0</v>
      </c>
      <c r="G10" s="32">
        <f>SUM(G11:G14)</f>
        <v>2221</v>
      </c>
      <c r="H10" s="32">
        <f>SUM(H11:H14)</f>
        <v>0</v>
      </c>
      <c r="I10" s="32">
        <f>SUM(I11:I14)</f>
        <v>0</v>
      </c>
      <c r="J10" s="32">
        <f>SUM(J11:J14)</f>
        <v>0</v>
      </c>
      <c r="K10" s="32">
        <f>SUM(K11:K14)</f>
        <v>0</v>
      </c>
      <c r="L10" s="32">
        <f>SUM(L11:L14)</f>
        <v>0</v>
      </c>
      <c r="M10" s="32">
        <f>SUM(M11:M14)</f>
        <v>0</v>
      </c>
      <c r="N10" s="32">
        <f>SUM(N11:N14)</f>
        <v>0</v>
      </c>
      <c r="O10" s="44">
        <f>SUM(D10:N10)</f>
        <v>21944</v>
      </c>
      <c r="P10" s="45">
        <f>(O10/P$26)</f>
        <v>90.67768595041322</v>
      </c>
      <c r="Q10" s="10"/>
    </row>
    <row r="11" spans="1:17" ht="15">
      <c r="A11" s="12"/>
      <c r="B11" s="25">
        <v>335.125</v>
      </c>
      <c r="C11" s="20" t="s">
        <v>89</v>
      </c>
      <c r="D11" s="46">
        <v>7559</v>
      </c>
      <c r="E11" s="46">
        <v>0</v>
      </c>
      <c r="F11" s="46">
        <v>0</v>
      </c>
      <c r="G11" s="46">
        <v>2221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9780</v>
      </c>
      <c r="P11" s="47">
        <f>(O11/P$26)</f>
        <v>40.413223140495866</v>
      </c>
      <c r="Q11" s="9"/>
    </row>
    <row r="12" spans="1:17" ht="15">
      <c r="A12" s="12"/>
      <c r="B12" s="25">
        <v>335.14</v>
      </c>
      <c r="C12" s="20" t="s">
        <v>60</v>
      </c>
      <c r="D12" s="46">
        <v>117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117</v>
      </c>
      <c r="P12" s="47">
        <f>(O12/P$26)</f>
        <v>0.4834710743801653</v>
      </c>
      <c r="Q12" s="9"/>
    </row>
    <row r="13" spans="1:17" ht="15">
      <c r="A13" s="12"/>
      <c r="B13" s="25">
        <v>335.15</v>
      </c>
      <c r="C13" s="20" t="s">
        <v>61</v>
      </c>
      <c r="D13" s="46">
        <v>1461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1461</v>
      </c>
      <c r="P13" s="47">
        <f>(O13/P$26)</f>
        <v>6.037190082644628</v>
      </c>
      <c r="Q13" s="9"/>
    </row>
    <row r="14" spans="1:17" ht="15">
      <c r="A14" s="12"/>
      <c r="B14" s="25">
        <v>335.18</v>
      </c>
      <c r="C14" s="20" t="s">
        <v>90</v>
      </c>
      <c r="D14" s="46">
        <v>10586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10586</v>
      </c>
      <c r="P14" s="47">
        <f>(O14/P$26)</f>
        <v>43.743801652892564</v>
      </c>
      <c r="Q14" s="9"/>
    </row>
    <row r="15" spans="1:17" ht="15.75">
      <c r="A15" s="29" t="s">
        <v>24</v>
      </c>
      <c r="B15" s="30"/>
      <c r="C15" s="31"/>
      <c r="D15" s="32">
        <f>SUM(D16:D16)</f>
        <v>0</v>
      </c>
      <c r="E15" s="32">
        <f>SUM(E16:E16)</f>
        <v>24829</v>
      </c>
      <c r="F15" s="32">
        <f>SUM(F16:F16)</f>
        <v>0</v>
      </c>
      <c r="G15" s="32">
        <f>SUM(G16:G16)</f>
        <v>0</v>
      </c>
      <c r="H15" s="32">
        <f>SUM(H16:H16)</f>
        <v>0</v>
      </c>
      <c r="I15" s="32">
        <f>SUM(I16:I16)</f>
        <v>0</v>
      </c>
      <c r="J15" s="32">
        <f>SUM(J16:J16)</f>
        <v>0</v>
      </c>
      <c r="K15" s="32">
        <f>SUM(K16:K16)</f>
        <v>0</v>
      </c>
      <c r="L15" s="32">
        <f>SUM(L16:L16)</f>
        <v>0</v>
      </c>
      <c r="M15" s="32">
        <f>SUM(M16:M16)</f>
        <v>0</v>
      </c>
      <c r="N15" s="32">
        <f>SUM(N16:N16)</f>
        <v>0</v>
      </c>
      <c r="O15" s="32">
        <f>SUM(D15:N15)</f>
        <v>24829</v>
      </c>
      <c r="P15" s="45">
        <f>(O15/P$26)</f>
        <v>102.59917355371901</v>
      </c>
      <c r="Q15" s="10"/>
    </row>
    <row r="16" spans="1:17" ht="15">
      <c r="A16" s="12"/>
      <c r="B16" s="25">
        <v>342.2</v>
      </c>
      <c r="C16" s="20" t="s">
        <v>27</v>
      </c>
      <c r="D16" s="46">
        <v>0</v>
      </c>
      <c r="E16" s="46">
        <v>24829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24829</v>
      </c>
      <c r="P16" s="47">
        <f>(O16/P$26)</f>
        <v>102.59917355371901</v>
      </c>
      <c r="Q16" s="9"/>
    </row>
    <row r="17" spans="1:17" ht="15.75">
      <c r="A17" s="29" t="s">
        <v>25</v>
      </c>
      <c r="B17" s="30"/>
      <c r="C17" s="31"/>
      <c r="D17" s="32">
        <f>SUM(D18:D18)</f>
        <v>1239</v>
      </c>
      <c r="E17" s="32">
        <f>SUM(E18:E18)</f>
        <v>0</v>
      </c>
      <c r="F17" s="32">
        <f>SUM(F18:F18)</f>
        <v>0</v>
      </c>
      <c r="G17" s="32">
        <f>SUM(G18:G18)</f>
        <v>0</v>
      </c>
      <c r="H17" s="32">
        <f>SUM(H18:H18)</f>
        <v>0</v>
      </c>
      <c r="I17" s="32">
        <f>SUM(I18:I18)</f>
        <v>0</v>
      </c>
      <c r="J17" s="32">
        <f>SUM(J18:J18)</f>
        <v>0</v>
      </c>
      <c r="K17" s="32">
        <f>SUM(K18:K18)</f>
        <v>0</v>
      </c>
      <c r="L17" s="32">
        <f>SUM(L18:L18)</f>
        <v>0</v>
      </c>
      <c r="M17" s="32">
        <f>SUM(M18:M18)</f>
        <v>0</v>
      </c>
      <c r="N17" s="32">
        <f>SUM(N18:N18)</f>
        <v>0</v>
      </c>
      <c r="O17" s="32">
        <f>SUM(D17:N17)</f>
        <v>1239</v>
      </c>
      <c r="P17" s="45">
        <f>(O17/P$26)</f>
        <v>5.119834710743802</v>
      </c>
      <c r="Q17" s="10"/>
    </row>
    <row r="18" spans="1:17" ht="15">
      <c r="A18" s="13"/>
      <c r="B18" s="39">
        <v>359</v>
      </c>
      <c r="C18" s="21" t="s">
        <v>30</v>
      </c>
      <c r="D18" s="46">
        <v>1239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1239</v>
      </c>
      <c r="P18" s="47">
        <f>(O18/P$26)</f>
        <v>5.119834710743802</v>
      </c>
      <c r="Q18" s="9"/>
    </row>
    <row r="19" spans="1:17" ht="15.75">
      <c r="A19" s="29" t="s">
        <v>1</v>
      </c>
      <c r="B19" s="30"/>
      <c r="C19" s="31"/>
      <c r="D19" s="32">
        <f>SUM(D20:D21)</f>
        <v>10078</v>
      </c>
      <c r="E19" s="32">
        <f>SUM(E20:E21)</f>
        <v>4</v>
      </c>
      <c r="F19" s="32">
        <f>SUM(F20:F21)</f>
        <v>0</v>
      </c>
      <c r="G19" s="32">
        <f>SUM(G20:G21)</f>
        <v>132</v>
      </c>
      <c r="H19" s="32">
        <f>SUM(H20:H21)</f>
        <v>0</v>
      </c>
      <c r="I19" s="32">
        <f>SUM(I20:I21)</f>
        <v>0</v>
      </c>
      <c r="J19" s="32">
        <f>SUM(J20:J21)</f>
        <v>0</v>
      </c>
      <c r="K19" s="32">
        <f>SUM(K20:K21)</f>
        <v>0</v>
      </c>
      <c r="L19" s="32">
        <f>SUM(L20:L21)</f>
        <v>0</v>
      </c>
      <c r="M19" s="32">
        <f>SUM(M20:M21)</f>
        <v>0</v>
      </c>
      <c r="N19" s="32">
        <f>SUM(N20:N21)</f>
        <v>0</v>
      </c>
      <c r="O19" s="32">
        <f>SUM(D19:N19)</f>
        <v>10214</v>
      </c>
      <c r="P19" s="45">
        <f>(O19/P$26)</f>
        <v>42.20661157024794</v>
      </c>
      <c r="Q19" s="10"/>
    </row>
    <row r="20" spans="1:17" ht="15">
      <c r="A20" s="12"/>
      <c r="B20" s="25">
        <v>361.1</v>
      </c>
      <c r="C20" s="20" t="s">
        <v>31</v>
      </c>
      <c r="D20" s="46">
        <v>117</v>
      </c>
      <c r="E20" s="46">
        <v>4</v>
      </c>
      <c r="F20" s="46">
        <v>0</v>
      </c>
      <c r="G20" s="46">
        <v>132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253</v>
      </c>
      <c r="P20" s="47">
        <f>(O20/P$26)</f>
        <v>1.0454545454545454</v>
      </c>
      <c r="Q20" s="9"/>
    </row>
    <row r="21" spans="1:17" ht="15">
      <c r="A21" s="12"/>
      <c r="B21" s="25">
        <v>369.9</v>
      </c>
      <c r="C21" s="20" t="s">
        <v>33</v>
      </c>
      <c r="D21" s="46">
        <v>9961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9961</v>
      </c>
      <c r="P21" s="47">
        <f>(O21/P$26)</f>
        <v>41.16115702479339</v>
      </c>
      <c r="Q21" s="9"/>
    </row>
    <row r="22" spans="1:17" ht="15.75">
      <c r="A22" s="29" t="s">
        <v>26</v>
      </c>
      <c r="B22" s="30"/>
      <c r="C22" s="31"/>
      <c r="D22" s="32">
        <f>SUM(D23:D23)</f>
        <v>2345</v>
      </c>
      <c r="E22" s="32">
        <f>SUM(E23:E23)</f>
        <v>471</v>
      </c>
      <c r="F22" s="32">
        <f>SUM(F23:F23)</f>
        <v>0</v>
      </c>
      <c r="G22" s="32">
        <f>SUM(G23:G23)</f>
        <v>0</v>
      </c>
      <c r="H22" s="32">
        <f>SUM(H23:H23)</f>
        <v>0</v>
      </c>
      <c r="I22" s="32">
        <f>SUM(I23:I23)</f>
        <v>0</v>
      </c>
      <c r="J22" s="32">
        <f>SUM(J23:J23)</f>
        <v>0</v>
      </c>
      <c r="K22" s="32">
        <f>SUM(K23:K23)</f>
        <v>0</v>
      </c>
      <c r="L22" s="32">
        <f>SUM(L23:L23)</f>
        <v>0</v>
      </c>
      <c r="M22" s="32">
        <f>SUM(M23:M23)</f>
        <v>0</v>
      </c>
      <c r="N22" s="32">
        <f>SUM(N23:N23)</f>
        <v>0</v>
      </c>
      <c r="O22" s="32">
        <f>SUM(D22:N22)</f>
        <v>2816</v>
      </c>
      <c r="P22" s="45">
        <f>(O22/P$26)</f>
        <v>11.636363636363637</v>
      </c>
      <c r="Q22" s="9"/>
    </row>
    <row r="23" spans="1:17" ht="15.75" thickBot="1">
      <c r="A23" s="12"/>
      <c r="B23" s="25">
        <v>381</v>
      </c>
      <c r="C23" s="20" t="s">
        <v>34</v>
      </c>
      <c r="D23" s="46">
        <v>2345</v>
      </c>
      <c r="E23" s="46">
        <v>471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2816</v>
      </c>
      <c r="P23" s="47">
        <f>(O23/P$26)</f>
        <v>11.636363636363637</v>
      </c>
      <c r="Q23" s="9"/>
    </row>
    <row r="24" spans="1:120" ht="16.5" thickBot="1">
      <c r="A24" s="14" t="s">
        <v>28</v>
      </c>
      <c r="B24" s="23"/>
      <c r="C24" s="22"/>
      <c r="D24" s="15">
        <f>SUM(D5,D8,D10,D15,D17,D19,D22)</f>
        <v>92498</v>
      </c>
      <c r="E24" s="15">
        <f>SUM(E5,E8,E10,E15,E17,E19,E22)</f>
        <v>25304</v>
      </c>
      <c r="F24" s="15">
        <f>SUM(F5,F8,F10,F15,F17,F19,F22)</f>
        <v>0</v>
      </c>
      <c r="G24" s="15">
        <f>SUM(G5,G8,G10,G15,G17,G19,G22)</f>
        <v>2353</v>
      </c>
      <c r="H24" s="15">
        <f>SUM(H5,H8,H10,H15,H17,H19,H22)</f>
        <v>0</v>
      </c>
      <c r="I24" s="15">
        <f>SUM(I5,I8,I10,I15,I17,I19,I22)</f>
        <v>0</v>
      </c>
      <c r="J24" s="15">
        <f>SUM(J5,J8,J10,J15,J17,J19,J22)</f>
        <v>0</v>
      </c>
      <c r="K24" s="15">
        <f>SUM(K5,K8,K10,K15,K17,K19,K22)</f>
        <v>0</v>
      </c>
      <c r="L24" s="15">
        <f>SUM(L5,L8,L10,L15,L17,L19,L22)</f>
        <v>0</v>
      </c>
      <c r="M24" s="15">
        <f>SUM(M5,M8,M10,M15,M17,M19,M22)</f>
        <v>0</v>
      </c>
      <c r="N24" s="15">
        <f>SUM(N5,N8,N10,N15,N17,N19,N22)</f>
        <v>0</v>
      </c>
      <c r="O24" s="15">
        <f>SUM(D24:N24)</f>
        <v>120155</v>
      </c>
      <c r="P24" s="38">
        <f>(O24/P$26)</f>
        <v>496.5082644628099</v>
      </c>
      <c r="Q24" s="6"/>
      <c r="R24" s="2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</row>
    <row r="25" spans="1:16" ht="15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9"/>
    </row>
    <row r="26" spans="1:16" ht="15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8" t="s">
        <v>82</v>
      </c>
      <c r="N26" s="48"/>
      <c r="O26" s="48"/>
      <c r="P26" s="43">
        <v>242</v>
      </c>
    </row>
    <row r="27" spans="1:16" ht="15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1"/>
    </row>
    <row r="28" spans="1:16" ht="15.75" customHeight="1" thickBot="1">
      <c r="A28" s="52" t="s">
        <v>45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4"/>
    </row>
  </sheetData>
  <sheetProtection/>
  <mergeCells count="10">
    <mergeCell ref="M26:O26"/>
    <mergeCell ref="A27:P27"/>
    <mergeCell ref="A28:P2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35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36</v>
      </c>
      <c r="F4" s="34" t="s">
        <v>37</v>
      </c>
      <c r="G4" s="34" t="s">
        <v>38</v>
      </c>
      <c r="H4" s="34" t="s">
        <v>3</v>
      </c>
      <c r="I4" s="34" t="s">
        <v>4</v>
      </c>
      <c r="J4" s="35" t="s">
        <v>39</v>
      </c>
      <c r="K4" s="35" t="s">
        <v>5</v>
      </c>
      <c r="L4" s="35" t="s">
        <v>6</v>
      </c>
      <c r="M4" s="35" t="s">
        <v>7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SUM(D6:D8)</f>
        <v>51722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4">SUM(D5:M5)</f>
        <v>51722</v>
      </c>
      <c r="O5" s="33">
        <f aca="true" t="shared" si="2" ref="O5:O24">(N5/O$26)</f>
        <v>206.888</v>
      </c>
      <c r="P5" s="6"/>
    </row>
    <row r="6" spans="1:16" ht="15">
      <c r="A6" s="12"/>
      <c r="B6" s="25">
        <v>312.6</v>
      </c>
      <c r="C6" s="20" t="s">
        <v>8</v>
      </c>
      <c r="D6" s="46">
        <v>16550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16550</v>
      </c>
      <c r="O6" s="47">
        <f t="shared" si="2"/>
        <v>66.2</v>
      </c>
      <c r="P6" s="9"/>
    </row>
    <row r="7" spans="1:16" ht="15">
      <c r="A7" s="12"/>
      <c r="B7" s="25">
        <v>314.1</v>
      </c>
      <c r="C7" s="20" t="s">
        <v>9</v>
      </c>
      <c r="D7" s="46">
        <v>34434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34434</v>
      </c>
      <c r="O7" s="47">
        <f t="shared" si="2"/>
        <v>137.736</v>
      </c>
      <c r="P7" s="9"/>
    </row>
    <row r="8" spans="1:16" ht="15">
      <c r="A8" s="12"/>
      <c r="B8" s="25">
        <v>315</v>
      </c>
      <c r="C8" s="20" t="s">
        <v>10</v>
      </c>
      <c r="D8" s="46">
        <v>738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738</v>
      </c>
      <c r="O8" s="47">
        <f t="shared" si="2"/>
        <v>2.952</v>
      </c>
      <c r="P8" s="9"/>
    </row>
    <row r="9" spans="1:16" ht="15.75">
      <c r="A9" s="29" t="s">
        <v>12</v>
      </c>
      <c r="B9" s="30"/>
      <c r="C9" s="31"/>
      <c r="D9" s="32">
        <f aca="true" t="shared" si="3" ref="D9:M9">SUM(D10:D15)</f>
        <v>231146</v>
      </c>
      <c r="E9" s="32">
        <f t="shared" si="3"/>
        <v>2652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233798</v>
      </c>
      <c r="O9" s="45">
        <f t="shared" si="2"/>
        <v>935.192</v>
      </c>
      <c r="P9" s="10"/>
    </row>
    <row r="10" spans="1:16" ht="15">
      <c r="A10" s="12"/>
      <c r="B10" s="25">
        <v>331.1</v>
      </c>
      <c r="C10" s="20" t="s">
        <v>49</v>
      </c>
      <c r="D10" s="46">
        <v>213304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213304</v>
      </c>
      <c r="O10" s="47">
        <f t="shared" si="2"/>
        <v>853.216</v>
      </c>
      <c r="P10" s="9"/>
    </row>
    <row r="11" spans="1:16" ht="15">
      <c r="A11" s="12"/>
      <c r="B11" s="25">
        <v>335.12</v>
      </c>
      <c r="C11" s="20" t="s">
        <v>14</v>
      </c>
      <c r="D11" s="46">
        <v>6901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6901</v>
      </c>
      <c r="O11" s="47">
        <f t="shared" si="2"/>
        <v>27.604</v>
      </c>
      <c r="P11" s="9"/>
    </row>
    <row r="12" spans="1:16" ht="15">
      <c r="A12" s="12"/>
      <c r="B12" s="25">
        <v>335.14</v>
      </c>
      <c r="C12" s="20" t="s">
        <v>15</v>
      </c>
      <c r="D12" s="46">
        <v>157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157</v>
      </c>
      <c r="O12" s="47">
        <f t="shared" si="2"/>
        <v>0.628</v>
      </c>
      <c r="P12" s="9"/>
    </row>
    <row r="13" spans="1:16" ht="15">
      <c r="A13" s="12"/>
      <c r="B13" s="25">
        <v>335.15</v>
      </c>
      <c r="C13" s="20" t="s">
        <v>16</v>
      </c>
      <c r="D13" s="46">
        <v>2401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2401</v>
      </c>
      <c r="O13" s="47">
        <f t="shared" si="2"/>
        <v>9.604</v>
      </c>
      <c r="P13" s="9"/>
    </row>
    <row r="14" spans="1:16" ht="15">
      <c r="A14" s="12"/>
      <c r="B14" s="25">
        <v>335.18</v>
      </c>
      <c r="C14" s="20" t="s">
        <v>18</v>
      </c>
      <c r="D14" s="46">
        <v>8383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8383</v>
      </c>
      <c r="O14" s="47">
        <f t="shared" si="2"/>
        <v>33.532</v>
      </c>
      <c r="P14" s="9"/>
    </row>
    <row r="15" spans="1:16" ht="15">
      <c r="A15" s="12"/>
      <c r="B15" s="25">
        <v>335.29</v>
      </c>
      <c r="C15" s="20" t="s">
        <v>50</v>
      </c>
      <c r="D15" s="46">
        <v>0</v>
      </c>
      <c r="E15" s="46">
        <v>2652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2652</v>
      </c>
      <c r="O15" s="47">
        <f t="shared" si="2"/>
        <v>10.608</v>
      </c>
      <c r="P15" s="9"/>
    </row>
    <row r="16" spans="1:16" ht="15.75">
      <c r="A16" s="29" t="s">
        <v>24</v>
      </c>
      <c r="B16" s="30"/>
      <c r="C16" s="31"/>
      <c r="D16" s="32">
        <f aca="true" t="shared" si="4" ref="D16:M16">SUM(D17:D17)</f>
        <v>0</v>
      </c>
      <c r="E16" s="32">
        <f t="shared" si="4"/>
        <v>24990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32">
        <f t="shared" si="1"/>
        <v>24990</v>
      </c>
      <c r="O16" s="45">
        <f t="shared" si="2"/>
        <v>99.96</v>
      </c>
      <c r="P16" s="10"/>
    </row>
    <row r="17" spans="1:16" ht="15">
      <c r="A17" s="12"/>
      <c r="B17" s="25">
        <v>342.2</v>
      </c>
      <c r="C17" s="20" t="s">
        <v>27</v>
      </c>
      <c r="D17" s="46">
        <v>0</v>
      </c>
      <c r="E17" s="46">
        <v>24990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24990</v>
      </c>
      <c r="O17" s="47">
        <f t="shared" si="2"/>
        <v>99.96</v>
      </c>
      <c r="P17" s="9"/>
    </row>
    <row r="18" spans="1:16" ht="15.75">
      <c r="A18" s="29" t="s">
        <v>1</v>
      </c>
      <c r="B18" s="30"/>
      <c r="C18" s="31"/>
      <c r="D18" s="32">
        <f aca="true" t="shared" si="5" ref="D18:M18">SUM(D19:D20)</f>
        <v>9427</v>
      </c>
      <c r="E18" s="32">
        <f t="shared" si="5"/>
        <v>416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9843</v>
      </c>
      <c r="O18" s="45">
        <f t="shared" si="2"/>
        <v>39.372</v>
      </c>
      <c r="P18" s="10"/>
    </row>
    <row r="19" spans="1:16" ht="15">
      <c r="A19" s="12"/>
      <c r="B19" s="25">
        <v>361.1</v>
      </c>
      <c r="C19" s="20" t="s">
        <v>31</v>
      </c>
      <c r="D19" s="46">
        <v>366</v>
      </c>
      <c r="E19" s="46">
        <v>416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782</v>
      </c>
      <c r="O19" s="47">
        <f t="shared" si="2"/>
        <v>3.128</v>
      </c>
      <c r="P19" s="9"/>
    </row>
    <row r="20" spans="1:16" ht="15">
      <c r="A20" s="12"/>
      <c r="B20" s="25">
        <v>369.9</v>
      </c>
      <c r="C20" s="20" t="s">
        <v>33</v>
      </c>
      <c r="D20" s="46">
        <v>9061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9061</v>
      </c>
      <c r="O20" s="47">
        <f t="shared" si="2"/>
        <v>36.244</v>
      </c>
      <c r="P20" s="9"/>
    </row>
    <row r="21" spans="1:16" ht="15.75">
      <c r="A21" s="29" t="s">
        <v>26</v>
      </c>
      <c r="B21" s="30"/>
      <c r="C21" s="31"/>
      <c r="D21" s="32">
        <f aca="true" t="shared" si="6" ref="D21:M21">SUM(D22:D23)</f>
        <v>50000</v>
      </c>
      <c r="E21" s="32">
        <f t="shared" si="6"/>
        <v>1060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1"/>
        <v>51060</v>
      </c>
      <c r="O21" s="45">
        <f t="shared" si="2"/>
        <v>204.24</v>
      </c>
      <c r="P21" s="9"/>
    </row>
    <row r="22" spans="1:16" ht="15">
      <c r="A22" s="12"/>
      <c r="B22" s="25">
        <v>381</v>
      </c>
      <c r="C22" s="20" t="s">
        <v>34</v>
      </c>
      <c r="D22" s="46">
        <v>0</v>
      </c>
      <c r="E22" s="46">
        <v>1060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1060</v>
      </c>
      <c r="O22" s="47">
        <f t="shared" si="2"/>
        <v>4.24</v>
      </c>
      <c r="P22" s="9"/>
    </row>
    <row r="23" spans="1:16" ht="15.75" thickBot="1">
      <c r="A23" s="12"/>
      <c r="B23" s="25">
        <v>384</v>
      </c>
      <c r="C23" s="20" t="s">
        <v>51</v>
      </c>
      <c r="D23" s="46">
        <v>50000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50000</v>
      </c>
      <c r="O23" s="47">
        <f t="shared" si="2"/>
        <v>200</v>
      </c>
      <c r="P23" s="9"/>
    </row>
    <row r="24" spans="1:119" ht="16.5" thickBot="1">
      <c r="A24" s="14" t="s">
        <v>28</v>
      </c>
      <c r="B24" s="23"/>
      <c r="C24" s="22"/>
      <c r="D24" s="15">
        <f>SUM(D5,D9,D16,D18,D21)</f>
        <v>342295</v>
      </c>
      <c r="E24" s="15">
        <f aca="true" t="shared" si="7" ref="E24:M24">SUM(E5,E9,E16,E18,E21)</f>
        <v>29118</v>
      </c>
      <c r="F24" s="15">
        <f t="shared" si="7"/>
        <v>0</v>
      </c>
      <c r="G24" s="15">
        <f t="shared" si="7"/>
        <v>0</v>
      </c>
      <c r="H24" s="15">
        <f t="shared" si="7"/>
        <v>0</v>
      </c>
      <c r="I24" s="15">
        <f t="shared" si="7"/>
        <v>0</v>
      </c>
      <c r="J24" s="15">
        <f t="shared" si="7"/>
        <v>0</v>
      </c>
      <c r="K24" s="15">
        <f t="shared" si="7"/>
        <v>0</v>
      </c>
      <c r="L24" s="15">
        <f t="shared" si="7"/>
        <v>0</v>
      </c>
      <c r="M24" s="15">
        <f t="shared" si="7"/>
        <v>0</v>
      </c>
      <c r="N24" s="15">
        <f t="shared" si="1"/>
        <v>371413</v>
      </c>
      <c r="O24" s="38">
        <f t="shared" si="2"/>
        <v>1485.652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5" ht="15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8" t="s">
        <v>52</v>
      </c>
      <c r="M26" s="48"/>
      <c r="N26" s="48"/>
      <c r="O26" s="43">
        <v>250</v>
      </c>
    </row>
    <row r="27" spans="1:15" ht="15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5" ht="15.75" customHeight="1" thickBot="1">
      <c r="A28" s="52" t="s">
        <v>45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35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36</v>
      </c>
      <c r="F4" s="34" t="s">
        <v>37</v>
      </c>
      <c r="G4" s="34" t="s">
        <v>38</v>
      </c>
      <c r="H4" s="34" t="s">
        <v>3</v>
      </c>
      <c r="I4" s="34" t="s">
        <v>4</v>
      </c>
      <c r="J4" s="35" t="s">
        <v>39</v>
      </c>
      <c r="K4" s="35" t="s">
        <v>5</v>
      </c>
      <c r="L4" s="35" t="s">
        <v>6</v>
      </c>
      <c r="M4" s="35" t="s">
        <v>7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SUM(D6:D8)</f>
        <v>54303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4">SUM(D5:M5)</f>
        <v>54303</v>
      </c>
      <c r="O5" s="33">
        <f aca="true" t="shared" si="2" ref="O5:O24">(N5/O$26)</f>
        <v>208.8576923076923</v>
      </c>
      <c r="P5" s="6"/>
    </row>
    <row r="6" spans="1:16" ht="15">
      <c r="A6" s="12"/>
      <c r="B6" s="25">
        <v>312.6</v>
      </c>
      <c r="C6" s="20" t="s">
        <v>8</v>
      </c>
      <c r="D6" s="46">
        <v>17278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17278</v>
      </c>
      <c r="O6" s="47">
        <f t="shared" si="2"/>
        <v>66.45384615384616</v>
      </c>
      <c r="P6" s="9"/>
    </row>
    <row r="7" spans="1:16" ht="15">
      <c r="A7" s="12"/>
      <c r="B7" s="25">
        <v>314.1</v>
      </c>
      <c r="C7" s="20" t="s">
        <v>9</v>
      </c>
      <c r="D7" s="46">
        <v>36600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36600</v>
      </c>
      <c r="O7" s="47">
        <f t="shared" si="2"/>
        <v>140.76923076923077</v>
      </c>
      <c r="P7" s="9"/>
    </row>
    <row r="8" spans="1:16" ht="15">
      <c r="A8" s="12"/>
      <c r="B8" s="25">
        <v>315</v>
      </c>
      <c r="C8" s="20" t="s">
        <v>10</v>
      </c>
      <c r="D8" s="46">
        <v>425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425</v>
      </c>
      <c r="O8" s="47">
        <f t="shared" si="2"/>
        <v>1.6346153846153846</v>
      </c>
      <c r="P8" s="9"/>
    </row>
    <row r="9" spans="1:16" ht="15.75">
      <c r="A9" s="29" t="s">
        <v>12</v>
      </c>
      <c r="B9" s="30"/>
      <c r="C9" s="31"/>
      <c r="D9" s="32">
        <f aca="true" t="shared" si="3" ref="D9:M9">SUM(D10:D15)</f>
        <v>27417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27417</v>
      </c>
      <c r="O9" s="45">
        <f t="shared" si="2"/>
        <v>105.45</v>
      </c>
      <c r="P9" s="10"/>
    </row>
    <row r="10" spans="1:16" ht="15">
      <c r="A10" s="12"/>
      <c r="B10" s="25">
        <v>335.12</v>
      </c>
      <c r="C10" s="20" t="s">
        <v>14</v>
      </c>
      <c r="D10" s="46">
        <v>9521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9521</v>
      </c>
      <c r="O10" s="47">
        <f t="shared" si="2"/>
        <v>36.61923076923077</v>
      </c>
      <c r="P10" s="9"/>
    </row>
    <row r="11" spans="1:16" ht="15">
      <c r="A11" s="12"/>
      <c r="B11" s="25">
        <v>335.14</v>
      </c>
      <c r="C11" s="20" t="s">
        <v>15</v>
      </c>
      <c r="D11" s="46">
        <v>305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305</v>
      </c>
      <c r="O11" s="47">
        <f t="shared" si="2"/>
        <v>1.1730769230769231</v>
      </c>
      <c r="P11" s="9"/>
    </row>
    <row r="12" spans="1:16" ht="15">
      <c r="A12" s="12"/>
      <c r="B12" s="25">
        <v>335.15</v>
      </c>
      <c r="C12" s="20" t="s">
        <v>16</v>
      </c>
      <c r="D12" s="46">
        <v>479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479</v>
      </c>
      <c r="O12" s="47">
        <f t="shared" si="2"/>
        <v>1.8423076923076922</v>
      </c>
      <c r="P12" s="9"/>
    </row>
    <row r="13" spans="1:16" ht="15">
      <c r="A13" s="12"/>
      <c r="B13" s="25">
        <v>335.16</v>
      </c>
      <c r="C13" s="20" t="s">
        <v>17</v>
      </c>
      <c r="D13" s="46">
        <v>7250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7250</v>
      </c>
      <c r="O13" s="47">
        <f t="shared" si="2"/>
        <v>27.884615384615383</v>
      </c>
      <c r="P13" s="9"/>
    </row>
    <row r="14" spans="1:16" ht="15">
      <c r="A14" s="12"/>
      <c r="B14" s="25">
        <v>335.18</v>
      </c>
      <c r="C14" s="20" t="s">
        <v>18</v>
      </c>
      <c r="D14" s="46">
        <v>7362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7362</v>
      </c>
      <c r="O14" s="47">
        <f t="shared" si="2"/>
        <v>28.315384615384616</v>
      </c>
      <c r="P14" s="9"/>
    </row>
    <row r="15" spans="1:16" ht="15">
      <c r="A15" s="12"/>
      <c r="B15" s="25">
        <v>338</v>
      </c>
      <c r="C15" s="20" t="s">
        <v>19</v>
      </c>
      <c r="D15" s="46">
        <v>2500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2500</v>
      </c>
      <c r="O15" s="47">
        <f t="shared" si="2"/>
        <v>9.615384615384615</v>
      </c>
      <c r="P15" s="9"/>
    </row>
    <row r="16" spans="1:16" ht="15.75">
      <c r="A16" s="29" t="s">
        <v>24</v>
      </c>
      <c r="B16" s="30"/>
      <c r="C16" s="31"/>
      <c r="D16" s="32">
        <f aca="true" t="shared" si="4" ref="D16:M16">SUM(D17:D17)</f>
        <v>0</v>
      </c>
      <c r="E16" s="32">
        <f t="shared" si="4"/>
        <v>29614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32">
        <f t="shared" si="1"/>
        <v>29614</v>
      </c>
      <c r="O16" s="45">
        <f t="shared" si="2"/>
        <v>113.9</v>
      </c>
      <c r="P16" s="10"/>
    </row>
    <row r="17" spans="1:16" ht="15">
      <c r="A17" s="12"/>
      <c r="B17" s="25">
        <v>342.2</v>
      </c>
      <c r="C17" s="20" t="s">
        <v>27</v>
      </c>
      <c r="D17" s="46">
        <v>0</v>
      </c>
      <c r="E17" s="46">
        <v>29614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29614</v>
      </c>
      <c r="O17" s="47">
        <f t="shared" si="2"/>
        <v>113.9</v>
      </c>
      <c r="P17" s="9"/>
    </row>
    <row r="18" spans="1:16" ht="15.75">
      <c r="A18" s="29" t="s">
        <v>25</v>
      </c>
      <c r="B18" s="30"/>
      <c r="C18" s="31"/>
      <c r="D18" s="32">
        <f aca="true" t="shared" si="5" ref="D18:M18">SUM(D19:D19)</f>
        <v>202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202</v>
      </c>
      <c r="O18" s="45">
        <f t="shared" si="2"/>
        <v>0.7769230769230769</v>
      </c>
      <c r="P18" s="10"/>
    </row>
    <row r="19" spans="1:16" ht="15">
      <c r="A19" s="13"/>
      <c r="B19" s="39">
        <v>359</v>
      </c>
      <c r="C19" s="21" t="s">
        <v>30</v>
      </c>
      <c r="D19" s="46">
        <v>202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202</v>
      </c>
      <c r="O19" s="47">
        <f t="shared" si="2"/>
        <v>0.7769230769230769</v>
      </c>
      <c r="P19" s="9"/>
    </row>
    <row r="20" spans="1:16" ht="15.75">
      <c r="A20" s="29" t="s">
        <v>1</v>
      </c>
      <c r="B20" s="30"/>
      <c r="C20" s="31"/>
      <c r="D20" s="32">
        <f aca="true" t="shared" si="6" ref="D20:M20">SUM(D21:D23)</f>
        <v>3977</v>
      </c>
      <c r="E20" s="32">
        <f t="shared" si="6"/>
        <v>371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4348</v>
      </c>
      <c r="O20" s="45">
        <f t="shared" si="2"/>
        <v>16.723076923076924</v>
      </c>
      <c r="P20" s="10"/>
    </row>
    <row r="21" spans="1:16" ht="15">
      <c r="A21" s="12"/>
      <c r="B21" s="25">
        <v>361.1</v>
      </c>
      <c r="C21" s="20" t="s">
        <v>31</v>
      </c>
      <c r="D21" s="46">
        <v>119</v>
      </c>
      <c r="E21" s="46">
        <v>371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490</v>
      </c>
      <c r="O21" s="47">
        <f t="shared" si="2"/>
        <v>1.8846153846153846</v>
      </c>
      <c r="P21" s="9"/>
    </row>
    <row r="22" spans="1:16" ht="15">
      <c r="A22" s="12"/>
      <c r="B22" s="25">
        <v>366</v>
      </c>
      <c r="C22" s="20" t="s">
        <v>32</v>
      </c>
      <c r="D22" s="46">
        <v>965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965</v>
      </c>
      <c r="O22" s="47">
        <f t="shared" si="2"/>
        <v>3.7115384615384617</v>
      </c>
      <c r="P22" s="9"/>
    </row>
    <row r="23" spans="1:16" ht="15.75" thickBot="1">
      <c r="A23" s="12"/>
      <c r="B23" s="25">
        <v>369.9</v>
      </c>
      <c r="C23" s="20" t="s">
        <v>33</v>
      </c>
      <c r="D23" s="46">
        <v>2893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2893</v>
      </c>
      <c r="O23" s="47">
        <f t="shared" si="2"/>
        <v>11.126923076923077</v>
      </c>
      <c r="P23" s="9"/>
    </row>
    <row r="24" spans="1:119" ht="16.5" thickBot="1">
      <c r="A24" s="14" t="s">
        <v>28</v>
      </c>
      <c r="B24" s="23"/>
      <c r="C24" s="22"/>
      <c r="D24" s="15">
        <f>SUM(D5,D9,D16,D18,D20)</f>
        <v>85899</v>
      </c>
      <c r="E24" s="15">
        <f aca="true" t="shared" si="7" ref="E24:M24">SUM(E5,E9,E16,E18,E20)</f>
        <v>29985</v>
      </c>
      <c r="F24" s="15">
        <f t="shared" si="7"/>
        <v>0</v>
      </c>
      <c r="G24" s="15">
        <f t="shared" si="7"/>
        <v>0</v>
      </c>
      <c r="H24" s="15">
        <f t="shared" si="7"/>
        <v>0</v>
      </c>
      <c r="I24" s="15">
        <f t="shared" si="7"/>
        <v>0</v>
      </c>
      <c r="J24" s="15">
        <f t="shared" si="7"/>
        <v>0</v>
      </c>
      <c r="K24" s="15">
        <f t="shared" si="7"/>
        <v>0</v>
      </c>
      <c r="L24" s="15">
        <f t="shared" si="7"/>
        <v>0</v>
      </c>
      <c r="M24" s="15">
        <f t="shared" si="7"/>
        <v>0</v>
      </c>
      <c r="N24" s="15">
        <f t="shared" si="1"/>
        <v>115884</v>
      </c>
      <c r="O24" s="38">
        <f t="shared" si="2"/>
        <v>445.7076923076923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5" ht="15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8" t="s">
        <v>47</v>
      </c>
      <c r="M26" s="48"/>
      <c r="N26" s="48"/>
      <c r="O26" s="43">
        <v>260</v>
      </c>
    </row>
    <row r="27" spans="1:15" ht="15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5" ht="15.75" customHeight="1" thickBot="1">
      <c r="A28" s="52" t="s">
        <v>45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35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36</v>
      </c>
      <c r="F4" s="34" t="s">
        <v>37</v>
      </c>
      <c r="G4" s="34" t="s">
        <v>38</v>
      </c>
      <c r="H4" s="34" t="s">
        <v>3</v>
      </c>
      <c r="I4" s="34" t="s">
        <v>4</v>
      </c>
      <c r="J4" s="35" t="s">
        <v>39</v>
      </c>
      <c r="K4" s="35" t="s">
        <v>5</v>
      </c>
      <c r="L4" s="35" t="s">
        <v>6</v>
      </c>
      <c r="M4" s="35" t="s">
        <v>7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SUM(D6:D8)</f>
        <v>54303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4">SUM(D5:M5)</f>
        <v>54303</v>
      </c>
      <c r="O5" s="33">
        <f aca="true" t="shared" si="2" ref="O5:O24">(N5/O$26)</f>
        <v>201.12222222222223</v>
      </c>
      <c r="P5" s="6"/>
    </row>
    <row r="6" spans="1:16" ht="15">
      <c r="A6" s="12"/>
      <c r="B6" s="25">
        <v>312.6</v>
      </c>
      <c r="C6" s="20" t="s">
        <v>8</v>
      </c>
      <c r="D6" s="46">
        <v>17278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17278</v>
      </c>
      <c r="O6" s="47">
        <f t="shared" si="2"/>
        <v>63.992592592592594</v>
      </c>
      <c r="P6" s="9"/>
    </row>
    <row r="7" spans="1:16" ht="15">
      <c r="A7" s="12"/>
      <c r="B7" s="25">
        <v>314.1</v>
      </c>
      <c r="C7" s="20" t="s">
        <v>9</v>
      </c>
      <c r="D7" s="46">
        <v>36600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36600</v>
      </c>
      <c r="O7" s="47">
        <f t="shared" si="2"/>
        <v>135.55555555555554</v>
      </c>
      <c r="P7" s="9"/>
    </row>
    <row r="8" spans="1:16" ht="15">
      <c r="A8" s="12"/>
      <c r="B8" s="25">
        <v>315</v>
      </c>
      <c r="C8" s="20" t="s">
        <v>10</v>
      </c>
      <c r="D8" s="46">
        <v>425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425</v>
      </c>
      <c r="O8" s="47">
        <f t="shared" si="2"/>
        <v>1.5740740740740742</v>
      </c>
      <c r="P8" s="9"/>
    </row>
    <row r="9" spans="1:16" ht="15.75">
      <c r="A9" s="29" t="s">
        <v>12</v>
      </c>
      <c r="B9" s="30"/>
      <c r="C9" s="31"/>
      <c r="D9" s="32">
        <f aca="true" t="shared" si="3" ref="D9:M9">SUM(D10:D15)</f>
        <v>27417</v>
      </c>
      <c r="E9" s="32">
        <f t="shared" si="3"/>
        <v>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27417</v>
      </c>
      <c r="O9" s="45">
        <f t="shared" si="2"/>
        <v>101.54444444444445</v>
      </c>
      <c r="P9" s="10"/>
    </row>
    <row r="10" spans="1:16" ht="15">
      <c r="A10" s="12"/>
      <c r="B10" s="25">
        <v>335.12</v>
      </c>
      <c r="C10" s="20" t="s">
        <v>14</v>
      </c>
      <c r="D10" s="46">
        <v>9521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9521</v>
      </c>
      <c r="O10" s="47">
        <f t="shared" si="2"/>
        <v>35.262962962962966</v>
      </c>
      <c r="P10" s="9"/>
    </row>
    <row r="11" spans="1:16" ht="15">
      <c r="A11" s="12"/>
      <c r="B11" s="25">
        <v>335.14</v>
      </c>
      <c r="C11" s="20" t="s">
        <v>15</v>
      </c>
      <c r="D11" s="46">
        <v>305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305</v>
      </c>
      <c r="O11" s="47">
        <f t="shared" si="2"/>
        <v>1.1296296296296295</v>
      </c>
      <c r="P11" s="9"/>
    </row>
    <row r="12" spans="1:16" ht="15">
      <c r="A12" s="12"/>
      <c r="B12" s="25">
        <v>335.15</v>
      </c>
      <c r="C12" s="20" t="s">
        <v>16</v>
      </c>
      <c r="D12" s="46">
        <v>479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479</v>
      </c>
      <c r="O12" s="47">
        <f t="shared" si="2"/>
        <v>1.7740740740740741</v>
      </c>
      <c r="P12" s="9"/>
    </row>
    <row r="13" spans="1:16" ht="15">
      <c r="A13" s="12"/>
      <c r="B13" s="25">
        <v>335.16</v>
      </c>
      <c r="C13" s="20" t="s">
        <v>17</v>
      </c>
      <c r="D13" s="46">
        <v>7250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7250</v>
      </c>
      <c r="O13" s="47">
        <f t="shared" si="2"/>
        <v>26.85185185185185</v>
      </c>
      <c r="P13" s="9"/>
    </row>
    <row r="14" spans="1:16" ht="15">
      <c r="A14" s="12"/>
      <c r="B14" s="25">
        <v>335.18</v>
      </c>
      <c r="C14" s="20" t="s">
        <v>18</v>
      </c>
      <c r="D14" s="46">
        <v>7362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7362</v>
      </c>
      <c r="O14" s="47">
        <f t="shared" si="2"/>
        <v>27.266666666666666</v>
      </c>
      <c r="P14" s="9"/>
    </row>
    <row r="15" spans="1:16" ht="15">
      <c r="A15" s="12"/>
      <c r="B15" s="25">
        <v>338</v>
      </c>
      <c r="C15" s="20" t="s">
        <v>19</v>
      </c>
      <c r="D15" s="46">
        <v>2500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2500</v>
      </c>
      <c r="O15" s="47">
        <f t="shared" si="2"/>
        <v>9.25925925925926</v>
      </c>
      <c r="P15" s="9"/>
    </row>
    <row r="16" spans="1:16" ht="15.75">
      <c r="A16" s="29" t="s">
        <v>24</v>
      </c>
      <c r="B16" s="30"/>
      <c r="C16" s="31"/>
      <c r="D16" s="32">
        <f aca="true" t="shared" si="4" ref="D16:M16">SUM(D17:D17)</f>
        <v>0</v>
      </c>
      <c r="E16" s="32">
        <f t="shared" si="4"/>
        <v>29614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32">
        <f t="shared" si="1"/>
        <v>29614</v>
      </c>
      <c r="O16" s="45">
        <f t="shared" si="2"/>
        <v>109.68148148148148</v>
      </c>
      <c r="P16" s="10"/>
    </row>
    <row r="17" spans="1:16" ht="15">
      <c r="A17" s="12"/>
      <c r="B17" s="25">
        <v>342.2</v>
      </c>
      <c r="C17" s="20" t="s">
        <v>27</v>
      </c>
      <c r="D17" s="46">
        <v>0</v>
      </c>
      <c r="E17" s="46">
        <v>29614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29614</v>
      </c>
      <c r="O17" s="47">
        <f t="shared" si="2"/>
        <v>109.68148148148148</v>
      </c>
      <c r="P17" s="9"/>
    </row>
    <row r="18" spans="1:16" ht="15.75">
      <c r="A18" s="29" t="s">
        <v>25</v>
      </c>
      <c r="B18" s="30"/>
      <c r="C18" s="31"/>
      <c r="D18" s="32">
        <f aca="true" t="shared" si="5" ref="D18:M18">SUM(D19:D19)</f>
        <v>202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1"/>
        <v>202</v>
      </c>
      <c r="O18" s="45">
        <f t="shared" si="2"/>
        <v>0.7481481481481481</v>
      </c>
      <c r="P18" s="10"/>
    </row>
    <row r="19" spans="1:16" ht="15">
      <c r="A19" s="13"/>
      <c r="B19" s="39">
        <v>359</v>
      </c>
      <c r="C19" s="21" t="s">
        <v>30</v>
      </c>
      <c r="D19" s="46">
        <v>202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202</v>
      </c>
      <c r="O19" s="47">
        <f t="shared" si="2"/>
        <v>0.7481481481481481</v>
      </c>
      <c r="P19" s="9"/>
    </row>
    <row r="20" spans="1:16" ht="15.75">
      <c r="A20" s="29" t="s">
        <v>1</v>
      </c>
      <c r="B20" s="30"/>
      <c r="C20" s="31"/>
      <c r="D20" s="32">
        <f aca="true" t="shared" si="6" ref="D20:M20">SUM(D21:D23)</f>
        <v>3977</v>
      </c>
      <c r="E20" s="32">
        <f t="shared" si="6"/>
        <v>371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1"/>
        <v>4348</v>
      </c>
      <c r="O20" s="45">
        <f t="shared" si="2"/>
        <v>16.103703703703705</v>
      </c>
      <c r="P20" s="10"/>
    </row>
    <row r="21" spans="1:16" ht="15">
      <c r="A21" s="12"/>
      <c r="B21" s="25">
        <v>361.1</v>
      </c>
      <c r="C21" s="20" t="s">
        <v>31</v>
      </c>
      <c r="D21" s="46">
        <v>119</v>
      </c>
      <c r="E21" s="46">
        <v>371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490</v>
      </c>
      <c r="O21" s="47">
        <f t="shared" si="2"/>
        <v>1.8148148148148149</v>
      </c>
      <c r="P21" s="9"/>
    </row>
    <row r="22" spans="1:16" ht="15">
      <c r="A22" s="12"/>
      <c r="B22" s="25">
        <v>366</v>
      </c>
      <c r="C22" s="20" t="s">
        <v>32</v>
      </c>
      <c r="D22" s="46">
        <v>965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965</v>
      </c>
      <c r="O22" s="47">
        <f t="shared" si="2"/>
        <v>3.574074074074074</v>
      </c>
      <c r="P22" s="9"/>
    </row>
    <row r="23" spans="1:16" ht="15.75" thickBot="1">
      <c r="A23" s="12"/>
      <c r="B23" s="25">
        <v>369.9</v>
      </c>
      <c r="C23" s="20" t="s">
        <v>33</v>
      </c>
      <c r="D23" s="46">
        <v>2893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2893</v>
      </c>
      <c r="O23" s="47">
        <f t="shared" si="2"/>
        <v>10.714814814814815</v>
      </c>
      <c r="P23" s="9"/>
    </row>
    <row r="24" spans="1:119" ht="16.5" thickBot="1">
      <c r="A24" s="14" t="s">
        <v>28</v>
      </c>
      <c r="B24" s="23"/>
      <c r="C24" s="22"/>
      <c r="D24" s="15">
        <f>SUM(D5,D9,D16,D18,D20)</f>
        <v>85899</v>
      </c>
      <c r="E24" s="15">
        <f aca="true" t="shared" si="7" ref="E24:M24">SUM(E5,E9,E16,E18,E20)</f>
        <v>29985</v>
      </c>
      <c r="F24" s="15">
        <f t="shared" si="7"/>
        <v>0</v>
      </c>
      <c r="G24" s="15">
        <f t="shared" si="7"/>
        <v>0</v>
      </c>
      <c r="H24" s="15">
        <f t="shared" si="7"/>
        <v>0</v>
      </c>
      <c r="I24" s="15">
        <f t="shared" si="7"/>
        <v>0</v>
      </c>
      <c r="J24" s="15">
        <f t="shared" si="7"/>
        <v>0</v>
      </c>
      <c r="K24" s="15">
        <f t="shared" si="7"/>
        <v>0</v>
      </c>
      <c r="L24" s="15">
        <f t="shared" si="7"/>
        <v>0</v>
      </c>
      <c r="M24" s="15">
        <f t="shared" si="7"/>
        <v>0</v>
      </c>
      <c r="N24" s="15">
        <f t="shared" si="1"/>
        <v>115884</v>
      </c>
      <c r="O24" s="38">
        <f t="shared" si="2"/>
        <v>429.2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5" ht="15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8" t="s">
        <v>44</v>
      </c>
      <c r="M26" s="48"/>
      <c r="N26" s="48"/>
      <c r="O26" s="43">
        <v>270</v>
      </c>
    </row>
    <row r="27" spans="1:15" ht="15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5" ht="15.75" thickBot="1">
      <c r="A28" s="52" t="s">
        <v>45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</sheetData>
  <sheetProtection/>
  <mergeCells count="10">
    <mergeCell ref="A28:O28"/>
    <mergeCell ref="L26:N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35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36</v>
      </c>
      <c r="F4" s="34" t="s">
        <v>37</v>
      </c>
      <c r="G4" s="34" t="s">
        <v>38</v>
      </c>
      <c r="H4" s="34" t="s">
        <v>3</v>
      </c>
      <c r="I4" s="34" t="s">
        <v>4</v>
      </c>
      <c r="J4" s="35" t="s">
        <v>39</v>
      </c>
      <c r="K4" s="35" t="s">
        <v>5</v>
      </c>
      <c r="L4" s="35" t="s">
        <v>6</v>
      </c>
      <c r="M4" s="35" t="s">
        <v>7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SUM(D6:D8)</f>
        <v>58694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58694</v>
      </c>
      <c r="O5" s="33">
        <f aca="true" t="shared" si="1" ref="O5:O28">(N5/O$30)</f>
        <v>234.776</v>
      </c>
      <c r="P5" s="6"/>
    </row>
    <row r="6" spans="1:16" ht="15">
      <c r="A6" s="12"/>
      <c r="B6" s="25">
        <v>312.6</v>
      </c>
      <c r="C6" s="20" t="s">
        <v>8</v>
      </c>
      <c r="D6" s="46">
        <v>15709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15709</v>
      </c>
      <c r="O6" s="47">
        <f t="shared" si="1"/>
        <v>62.836</v>
      </c>
      <c r="P6" s="9"/>
    </row>
    <row r="7" spans="1:16" ht="15">
      <c r="A7" s="12"/>
      <c r="B7" s="25">
        <v>314.1</v>
      </c>
      <c r="C7" s="20" t="s">
        <v>9</v>
      </c>
      <c r="D7" s="46">
        <v>42428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>SUM(D7:M7)</f>
        <v>42428</v>
      </c>
      <c r="O7" s="47">
        <f t="shared" si="1"/>
        <v>169.712</v>
      </c>
      <c r="P7" s="9"/>
    </row>
    <row r="8" spans="1:16" ht="15">
      <c r="A8" s="12"/>
      <c r="B8" s="25">
        <v>315</v>
      </c>
      <c r="C8" s="20" t="s">
        <v>10</v>
      </c>
      <c r="D8" s="46">
        <v>557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557</v>
      </c>
      <c r="O8" s="47">
        <f t="shared" si="1"/>
        <v>2.228</v>
      </c>
      <c r="P8" s="9"/>
    </row>
    <row r="9" spans="1:16" ht="15.75">
      <c r="A9" s="29" t="s">
        <v>12</v>
      </c>
      <c r="B9" s="30"/>
      <c r="C9" s="31"/>
      <c r="D9" s="32">
        <f aca="true" t="shared" si="2" ref="D9:M9">SUM(D10:D17)</f>
        <v>258347</v>
      </c>
      <c r="E9" s="32">
        <f t="shared" si="2"/>
        <v>53141</v>
      </c>
      <c r="F9" s="32">
        <f t="shared" si="2"/>
        <v>0</v>
      </c>
      <c r="G9" s="32">
        <f t="shared" si="2"/>
        <v>0</v>
      </c>
      <c r="H9" s="32">
        <f t="shared" si="2"/>
        <v>0</v>
      </c>
      <c r="I9" s="32">
        <f t="shared" si="2"/>
        <v>0</v>
      </c>
      <c r="J9" s="32">
        <f t="shared" si="2"/>
        <v>0</v>
      </c>
      <c r="K9" s="32">
        <f t="shared" si="2"/>
        <v>0</v>
      </c>
      <c r="L9" s="32">
        <f t="shared" si="2"/>
        <v>0</v>
      </c>
      <c r="M9" s="32">
        <f t="shared" si="2"/>
        <v>0</v>
      </c>
      <c r="N9" s="44">
        <f>SUM(D9:M9)</f>
        <v>311488</v>
      </c>
      <c r="O9" s="45">
        <f t="shared" si="1"/>
        <v>1245.952</v>
      </c>
      <c r="P9" s="10"/>
    </row>
    <row r="10" spans="1:16" ht="15">
      <c r="A10" s="12"/>
      <c r="B10" s="25">
        <v>331.2</v>
      </c>
      <c r="C10" s="20" t="s">
        <v>11</v>
      </c>
      <c r="D10" s="46">
        <v>0</v>
      </c>
      <c r="E10" s="46">
        <v>53141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aca="true" t="shared" si="3" ref="N10:N16">SUM(D10:M10)</f>
        <v>53141</v>
      </c>
      <c r="O10" s="47">
        <f t="shared" si="1"/>
        <v>212.564</v>
      </c>
      <c r="P10" s="9"/>
    </row>
    <row r="11" spans="1:16" ht="15">
      <c r="A11" s="12"/>
      <c r="B11" s="25">
        <v>334.7</v>
      </c>
      <c r="C11" s="20" t="s">
        <v>13</v>
      </c>
      <c r="D11" s="46">
        <v>228837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3"/>
        <v>228837</v>
      </c>
      <c r="O11" s="47">
        <f t="shared" si="1"/>
        <v>915.348</v>
      </c>
      <c r="P11" s="9"/>
    </row>
    <row r="12" spans="1:16" ht="15">
      <c r="A12" s="12"/>
      <c r="B12" s="25">
        <v>335.12</v>
      </c>
      <c r="C12" s="20" t="s">
        <v>14</v>
      </c>
      <c r="D12" s="46">
        <v>9568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3"/>
        <v>9568</v>
      </c>
      <c r="O12" s="47">
        <f t="shared" si="1"/>
        <v>38.272</v>
      </c>
      <c r="P12" s="9"/>
    </row>
    <row r="13" spans="1:16" ht="15">
      <c r="A13" s="12"/>
      <c r="B13" s="25">
        <v>335.14</v>
      </c>
      <c r="C13" s="20" t="s">
        <v>15</v>
      </c>
      <c r="D13" s="46">
        <v>593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3"/>
        <v>593</v>
      </c>
      <c r="O13" s="47">
        <f t="shared" si="1"/>
        <v>2.372</v>
      </c>
      <c r="P13" s="9"/>
    </row>
    <row r="14" spans="1:16" ht="15">
      <c r="A14" s="12"/>
      <c r="B14" s="25">
        <v>335.15</v>
      </c>
      <c r="C14" s="20" t="s">
        <v>16</v>
      </c>
      <c r="D14" s="46">
        <v>479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3"/>
        <v>479</v>
      </c>
      <c r="O14" s="47">
        <f t="shared" si="1"/>
        <v>1.916</v>
      </c>
      <c r="P14" s="9"/>
    </row>
    <row r="15" spans="1:16" ht="15">
      <c r="A15" s="12"/>
      <c r="B15" s="25">
        <v>335.16</v>
      </c>
      <c r="C15" s="20" t="s">
        <v>17</v>
      </c>
      <c r="D15" s="46">
        <v>9950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3"/>
        <v>9950</v>
      </c>
      <c r="O15" s="47">
        <f t="shared" si="1"/>
        <v>39.8</v>
      </c>
      <c r="P15" s="9"/>
    </row>
    <row r="16" spans="1:16" ht="15">
      <c r="A16" s="12"/>
      <c r="B16" s="25">
        <v>335.18</v>
      </c>
      <c r="C16" s="20" t="s">
        <v>18</v>
      </c>
      <c r="D16" s="46">
        <v>7920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3"/>
        <v>7920</v>
      </c>
      <c r="O16" s="47">
        <f t="shared" si="1"/>
        <v>31.68</v>
      </c>
      <c r="P16" s="9"/>
    </row>
    <row r="17" spans="1:16" ht="15">
      <c r="A17" s="12"/>
      <c r="B17" s="25">
        <v>338</v>
      </c>
      <c r="C17" s="20" t="s">
        <v>19</v>
      </c>
      <c r="D17" s="46">
        <v>1000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8">SUM(D17:M17)</f>
        <v>1000</v>
      </c>
      <c r="O17" s="47">
        <f t="shared" si="1"/>
        <v>4</v>
      </c>
      <c r="P17" s="9"/>
    </row>
    <row r="18" spans="1:16" ht="15.75">
      <c r="A18" s="29" t="s">
        <v>24</v>
      </c>
      <c r="B18" s="30"/>
      <c r="C18" s="31"/>
      <c r="D18" s="32">
        <f aca="true" t="shared" si="5" ref="D18:M18">SUM(D19:D19)</f>
        <v>0</v>
      </c>
      <c r="E18" s="32">
        <f t="shared" si="5"/>
        <v>28203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4"/>
        <v>28203</v>
      </c>
      <c r="O18" s="45">
        <f t="shared" si="1"/>
        <v>112.812</v>
      </c>
      <c r="P18" s="10"/>
    </row>
    <row r="19" spans="1:16" ht="15">
      <c r="A19" s="12"/>
      <c r="B19" s="25">
        <v>342.2</v>
      </c>
      <c r="C19" s="20" t="s">
        <v>27</v>
      </c>
      <c r="D19" s="46">
        <v>0</v>
      </c>
      <c r="E19" s="46">
        <v>28203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28203</v>
      </c>
      <c r="O19" s="47">
        <f t="shared" si="1"/>
        <v>112.812</v>
      </c>
      <c r="P19" s="9"/>
    </row>
    <row r="20" spans="1:16" ht="15.75">
      <c r="A20" s="29" t="s">
        <v>25</v>
      </c>
      <c r="B20" s="30"/>
      <c r="C20" s="31"/>
      <c r="D20" s="32">
        <f aca="true" t="shared" si="6" ref="D20:M20">SUM(D21:D21)</f>
        <v>102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32">
        <f t="shared" si="4"/>
        <v>102</v>
      </c>
      <c r="O20" s="45">
        <f t="shared" si="1"/>
        <v>0.408</v>
      </c>
      <c r="P20" s="10"/>
    </row>
    <row r="21" spans="1:16" ht="15">
      <c r="A21" s="13"/>
      <c r="B21" s="39">
        <v>359</v>
      </c>
      <c r="C21" s="21" t="s">
        <v>30</v>
      </c>
      <c r="D21" s="46">
        <v>102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102</v>
      </c>
      <c r="O21" s="47">
        <f t="shared" si="1"/>
        <v>0.408</v>
      </c>
      <c r="P21" s="9"/>
    </row>
    <row r="22" spans="1:16" ht="15.75">
      <c r="A22" s="29" t="s">
        <v>1</v>
      </c>
      <c r="B22" s="30"/>
      <c r="C22" s="31"/>
      <c r="D22" s="32">
        <f aca="true" t="shared" si="7" ref="D22:M22">SUM(D23:D25)</f>
        <v>4658</v>
      </c>
      <c r="E22" s="32">
        <f t="shared" si="7"/>
        <v>1772</v>
      </c>
      <c r="F22" s="32">
        <f t="shared" si="7"/>
        <v>0</v>
      </c>
      <c r="G22" s="32">
        <f t="shared" si="7"/>
        <v>0</v>
      </c>
      <c r="H22" s="32">
        <f t="shared" si="7"/>
        <v>0</v>
      </c>
      <c r="I22" s="32">
        <f t="shared" si="7"/>
        <v>0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4"/>
        <v>6430</v>
      </c>
      <c r="O22" s="45">
        <f t="shared" si="1"/>
        <v>25.72</v>
      </c>
      <c r="P22" s="10"/>
    </row>
    <row r="23" spans="1:16" ht="15">
      <c r="A23" s="12"/>
      <c r="B23" s="25">
        <v>361.1</v>
      </c>
      <c r="C23" s="20" t="s">
        <v>31</v>
      </c>
      <c r="D23" s="46">
        <v>762</v>
      </c>
      <c r="E23" s="46">
        <v>1762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2524</v>
      </c>
      <c r="O23" s="47">
        <f t="shared" si="1"/>
        <v>10.096</v>
      </c>
      <c r="P23" s="9"/>
    </row>
    <row r="24" spans="1:16" ht="15">
      <c r="A24" s="12"/>
      <c r="B24" s="25">
        <v>366</v>
      </c>
      <c r="C24" s="20" t="s">
        <v>32</v>
      </c>
      <c r="D24" s="46">
        <v>2950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2950</v>
      </c>
      <c r="O24" s="47">
        <f t="shared" si="1"/>
        <v>11.8</v>
      </c>
      <c r="P24" s="9"/>
    </row>
    <row r="25" spans="1:16" ht="15">
      <c r="A25" s="12"/>
      <c r="B25" s="25">
        <v>369.9</v>
      </c>
      <c r="C25" s="20" t="s">
        <v>33</v>
      </c>
      <c r="D25" s="46">
        <v>946</v>
      </c>
      <c r="E25" s="46">
        <v>10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956</v>
      </c>
      <c r="O25" s="47">
        <f t="shared" si="1"/>
        <v>3.824</v>
      </c>
      <c r="P25" s="9"/>
    </row>
    <row r="26" spans="1:16" ht="15.75">
      <c r="A26" s="29" t="s">
        <v>26</v>
      </c>
      <c r="B26" s="30"/>
      <c r="C26" s="31"/>
      <c r="D26" s="32">
        <f aca="true" t="shared" si="8" ref="D26:M26">SUM(D27:D27)</f>
        <v>0</v>
      </c>
      <c r="E26" s="32">
        <f t="shared" si="8"/>
        <v>1891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0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2">
        <f t="shared" si="4"/>
        <v>1891</v>
      </c>
      <c r="O26" s="45">
        <f t="shared" si="1"/>
        <v>7.564</v>
      </c>
      <c r="P26" s="9"/>
    </row>
    <row r="27" spans="1:16" ht="15.75" thickBot="1">
      <c r="A27" s="12"/>
      <c r="B27" s="25">
        <v>381</v>
      </c>
      <c r="C27" s="20" t="s">
        <v>34</v>
      </c>
      <c r="D27" s="46">
        <v>0</v>
      </c>
      <c r="E27" s="46">
        <v>1891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1891</v>
      </c>
      <c r="O27" s="47">
        <f t="shared" si="1"/>
        <v>7.564</v>
      </c>
      <c r="P27" s="9"/>
    </row>
    <row r="28" spans="1:119" ht="16.5" thickBot="1">
      <c r="A28" s="14" t="s">
        <v>28</v>
      </c>
      <c r="B28" s="23"/>
      <c r="C28" s="22"/>
      <c r="D28" s="15">
        <f>SUM(D5,D9,D18,D20,D22,D26)</f>
        <v>321801</v>
      </c>
      <c r="E28" s="15">
        <f aca="true" t="shared" si="9" ref="E28:M28">SUM(E5,E9,E18,E20,E22,E26)</f>
        <v>85007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0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15">
        <f t="shared" si="9"/>
        <v>0</v>
      </c>
      <c r="N28" s="15">
        <f t="shared" si="4"/>
        <v>406808</v>
      </c>
      <c r="O28" s="38">
        <f t="shared" si="1"/>
        <v>1627.232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8" t="s">
        <v>41</v>
      </c>
      <c r="M30" s="48"/>
      <c r="N30" s="48"/>
      <c r="O30" s="43">
        <v>250</v>
      </c>
    </row>
    <row r="31" spans="1:15" ht="15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  <row r="32" spans="1:15" ht="15.75" thickBot="1">
      <c r="A32" s="52" t="s">
        <v>45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</sheetData>
  <sheetProtection/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35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36</v>
      </c>
      <c r="F4" s="34" t="s">
        <v>37</v>
      </c>
      <c r="G4" s="34" t="s">
        <v>38</v>
      </c>
      <c r="H4" s="34" t="s">
        <v>3</v>
      </c>
      <c r="I4" s="34" t="s">
        <v>4</v>
      </c>
      <c r="J4" s="35" t="s">
        <v>39</v>
      </c>
      <c r="K4" s="35" t="s">
        <v>5</v>
      </c>
      <c r="L4" s="35" t="s">
        <v>6</v>
      </c>
      <c r="M4" s="35" t="s">
        <v>7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SUM(D6:D7)</f>
        <v>17983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4">SUM(D5:M5)</f>
        <v>17983</v>
      </c>
      <c r="O5" s="33">
        <f aca="true" t="shared" si="2" ref="O5:O24">(N5/O$26)</f>
        <v>73.4</v>
      </c>
      <c r="P5" s="6"/>
    </row>
    <row r="6" spans="1:16" ht="15">
      <c r="A6" s="12"/>
      <c r="B6" s="25">
        <v>312.6</v>
      </c>
      <c r="C6" s="20" t="s">
        <v>8</v>
      </c>
      <c r="D6" s="46">
        <v>17695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17695</v>
      </c>
      <c r="O6" s="47">
        <f t="shared" si="2"/>
        <v>72.22448979591837</v>
      </c>
      <c r="P6" s="9"/>
    </row>
    <row r="7" spans="1:16" ht="15">
      <c r="A7" s="12"/>
      <c r="B7" s="25">
        <v>315</v>
      </c>
      <c r="C7" s="20" t="s">
        <v>10</v>
      </c>
      <c r="D7" s="46">
        <v>288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288</v>
      </c>
      <c r="O7" s="47">
        <f t="shared" si="2"/>
        <v>1.1755102040816328</v>
      </c>
      <c r="P7" s="9"/>
    </row>
    <row r="8" spans="1:16" ht="15.75">
      <c r="A8" s="29" t="s">
        <v>54</v>
      </c>
      <c r="B8" s="30"/>
      <c r="C8" s="31"/>
      <c r="D8" s="32">
        <f aca="true" t="shared" si="3" ref="D8:M8">SUM(D9:D9)</f>
        <v>23766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23766</v>
      </c>
      <c r="O8" s="45">
        <f t="shared" si="2"/>
        <v>97.00408163265305</v>
      </c>
      <c r="P8" s="10"/>
    </row>
    <row r="9" spans="1:16" ht="15">
      <c r="A9" s="12"/>
      <c r="B9" s="25">
        <v>323.1</v>
      </c>
      <c r="C9" s="20" t="s">
        <v>55</v>
      </c>
      <c r="D9" s="46">
        <v>23766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23766</v>
      </c>
      <c r="O9" s="47">
        <f t="shared" si="2"/>
        <v>97.00408163265305</v>
      </c>
      <c r="P9" s="9"/>
    </row>
    <row r="10" spans="1:16" ht="15.75">
      <c r="A10" s="29" t="s">
        <v>12</v>
      </c>
      <c r="B10" s="30"/>
      <c r="C10" s="31"/>
      <c r="D10" s="32">
        <f aca="true" t="shared" si="4" ref="D10:M10">SUM(D11:D15)</f>
        <v>31582</v>
      </c>
      <c r="E10" s="32">
        <f t="shared" si="4"/>
        <v>0</v>
      </c>
      <c r="F10" s="32">
        <f t="shared" si="4"/>
        <v>0</v>
      </c>
      <c r="G10" s="32">
        <f t="shared" si="4"/>
        <v>0</v>
      </c>
      <c r="H10" s="32">
        <f t="shared" si="4"/>
        <v>0</v>
      </c>
      <c r="I10" s="32">
        <f t="shared" si="4"/>
        <v>0</v>
      </c>
      <c r="J10" s="32">
        <f t="shared" si="4"/>
        <v>0</v>
      </c>
      <c r="K10" s="32">
        <f t="shared" si="4"/>
        <v>0</v>
      </c>
      <c r="L10" s="32">
        <f t="shared" si="4"/>
        <v>0</v>
      </c>
      <c r="M10" s="32">
        <f t="shared" si="4"/>
        <v>0</v>
      </c>
      <c r="N10" s="44">
        <f t="shared" si="1"/>
        <v>31582</v>
      </c>
      <c r="O10" s="45">
        <f t="shared" si="2"/>
        <v>128.9061224489796</v>
      </c>
      <c r="P10" s="10"/>
    </row>
    <row r="11" spans="1:16" ht="15">
      <c r="A11" s="12"/>
      <c r="B11" s="25">
        <v>335.12</v>
      </c>
      <c r="C11" s="20" t="s">
        <v>14</v>
      </c>
      <c r="D11" s="46">
        <v>10777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10777</v>
      </c>
      <c r="O11" s="47">
        <f t="shared" si="2"/>
        <v>43.987755102040815</v>
      </c>
      <c r="P11" s="9"/>
    </row>
    <row r="12" spans="1:16" ht="15">
      <c r="A12" s="12"/>
      <c r="B12" s="25">
        <v>335.14</v>
      </c>
      <c r="C12" s="20" t="s">
        <v>15</v>
      </c>
      <c r="D12" s="46">
        <v>397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397</v>
      </c>
      <c r="O12" s="47">
        <f t="shared" si="2"/>
        <v>1.620408163265306</v>
      </c>
      <c r="P12" s="9"/>
    </row>
    <row r="13" spans="1:16" ht="15">
      <c r="A13" s="12"/>
      <c r="B13" s="25">
        <v>335.15</v>
      </c>
      <c r="C13" s="20" t="s">
        <v>16</v>
      </c>
      <c r="D13" s="46">
        <v>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49</v>
      </c>
      <c r="O13" s="47">
        <f t="shared" si="2"/>
        <v>0.2</v>
      </c>
      <c r="P13" s="9"/>
    </row>
    <row r="14" spans="1:16" ht="15">
      <c r="A14" s="12"/>
      <c r="B14" s="25">
        <v>335.16</v>
      </c>
      <c r="C14" s="20" t="s">
        <v>17</v>
      </c>
      <c r="D14" s="46">
        <v>10650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10650</v>
      </c>
      <c r="O14" s="47">
        <f t="shared" si="2"/>
        <v>43.46938775510204</v>
      </c>
      <c r="P14" s="9"/>
    </row>
    <row r="15" spans="1:16" ht="15">
      <c r="A15" s="12"/>
      <c r="B15" s="25">
        <v>335.18</v>
      </c>
      <c r="C15" s="20" t="s">
        <v>18</v>
      </c>
      <c r="D15" s="46">
        <v>9709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9709</v>
      </c>
      <c r="O15" s="47">
        <f t="shared" si="2"/>
        <v>39.628571428571426</v>
      </c>
      <c r="P15" s="9"/>
    </row>
    <row r="16" spans="1:16" ht="15.75">
      <c r="A16" s="29" t="s">
        <v>24</v>
      </c>
      <c r="B16" s="30"/>
      <c r="C16" s="31"/>
      <c r="D16" s="32">
        <f aca="true" t="shared" si="5" ref="D16:M16">SUM(D17:D17)</f>
        <v>28738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1"/>
        <v>28738</v>
      </c>
      <c r="O16" s="45">
        <f t="shared" si="2"/>
        <v>117.29795918367347</v>
      </c>
      <c r="P16" s="10"/>
    </row>
    <row r="17" spans="1:16" ht="15">
      <c r="A17" s="12"/>
      <c r="B17" s="25">
        <v>342.2</v>
      </c>
      <c r="C17" s="20" t="s">
        <v>27</v>
      </c>
      <c r="D17" s="46">
        <v>28738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28738</v>
      </c>
      <c r="O17" s="47">
        <f t="shared" si="2"/>
        <v>117.29795918367347</v>
      </c>
      <c r="P17" s="9"/>
    </row>
    <row r="18" spans="1:16" ht="15.75">
      <c r="A18" s="29" t="s">
        <v>25</v>
      </c>
      <c r="B18" s="30"/>
      <c r="C18" s="31"/>
      <c r="D18" s="32">
        <f aca="true" t="shared" si="6" ref="D18:M18">SUM(D19:D19)</f>
        <v>215</v>
      </c>
      <c r="E18" s="32">
        <f t="shared" si="6"/>
        <v>0</v>
      </c>
      <c r="F18" s="32">
        <f t="shared" si="6"/>
        <v>0</v>
      </c>
      <c r="G18" s="32">
        <f t="shared" si="6"/>
        <v>0</v>
      </c>
      <c r="H18" s="32">
        <f t="shared" si="6"/>
        <v>0</v>
      </c>
      <c r="I18" s="32">
        <f t="shared" si="6"/>
        <v>0</v>
      </c>
      <c r="J18" s="32">
        <f t="shared" si="6"/>
        <v>0</v>
      </c>
      <c r="K18" s="32">
        <f t="shared" si="6"/>
        <v>0</v>
      </c>
      <c r="L18" s="32">
        <f t="shared" si="6"/>
        <v>0</v>
      </c>
      <c r="M18" s="32">
        <f t="shared" si="6"/>
        <v>0</v>
      </c>
      <c r="N18" s="32">
        <f t="shared" si="1"/>
        <v>215</v>
      </c>
      <c r="O18" s="45">
        <f t="shared" si="2"/>
        <v>0.8775510204081632</v>
      </c>
      <c r="P18" s="10"/>
    </row>
    <row r="19" spans="1:16" ht="15">
      <c r="A19" s="13"/>
      <c r="B19" s="39">
        <v>359</v>
      </c>
      <c r="C19" s="21" t="s">
        <v>30</v>
      </c>
      <c r="D19" s="46">
        <v>215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215</v>
      </c>
      <c r="O19" s="47">
        <f t="shared" si="2"/>
        <v>0.8775510204081632</v>
      </c>
      <c r="P19" s="9"/>
    </row>
    <row r="20" spans="1:16" ht="15.75">
      <c r="A20" s="29" t="s">
        <v>1</v>
      </c>
      <c r="B20" s="30"/>
      <c r="C20" s="31"/>
      <c r="D20" s="32">
        <f aca="true" t="shared" si="7" ref="D20:M20">SUM(D21:D23)</f>
        <v>48500</v>
      </c>
      <c r="E20" s="32">
        <f t="shared" si="7"/>
        <v>2140</v>
      </c>
      <c r="F20" s="32">
        <f t="shared" si="7"/>
        <v>0</v>
      </c>
      <c r="G20" s="32">
        <f t="shared" si="7"/>
        <v>0</v>
      </c>
      <c r="H20" s="32">
        <f t="shared" si="7"/>
        <v>0</v>
      </c>
      <c r="I20" s="32">
        <f t="shared" si="7"/>
        <v>0</v>
      </c>
      <c r="J20" s="32">
        <f t="shared" si="7"/>
        <v>0</v>
      </c>
      <c r="K20" s="32">
        <f t="shared" si="7"/>
        <v>0</v>
      </c>
      <c r="L20" s="32">
        <f t="shared" si="7"/>
        <v>0</v>
      </c>
      <c r="M20" s="32">
        <f t="shared" si="7"/>
        <v>0</v>
      </c>
      <c r="N20" s="32">
        <f t="shared" si="1"/>
        <v>50640</v>
      </c>
      <c r="O20" s="45">
        <f t="shared" si="2"/>
        <v>206.69387755102042</v>
      </c>
      <c r="P20" s="10"/>
    </row>
    <row r="21" spans="1:16" ht="15">
      <c r="A21" s="12"/>
      <c r="B21" s="25">
        <v>361.1</v>
      </c>
      <c r="C21" s="20" t="s">
        <v>31</v>
      </c>
      <c r="D21" s="46">
        <v>1624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1624</v>
      </c>
      <c r="O21" s="47">
        <f t="shared" si="2"/>
        <v>6.628571428571429</v>
      </c>
      <c r="P21" s="9"/>
    </row>
    <row r="22" spans="1:16" ht="15">
      <c r="A22" s="12"/>
      <c r="B22" s="25">
        <v>366</v>
      </c>
      <c r="C22" s="20" t="s">
        <v>32</v>
      </c>
      <c r="D22" s="46">
        <v>0</v>
      </c>
      <c r="E22" s="46">
        <v>2140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2140</v>
      </c>
      <c r="O22" s="47">
        <f t="shared" si="2"/>
        <v>8.73469387755102</v>
      </c>
      <c r="P22" s="9"/>
    </row>
    <row r="23" spans="1:16" ht="15.75" thickBot="1">
      <c r="A23" s="12"/>
      <c r="B23" s="25">
        <v>369.9</v>
      </c>
      <c r="C23" s="20" t="s">
        <v>33</v>
      </c>
      <c r="D23" s="46">
        <v>46876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46876</v>
      </c>
      <c r="O23" s="47">
        <f t="shared" si="2"/>
        <v>191.33061224489796</v>
      </c>
      <c r="P23" s="9"/>
    </row>
    <row r="24" spans="1:119" ht="16.5" thickBot="1">
      <c r="A24" s="14" t="s">
        <v>28</v>
      </c>
      <c r="B24" s="23"/>
      <c r="C24" s="22"/>
      <c r="D24" s="15">
        <f>SUM(D5,D8,D10,D16,D18,D20)</f>
        <v>150784</v>
      </c>
      <c r="E24" s="15">
        <f aca="true" t="shared" si="8" ref="E24:M24">SUM(E5,E8,E10,E16,E18,E20)</f>
        <v>2140</v>
      </c>
      <c r="F24" s="15">
        <f t="shared" si="8"/>
        <v>0</v>
      </c>
      <c r="G24" s="15">
        <f t="shared" si="8"/>
        <v>0</v>
      </c>
      <c r="H24" s="15">
        <f t="shared" si="8"/>
        <v>0</v>
      </c>
      <c r="I24" s="15">
        <f t="shared" si="8"/>
        <v>0</v>
      </c>
      <c r="J24" s="15">
        <f t="shared" si="8"/>
        <v>0</v>
      </c>
      <c r="K24" s="15">
        <f t="shared" si="8"/>
        <v>0</v>
      </c>
      <c r="L24" s="15">
        <f t="shared" si="8"/>
        <v>0</v>
      </c>
      <c r="M24" s="15">
        <f t="shared" si="8"/>
        <v>0</v>
      </c>
      <c r="N24" s="15">
        <f t="shared" si="1"/>
        <v>152924</v>
      </c>
      <c r="O24" s="38">
        <f t="shared" si="2"/>
        <v>624.1795918367347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5" ht="15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8" t="s">
        <v>56</v>
      </c>
      <c r="M26" s="48"/>
      <c r="N26" s="48"/>
      <c r="O26" s="43">
        <v>245</v>
      </c>
    </row>
    <row r="27" spans="1:15" ht="15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5" ht="15.75" customHeight="1" thickBot="1">
      <c r="A28" s="52" t="s">
        <v>45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35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36</v>
      </c>
      <c r="F4" s="34" t="s">
        <v>37</v>
      </c>
      <c r="G4" s="34" t="s">
        <v>38</v>
      </c>
      <c r="H4" s="34" t="s">
        <v>3</v>
      </c>
      <c r="I4" s="34" t="s">
        <v>4</v>
      </c>
      <c r="J4" s="35" t="s">
        <v>39</v>
      </c>
      <c r="K4" s="35" t="s">
        <v>5</v>
      </c>
      <c r="L4" s="35" t="s">
        <v>6</v>
      </c>
      <c r="M4" s="35" t="s">
        <v>7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SUM(D6:D7)</f>
        <v>18380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4">SUM(D5:M5)</f>
        <v>18380</v>
      </c>
      <c r="O5" s="33">
        <f aca="true" t="shared" si="2" ref="O5:O24">(N5/O$26)</f>
        <v>76.58333333333333</v>
      </c>
      <c r="P5" s="6"/>
    </row>
    <row r="6" spans="1:16" ht="15">
      <c r="A6" s="12"/>
      <c r="B6" s="25">
        <v>312.6</v>
      </c>
      <c r="C6" s="20" t="s">
        <v>8</v>
      </c>
      <c r="D6" s="46">
        <v>17858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17858</v>
      </c>
      <c r="O6" s="47">
        <f t="shared" si="2"/>
        <v>74.40833333333333</v>
      </c>
      <c r="P6" s="9"/>
    </row>
    <row r="7" spans="1:16" ht="15">
      <c r="A7" s="12"/>
      <c r="B7" s="25">
        <v>315</v>
      </c>
      <c r="C7" s="20" t="s">
        <v>58</v>
      </c>
      <c r="D7" s="46">
        <v>522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522</v>
      </c>
      <c r="O7" s="47">
        <f t="shared" si="2"/>
        <v>2.175</v>
      </c>
      <c r="P7" s="9"/>
    </row>
    <row r="8" spans="1:16" ht="15.75">
      <c r="A8" s="29" t="s">
        <v>69</v>
      </c>
      <c r="B8" s="30"/>
      <c r="C8" s="31"/>
      <c r="D8" s="32">
        <f aca="true" t="shared" si="3" ref="D8:M8">SUM(D9:D9)</f>
        <v>37111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37111</v>
      </c>
      <c r="O8" s="45">
        <f t="shared" si="2"/>
        <v>154.62916666666666</v>
      </c>
      <c r="P8" s="10"/>
    </row>
    <row r="9" spans="1:16" ht="15">
      <c r="A9" s="12"/>
      <c r="B9" s="25">
        <v>323.1</v>
      </c>
      <c r="C9" s="20" t="s">
        <v>55</v>
      </c>
      <c r="D9" s="46">
        <v>37111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37111</v>
      </c>
      <c r="O9" s="47">
        <f t="shared" si="2"/>
        <v>154.62916666666666</v>
      </c>
      <c r="P9" s="9"/>
    </row>
    <row r="10" spans="1:16" ht="15.75">
      <c r="A10" s="29" t="s">
        <v>12</v>
      </c>
      <c r="B10" s="30"/>
      <c r="C10" s="31"/>
      <c r="D10" s="32">
        <f aca="true" t="shared" si="4" ref="D10:M10">SUM(D11:D14)</f>
        <v>18306</v>
      </c>
      <c r="E10" s="32">
        <f t="shared" si="4"/>
        <v>2132</v>
      </c>
      <c r="F10" s="32">
        <f t="shared" si="4"/>
        <v>0</v>
      </c>
      <c r="G10" s="32">
        <f t="shared" si="4"/>
        <v>0</v>
      </c>
      <c r="H10" s="32">
        <f t="shared" si="4"/>
        <v>0</v>
      </c>
      <c r="I10" s="32">
        <f t="shared" si="4"/>
        <v>0</v>
      </c>
      <c r="J10" s="32">
        <f t="shared" si="4"/>
        <v>0</v>
      </c>
      <c r="K10" s="32">
        <f t="shared" si="4"/>
        <v>0</v>
      </c>
      <c r="L10" s="32">
        <f t="shared" si="4"/>
        <v>0</v>
      </c>
      <c r="M10" s="32">
        <f t="shared" si="4"/>
        <v>0</v>
      </c>
      <c r="N10" s="44">
        <f t="shared" si="1"/>
        <v>20438</v>
      </c>
      <c r="O10" s="45">
        <f t="shared" si="2"/>
        <v>85.15833333333333</v>
      </c>
      <c r="P10" s="10"/>
    </row>
    <row r="11" spans="1:16" ht="15">
      <c r="A11" s="12"/>
      <c r="B11" s="25">
        <v>335.12</v>
      </c>
      <c r="C11" s="20" t="s">
        <v>59</v>
      </c>
      <c r="D11" s="46">
        <v>7470</v>
      </c>
      <c r="E11" s="46">
        <v>2132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9602</v>
      </c>
      <c r="O11" s="47">
        <f t="shared" si="2"/>
        <v>40.00833333333333</v>
      </c>
      <c r="P11" s="9"/>
    </row>
    <row r="12" spans="1:16" ht="15">
      <c r="A12" s="12"/>
      <c r="B12" s="25">
        <v>335.14</v>
      </c>
      <c r="C12" s="20" t="s">
        <v>60</v>
      </c>
      <c r="D12" s="46">
        <v>161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161</v>
      </c>
      <c r="O12" s="47">
        <f t="shared" si="2"/>
        <v>0.6708333333333333</v>
      </c>
      <c r="P12" s="9"/>
    </row>
    <row r="13" spans="1:16" ht="15">
      <c r="A13" s="12"/>
      <c r="B13" s="25">
        <v>335.15</v>
      </c>
      <c r="C13" s="20" t="s">
        <v>61</v>
      </c>
      <c r="D13" s="46">
        <v>1440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1440</v>
      </c>
      <c r="O13" s="47">
        <f t="shared" si="2"/>
        <v>6</v>
      </c>
      <c r="P13" s="9"/>
    </row>
    <row r="14" spans="1:16" ht="15">
      <c r="A14" s="12"/>
      <c r="B14" s="25">
        <v>335.18</v>
      </c>
      <c r="C14" s="20" t="s">
        <v>62</v>
      </c>
      <c r="D14" s="46">
        <v>9235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9235</v>
      </c>
      <c r="O14" s="47">
        <f t="shared" si="2"/>
        <v>38.479166666666664</v>
      </c>
      <c r="P14" s="9"/>
    </row>
    <row r="15" spans="1:16" ht="15.75">
      <c r="A15" s="29" t="s">
        <v>24</v>
      </c>
      <c r="B15" s="30"/>
      <c r="C15" s="31"/>
      <c r="D15" s="32">
        <f aca="true" t="shared" si="5" ref="D15:M15">SUM(D16:D16)</f>
        <v>0</v>
      </c>
      <c r="E15" s="32">
        <f t="shared" si="5"/>
        <v>28449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32">
        <f t="shared" si="1"/>
        <v>28449</v>
      </c>
      <c r="O15" s="45">
        <f t="shared" si="2"/>
        <v>118.5375</v>
      </c>
      <c r="P15" s="10"/>
    </row>
    <row r="16" spans="1:16" ht="15">
      <c r="A16" s="12"/>
      <c r="B16" s="25">
        <v>342.2</v>
      </c>
      <c r="C16" s="20" t="s">
        <v>27</v>
      </c>
      <c r="D16" s="46">
        <v>0</v>
      </c>
      <c r="E16" s="46">
        <v>28449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28449</v>
      </c>
      <c r="O16" s="47">
        <f t="shared" si="2"/>
        <v>118.5375</v>
      </c>
      <c r="P16" s="9"/>
    </row>
    <row r="17" spans="1:16" ht="15.75">
      <c r="A17" s="29" t="s">
        <v>25</v>
      </c>
      <c r="B17" s="30"/>
      <c r="C17" s="31"/>
      <c r="D17" s="32">
        <f aca="true" t="shared" si="6" ref="D17:M17">SUM(D18:D18)</f>
        <v>569</v>
      </c>
      <c r="E17" s="32">
        <f t="shared" si="6"/>
        <v>0</v>
      </c>
      <c r="F17" s="32">
        <f t="shared" si="6"/>
        <v>0</v>
      </c>
      <c r="G17" s="32">
        <f t="shared" si="6"/>
        <v>0</v>
      </c>
      <c r="H17" s="32">
        <f t="shared" si="6"/>
        <v>0</v>
      </c>
      <c r="I17" s="32">
        <f t="shared" si="6"/>
        <v>0</v>
      </c>
      <c r="J17" s="32">
        <f t="shared" si="6"/>
        <v>0</v>
      </c>
      <c r="K17" s="32">
        <f t="shared" si="6"/>
        <v>0</v>
      </c>
      <c r="L17" s="32">
        <f t="shared" si="6"/>
        <v>0</v>
      </c>
      <c r="M17" s="32">
        <f t="shared" si="6"/>
        <v>0</v>
      </c>
      <c r="N17" s="32">
        <f t="shared" si="1"/>
        <v>569</v>
      </c>
      <c r="O17" s="45">
        <f t="shared" si="2"/>
        <v>2.370833333333333</v>
      </c>
      <c r="P17" s="10"/>
    </row>
    <row r="18" spans="1:16" ht="15">
      <c r="A18" s="13"/>
      <c r="B18" s="39">
        <v>359</v>
      </c>
      <c r="C18" s="21" t="s">
        <v>30</v>
      </c>
      <c r="D18" s="46">
        <v>569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569</v>
      </c>
      <c r="O18" s="47">
        <f t="shared" si="2"/>
        <v>2.370833333333333</v>
      </c>
      <c r="P18" s="9"/>
    </row>
    <row r="19" spans="1:16" ht="15.75">
      <c r="A19" s="29" t="s">
        <v>1</v>
      </c>
      <c r="B19" s="30"/>
      <c r="C19" s="31"/>
      <c r="D19" s="32">
        <f aca="true" t="shared" si="7" ref="D19:M19">SUM(D20:D21)</f>
        <v>5477</v>
      </c>
      <c r="E19" s="32">
        <f t="shared" si="7"/>
        <v>2206</v>
      </c>
      <c r="F19" s="32">
        <f t="shared" si="7"/>
        <v>0</v>
      </c>
      <c r="G19" s="32">
        <f t="shared" si="7"/>
        <v>0</v>
      </c>
      <c r="H19" s="32">
        <f t="shared" si="7"/>
        <v>0</v>
      </c>
      <c r="I19" s="32">
        <f t="shared" si="7"/>
        <v>0</v>
      </c>
      <c r="J19" s="32">
        <f t="shared" si="7"/>
        <v>0</v>
      </c>
      <c r="K19" s="32">
        <f t="shared" si="7"/>
        <v>0</v>
      </c>
      <c r="L19" s="32">
        <f t="shared" si="7"/>
        <v>0</v>
      </c>
      <c r="M19" s="32">
        <f t="shared" si="7"/>
        <v>0</v>
      </c>
      <c r="N19" s="32">
        <f t="shared" si="1"/>
        <v>7683</v>
      </c>
      <c r="O19" s="45">
        <f t="shared" si="2"/>
        <v>32.0125</v>
      </c>
      <c r="P19" s="10"/>
    </row>
    <row r="20" spans="1:16" ht="15">
      <c r="A20" s="12"/>
      <c r="B20" s="25">
        <v>361.1</v>
      </c>
      <c r="C20" s="20" t="s">
        <v>31</v>
      </c>
      <c r="D20" s="46">
        <v>261</v>
      </c>
      <c r="E20" s="46">
        <v>2206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2467</v>
      </c>
      <c r="O20" s="47">
        <f t="shared" si="2"/>
        <v>10.279166666666667</v>
      </c>
      <c r="P20" s="9"/>
    </row>
    <row r="21" spans="1:16" ht="15">
      <c r="A21" s="12"/>
      <c r="B21" s="25">
        <v>369.9</v>
      </c>
      <c r="C21" s="20" t="s">
        <v>33</v>
      </c>
      <c r="D21" s="46">
        <v>5216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5216</v>
      </c>
      <c r="O21" s="47">
        <f t="shared" si="2"/>
        <v>21.733333333333334</v>
      </c>
      <c r="P21" s="9"/>
    </row>
    <row r="22" spans="1:16" ht="15.75">
      <c r="A22" s="29" t="s">
        <v>26</v>
      </c>
      <c r="B22" s="30"/>
      <c r="C22" s="31"/>
      <c r="D22" s="32">
        <f aca="true" t="shared" si="8" ref="D22:M22">SUM(D23:D23)</f>
        <v>3298</v>
      </c>
      <c r="E22" s="32">
        <f t="shared" si="8"/>
        <v>0</v>
      </c>
      <c r="F22" s="32">
        <f t="shared" si="8"/>
        <v>0</v>
      </c>
      <c r="G22" s="32">
        <f t="shared" si="8"/>
        <v>0</v>
      </c>
      <c r="H22" s="32">
        <f t="shared" si="8"/>
        <v>0</v>
      </c>
      <c r="I22" s="32">
        <f t="shared" si="8"/>
        <v>0</v>
      </c>
      <c r="J22" s="32">
        <f t="shared" si="8"/>
        <v>0</v>
      </c>
      <c r="K22" s="32">
        <f t="shared" si="8"/>
        <v>0</v>
      </c>
      <c r="L22" s="32">
        <f t="shared" si="8"/>
        <v>0</v>
      </c>
      <c r="M22" s="32">
        <f t="shared" si="8"/>
        <v>0</v>
      </c>
      <c r="N22" s="32">
        <f t="shared" si="1"/>
        <v>3298</v>
      </c>
      <c r="O22" s="45">
        <f t="shared" si="2"/>
        <v>13.741666666666667</v>
      </c>
      <c r="P22" s="9"/>
    </row>
    <row r="23" spans="1:16" ht="15.75" thickBot="1">
      <c r="A23" s="12"/>
      <c r="B23" s="25">
        <v>381</v>
      </c>
      <c r="C23" s="20" t="s">
        <v>34</v>
      </c>
      <c r="D23" s="46">
        <v>3298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3298</v>
      </c>
      <c r="O23" s="47">
        <f t="shared" si="2"/>
        <v>13.741666666666667</v>
      </c>
      <c r="P23" s="9"/>
    </row>
    <row r="24" spans="1:119" ht="16.5" thickBot="1">
      <c r="A24" s="14" t="s">
        <v>28</v>
      </c>
      <c r="B24" s="23"/>
      <c r="C24" s="22"/>
      <c r="D24" s="15">
        <f aca="true" t="shared" si="9" ref="D24:M24">SUM(D5,D8,D10,D15,D17,D19,D22)</f>
        <v>83141</v>
      </c>
      <c r="E24" s="15">
        <f t="shared" si="9"/>
        <v>32787</v>
      </c>
      <c r="F24" s="15">
        <f t="shared" si="9"/>
        <v>0</v>
      </c>
      <c r="G24" s="15">
        <f t="shared" si="9"/>
        <v>0</v>
      </c>
      <c r="H24" s="15">
        <f t="shared" si="9"/>
        <v>0</v>
      </c>
      <c r="I24" s="15">
        <f t="shared" si="9"/>
        <v>0</v>
      </c>
      <c r="J24" s="15">
        <f t="shared" si="9"/>
        <v>0</v>
      </c>
      <c r="K24" s="15">
        <f t="shared" si="9"/>
        <v>0</v>
      </c>
      <c r="L24" s="15">
        <f t="shared" si="9"/>
        <v>0</v>
      </c>
      <c r="M24" s="15">
        <f t="shared" si="9"/>
        <v>0</v>
      </c>
      <c r="N24" s="15">
        <f t="shared" si="1"/>
        <v>115928</v>
      </c>
      <c r="O24" s="38">
        <f t="shared" si="2"/>
        <v>483.03333333333336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5" ht="15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8" t="s">
        <v>79</v>
      </c>
      <c r="M26" s="48"/>
      <c r="N26" s="48"/>
      <c r="O26" s="43">
        <v>240</v>
      </c>
    </row>
    <row r="27" spans="1:15" ht="15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5" ht="15.75" customHeight="1" thickBot="1">
      <c r="A28" s="52" t="s">
        <v>45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35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36</v>
      </c>
      <c r="F4" s="34" t="s">
        <v>37</v>
      </c>
      <c r="G4" s="34" t="s">
        <v>38</v>
      </c>
      <c r="H4" s="34" t="s">
        <v>3</v>
      </c>
      <c r="I4" s="34" t="s">
        <v>4</v>
      </c>
      <c r="J4" s="35" t="s">
        <v>39</v>
      </c>
      <c r="K4" s="35" t="s">
        <v>5</v>
      </c>
      <c r="L4" s="35" t="s">
        <v>6</v>
      </c>
      <c r="M4" s="35" t="s">
        <v>7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SUM(D6:D7)</f>
        <v>22146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4">SUM(D5:M5)</f>
        <v>22146</v>
      </c>
      <c r="O5" s="33">
        <f aca="true" t="shared" si="2" ref="O5:O24">(N5/O$26)</f>
        <v>93.05042016806723</v>
      </c>
      <c r="P5" s="6"/>
    </row>
    <row r="6" spans="1:16" ht="15">
      <c r="A6" s="12"/>
      <c r="B6" s="25">
        <v>312.6</v>
      </c>
      <c r="C6" s="20" t="s">
        <v>8</v>
      </c>
      <c r="D6" s="46">
        <v>21680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21680</v>
      </c>
      <c r="O6" s="47">
        <f t="shared" si="2"/>
        <v>91.09243697478992</v>
      </c>
      <c r="P6" s="9"/>
    </row>
    <row r="7" spans="1:16" ht="15">
      <c r="A7" s="12"/>
      <c r="B7" s="25">
        <v>315</v>
      </c>
      <c r="C7" s="20" t="s">
        <v>58</v>
      </c>
      <c r="D7" s="46">
        <v>466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466</v>
      </c>
      <c r="O7" s="47">
        <f t="shared" si="2"/>
        <v>1.9579831932773109</v>
      </c>
      <c r="P7" s="9"/>
    </row>
    <row r="8" spans="1:16" ht="15.75">
      <c r="A8" s="29" t="s">
        <v>69</v>
      </c>
      <c r="B8" s="30"/>
      <c r="C8" s="31"/>
      <c r="D8" s="32">
        <f aca="true" t="shared" si="3" ref="D8:M8">SUM(D9:D9)</f>
        <v>36453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36453</v>
      </c>
      <c r="O8" s="45">
        <f t="shared" si="2"/>
        <v>153.1638655462185</v>
      </c>
      <c r="P8" s="10"/>
    </row>
    <row r="9" spans="1:16" ht="15">
      <c r="A9" s="12"/>
      <c r="B9" s="25">
        <v>323.1</v>
      </c>
      <c r="C9" s="20" t="s">
        <v>55</v>
      </c>
      <c r="D9" s="46">
        <v>36453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36453</v>
      </c>
      <c r="O9" s="47">
        <f t="shared" si="2"/>
        <v>153.1638655462185</v>
      </c>
      <c r="P9" s="9"/>
    </row>
    <row r="10" spans="1:16" ht="15.75">
      <c r="A10" s="29" t="s">
        <v>12</v>
      </c>
      <c r="B10" s="30"/>
      <c r="C10" s="31"/>
      <c r="D10" s="32">
        <f aca="true" t="shared" si="4" ref="D10:M10">SUM(D11:D14)</f>
        <v>19982</v>
      </c>
      <c r="E10" s="32">
        <f t="shared" si="4"/>
        <v>2197</v>
      </c>
      <c r="F10" s="32">
        <f t="shared" si="4"/>
        <v>0</v>
      </c>
      <c r="G10" s="32">
        <f t="shared" si="4"/>
        <v>0</v>
      </c>
      <c r="H10" s="32">
        <f t="shared" si="4"/>
        <v>0</v>
      </c>
      <c r="I10" s="32">
        <f t="shared" si="4"/>
        <v>0</v>
      </c>
      <c r="J10" s="32">
        <f t="shared" si="4"/>
        <v>0</v>
      </c>
      <c r="K10" s="32">
        <f t="shared" si="4"/>
        <v>0</v>
      </c>
      <c r="L10" s="32">
        <f t="shared" si="4"/>
        <v>0</v>
      </c>
      <c r="M10" s="32">
        <f t="shared" si="4"/>
        <v>0</v>
      </c>
      <c r="N10" s="44">
        <f t="shared" si="1"/>
        <v>22179</v>
      </c>
      <c r="O10" s="45">
        <f t="shared" si="2"/>
        <v>93.1890756302521</v>
      </c>
      <c r="P10" s="10"/>
    </row>
    <row r="11" spans="1:16" ht="15">
      <c r="A11" s="12"/>
      <c r="B11" s="25">
        <v>335.12</v>
      </c>
      <c r="C11" s="20" t="s">
        <v>59</v>
      </c>
      <c r="D11" s="46">
        <v>7470</v>
      </c>
      <c r="E11" s="46">
        <v>2197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9667</v>
      </c>
      <c r="O11" s="47">
        <f t="shared" si="2"/>
        <v>40.61764705882353</v>
      </c>
      <c r="P11" s="9"/>
    </row>
    <row r="12" spans="1:16" ht="15">
      <c r="A12" s="12"/>
      <c r="B12" s="25">
        <v>335.14</v>
      </c>
      <c r="C12" s="20" t="s">
        <v>60</v>
      </c>
      <c r="D12" s="46">
        <v>220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220</v>
      </c>
      <c r="O12" s="47">
        <f t="shared" si="2"/>
        <v>0.9243697478991597</v>
      </c>
      <c r="P12" s="9"/>
    </row>
    <row r="13" spans="1:16" ht="15">
      <c r="A13" s="12"/>
      <c r="B13" s="25">
        <v>335.15</v>
      </c>
      <c r="C13" s="20" t="s">
        <v>61</v>
      </c>
      <c r="D13" s="46">
        <v>1440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1440</v>
      </c>
      <c r="O13" s="47">
        <f t="shared" si="2"/>
        <v>6.050420168067227</v>
      </c>
      <c r="P13" s="9"/>
    </row>
    <row r="14" spans="1:16" ht="15">
      <c r="A14" s="12"/>
      <c r="B14" s="25">
        <v>335.18</v>
      </c>
      <c r="C14" s="20" t="s">
        <v>62</v>
      </c>
      <c r="D14" s="46">
        <v>10852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10852</v>
      </c>
      <c r="O14" s="47">
        <f t="shared" si="2"/>
        <v>45.596638655462186</v>
      </c>
      <c r="P14" s="9"/>
    </row>
    <row r="15" spans="1:16" ht="15.75">
      <c r="A15" s="29" t="s">
        <v>24</v>
      </c>
      <c r="B15" s="30"/>
      <c r="C15" s="31"/>
      <c r="D15" s="32">
        <f aca="true" t="shared" si="5" ref="D15:M15">SUM(D16:D16)</f>
        <v>0</v>
      </c>
      <c r="E15" s="32">
        <f t="shared" si="5"/>
        <v>41995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32">
        <f t="shared" si="1"/>
        <v>41995</v>
      </c>
      <c r="O15" s="45">
        <f t="shared" si="2"/>
        <v>176.44957983193277</v>
      </c>
      <c r="P15" s="10"/>
    </row>
    <row r="16" spans="1:16" ht="15">
      <c r="A16" s="12"/>
      <c r="B16" s="25">
        <v>342.2</v>
      </c>
      <c r="C16" s="20" t="s">
        <v>27</v>
      </c>
      <c r="D16" s="46">
        <v>0</v>
      </c>
      <c r="E16" s="46">
        <v>41995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41995</v>
      </c>
      <c r="O16" s="47">
        <f t="shared" si="2"/>
        <v>176.44957983193277</v>
      </c>
      <c r="P16" s="9"/>
    </row>
    <row r="17" spans="1:16" ht="15.75">
      <c r="A17" s="29" t="s">
        <v>25</v>
      </c>
      <c r="B17" s="30"/>
      <c r="C17" s="31"/>
      <c r="D17" s="32">
        <f aca="true" t="shared" si="6" ref="D17:M17">SUM(D18:D18)</f>
        <v>1354</v>
      </c>
      <c r="E17" s="32">
        <f t="shared" si="6"/>
        <v>0</v>
      </c>
      <c r="F17" s="32">
        <f t="shared" si="6"/>
        <v>0</v>
      </c>
      <c r="G17" s="32">
        <f t="shared" si="6"/>
        <v>0</v>
      </c>
      <c r="H17" s="32">
        <f t="shared" si="6"/>
        <v>0</v>
      </c>
      <c r="I17" s="32">
        <f t="shared" si="6"/>
        <v>0</v>
      </c>
      <c r="J17" s="32">
        <f t="shared" si="6"/>
        <v>0</v>
      </c>
      <c r="K17" s="32">
        <f t="shared" si="6"/>
        <v>0</v>
      </c>
      <c r="L17" s="32">
        <f t="shared" si="6"/>
        <v>0</v>
      </c>
      <c r="M17" s="32">
        <f t="shared" si="6"/>
        <v>0</v>
      </c>
      <c r="N17" s="32">
        <f t="shared" si="1"/>
        <v>1354</v>
      </c>
      <c r="O17" s="45">
        <f t="shared" si="2"/>
        <v>5.689075630252101</v>
      </c>
      <c r="P17" s="10"/>
    </row>
    <row r="18" spans="1:16" ht="15">
      <c r="A18" s="13"/>
      <c r="B18" s="39">
        <v>359</v>
      </c>
      <c r="C18" s="21" t="s">
        <v>30</v>
      </c>
      <c r="D18" s="46">
        <v>1354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1354</v>
      </c>
      <c r="O18" s="47">
        <f t="shared" si="2"/>
        <v>5.689075630252101</v>
      </c>
      <c r="P18" s="9"/>
    </row>
    <row r="19" spans="1:16" ht="15.75">
      <c r="A19" s="29" t="s">
        <v>1</v>
      </c>
      <c r="B19" s="30"/>
      <c r="C19" s="31"/>
      <c r="D19" s="32">
        <f aca="true" t="shared" si="7" ref="D19:M19">SUM(D20:D21)</f>
        <v>5853</v>
      </c>
      <c r="E19" s="32">
        <f t="shared" si="7"/>
        <v>1206</v>
      </c>
      <c r="F19" s="32">
        <f t="shared" si="7"/>
        <v>0</v>
      </c>
      <c r="G19" s="32">
        <f t="shared" si="7"/>
        <v>0</v>
      </c>
      <c r="H19" s="32">
        <f t="shared" si="7"/>
        <v>0</v>
      </c>
      <c r="I19" s="32">
        <f t="shared" si="7"/>
        <v>0</v>
      </c>
      <c r="J19" s="32">
        <f t="shared" si="7"/>
        <v>0</v>
      </c>
      <c r="K19" s="32">
        <f t="shared" si="7"/>
        <v>0</v>
      </c>
      <c r="L19" s="32">
        <f t="shared" si="7"/>
        <v>0</v>
      </c>
      <c r="M19" s="32">
        <f t="shared" si="7"/>
        <v>0</v>
      </c>
      <c r="N19" s="32">
        <f t="shared" si="1"/>
        <v>7059</v>
      </c>
      <c r="O19" s="45">
        <f t="shared" si="2"/>
        <v>29.659663865546218</v>
      </c>
      <c r="P19" s="10"/>
    </row>
    <row r="20" spans="1:16" ht="15">
      <c r="A20" s="12"/>
      <c r="B20" s="25">
        <v>361.1</v>
      </c>
      <c r="C20" s="20" t="s">
        <v>31</v>
      </c>
      <c r="D20" s="46">
        <v>135</v>
      </c>
      <c r="E20" s="46">
        <v>1206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1341</v>
      </c>
      <c r="O20" s="47">
        <f t="shared" si="2"/>
        <v>5.6344537815126055</v>
      </c>
      <c r="P20" s="9"/>
    </row>
    <row r="21" spans="1:16" ht="15">
      <c r="A21" s="12"/>
      <c r="B21" s="25">
        <v>369.9</v>
      </c>
      <c r="C21" s="20" t="s">
        <v>33</v>
      </c>
      <c r="D21" s="46">
        <v>5718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5718</v>
      </c>
      <c r="O21" s="47">
        <f t="shared" si="2"/>
        <v>24.025210084033613</v>
      </c>
      <c r="P21" s="9"/>
    </row>
    <row r="22" spans="1:16" ht="15.75">
      <c r="A22" s="29" t="s">
        <v>26</v>
      </c>
      <c r="B22" s="30"/>
      <c r="C22" s="31"/>
      <c r="D22" s="32">
        <f aca="true" t="shared" si="8" ref="D22:M22">SUM(D23:D23)</f>
        <v>0</v>
      </c>
      <c r="E22" s="32">
        <f t="shared" si="8"/>
        <v>2013</v>
      </c>
      <c r="F22" s="32">
        <f t="shared" si="8"/>
        <v>0</v>
      </c>
      <c r="G22" s="32">
        <f t="shared" si="8"/>
        <v>0</v>
      </c>
      <c r="H22" s="32">
        <f t="shared" si="8"/>
        <v>0</v>
      </c>
      <c r="I22" s="32">
        <f t="shared" si="8"/>
        <v>0</v>
      </c>
      <c r="J22" s="32">
        <f t="shared" si="8"/>
        <v>0</v>
      </c>
      <c r="K22" s="32">
        <f t="shared" si="8"/>
        <v>0</v>
      </c>
      <c r="L22" s="32">
        <f t="shared" si="8"/>
        <v>0</v>
      </c>
      <c r="M22" s="32">
        <f t="shared" si="8"/>
        <v>0</v>
      </c>
      <c r="N22" s="32">
        <f t="shared" si="1"/>
        <v>2013</v>
      </c>
      <c r="O22" s="45">
        <f t="shared" si="2"/>
        <v>8.457983193277311</v>
      </c>
      <c r="P22" s="9"/>
    </row>
    <row r="23" spans="1:16" ht="15.75" thickBot="1">
      <c r="A23" s="12"/>
      <c r="B23" s="25">
        <v>381</v>
      </c>
      <c r="C23" s="20" t="s">
        <v>34</v>
      </c>
      <c r="D23" s="46">
        <v>0</v>
      </c>
      <c r="E23" s="46">
        <v>2013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2013</v>
      </c>
      <c r="O23" s="47">
        <f t="shared" si="2"/>
        <v>8.457983193277311</v>
      </c>
      <c r="P23" s="9"/>
    </row>
    <row r="24" spans="1:119" ht="16.5" thickBot="1">
      <c r="A24" s="14" t="s">
        <v>28</v>
      </c>
      <c r="B24" s="23"/>
      <c r="C24" s="22"/>
      <c r="D24" s="15">
        <f aca="true" t="shared" si="9" ref="D24:M24">SUM(D5,D8,D10,D15,D17,D19,D22)</f>
        <v>85788</v>
      </c>
      <c r="E24" s="15">
        <f t="shared" si="9"/>
        <v>47411</v>
      </c>
      <c r="F24" s="15">
        <f t="shared" si="9"/>
        <v>0</v>
      </c>
      <c r="G24" s="15">
        <f t="shared" si="9"/>
        <v>0</v>
      </c>
      <c r="H24" s="15">
        <f t="shared" si="9"/>
        <v>0</v>
      </c>
      <c r="I24" s="15">
        <f t="shared" si="9"/>
        <v>0</v>
      </c>
      <c r="J24" s="15">
        <f t="shared" si="9"/>
        <v>0</v>
      </c>
      <c r="K24" s="15">
        <f t="shared" si="9"/>
        <v>0</v>
      </c>
      <c r="L24" s="15">
        <f t="shared" si="9"/>
        <v>0</v>
      </c>
      <c r="M24" s="15">
        <f t="shared" si="9"/>
        <v>0</v>
      </c>
      <c r="N24" s="15">
        <f t="shared" si="1"/>
        <v>133199</v>
      </c>
      <c r="O24" s="38">
        <f t="shared" si="2"/>
        <v>559.6596638655462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5" ht="15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8" t="s">
        <v>77</v>
      </c>
      <c r="M26" s="48"/>
      <c r="N26" s="48"/>
      <c r="O26" s="43">
        <v>238</v>
      </c>
    </row>
    <row r="27" spans="1:15" ht="15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5" ht="15.75" customHeight="1" thickBot="1">
      <c r="A28" s="52" t="s">
        <v>45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35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36</v>
      </c>
      <c r="F4" s="34" t="s">
        <v>37</v>
      </c>
      <c r="G4" s="34" t="s">
        <v>38</v>
      </c>
      <c r="H4" s="34" t="s">
        <v>3</v>
      </c>
      <c r="I4" s="34" t="s">
        <v>4</v>
      </c>
      <c r="J4" s="35" t="s">
        <v>39</v>
      </c>
      <c r="K4" s="35" t="s">
        <v>5</v>
      </c>
      <c r="L4" s="35" t="s">
        <v>6</v>
      </c>
      <c r="M4" s="35" t="s">
        <v>7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SUM(D6:D7)</f>
        <v>19007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4">SUM(D5:M5)</f>
        <v>19007</v>
      </c>
      <c r="O5" s="33">
        <f aca="true" t="shared" si="2" ref="O5:O24">(N5/O$26)</f>
        <v>79.86134453781513</v>
      </c>
      <c r="P5" s="6"/>
    </row>
    <row r="6" spans="1:16" ht="15">
      <c r="A6" s="12"/>
      <c r="B6" s="25">
        <v>312.6</v>
      </c>
      <c r="C6" s="20" t="s">
        <v>8</v>
      </c>
      <c r="D6" s="46">
        <v>18205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18205</v>
      </c>
      <c r="O6" s="47">
        <f t="shared" si="2"/>
        <v>76.49159663865547</v>
      </c>
      <c r="P6" s="9"/>
    </row>
    <row r="7" spans="1:16" ht="15">
      <c r="A7" s="12"/>
      <c r="B7" s="25">
        <v>315</v>
      </c>
      <c r="C7" s="20" t="s">
        <v>58</v>
      </c>
      <c r="D7" s="46">
        <v>802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802</v>
      </c>
      <c r="O7" s="47">
        <f t="shared" si="2"/>
        <v>3.369747899159664</v>
      </c>
      <c r="P7" s="9"/>
    </row>
    <row r="8" spans="1:16" ht="15.75">
      <c r="A8" s="29" t="s">
        <v>69</v>
      </c>
      <c r="B8" s="30"/>
      <c r="C8" s="31"/>
      <c r="D8" s="32">
        <f aca="true" t="shared" si="3" ref="D8:M8">SUM(D9:D9)</f>
        <v>35047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35047</v>
      </c>
      <c r="O8" s="45">
        <f t="shared" si="2"/>
        <v>147.2563025210084</v>
      </c>
      <c r="P8" s="10"/>
    </row>
    <row r="9" spans="1:16" ht="15">
      <c r="A9" s="12"/>
      <c r="B9" s="25">
        <v>323.1</v>
      </c>
      <c r="C9" s="20" t="s">
        <v>55</v>
      </c>
      <c r="D9" s="46">
        <v>35047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35047</v>
      </c>
      <c r="O9" s="47">
        <f t="shared" si="2"/>
        <v>147.2563025210084</v>
      </c>
      <c r="P9" s="9"/>
    </row>
    <row r="10" spans="1:16" ht="15.75">
      <c r="A10" s="29" t="s">
        <v>12</v>
      </c>
      <c r="B10" s="30"/>
      <c r="C10" s="31"/>
      <c r="D10" s="32">
        <f aca="true" t="shared" si="4" ref="D10:M10">SUM(D11:D14)</f>
        <v>17316</v>
      </c>
      <c r="E10" s="32">
        <f t="shared" si="4"/>
        <v>2345</v>
      </c>
      <c r="F10" s="32">
        <f t="shared" si="4"/>
        <v>0</v>
      </c>
      <c r="G10" s="32">
        <f t="shared" si="4"/>
        <v>0</v>
      </c>
      <c r="H10" s="32">
        <f t="shared" si="4"/>
        <v>0</v>
      </c>
      <c r="I10" s="32">
        <f t="shared" si="4"/>
        <v>0</v>
      </c>
      <c r="J10" s="32">
        <f t="shared" si="4"/>
        <v>0</v>
      </c>
      <c r="K10" s="32">
        <f t="shared" si="4"/>
        <v>0</v>
      </c>
      <c r="L10" s="32">
        <f t="shared" si="4"/>
        <v>0</v>
      </c>
      <c r="M10" s="32">
        <f t="shared" si="4"/>
        <v>0</v>
      </c>
      <c r="N10" s="44">
        <f t="shared" si="1"/>
        <v>19661</v>
      </c>
      <c r="O10" s="45">
        <f t="shared" si="2"/>
        <v>82.60924369747899</v>
      </c>
      <c r="P10" s="10"/>
    </row>
    <row r="11" spans="1:16" ht="15">
      <c r="A11" s="12"/>
      <c r="B11" s="25">
        <v>335.12</v>
      </c>
      <c r="C11" s="20" t="s">
        <v>59</v>
      </c>
      <c r="D11" s="46">
        <v>7244</v>
      </c>
      <c r="E11" s="46">
        <v>2345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9589</v>
      </c>
      <c r="O11" s="47">
        <f t="shared" si="2"/>
        <v>40.28991596638655</v>
      </c>
      <c r="P11" s="9"/>
    </row>
    <row r="12" spans="1:16" ht="15">
      <c r="A12" s="12"/>
      <c r="B12" s="25">
        <v>335.14</v>
      </c>
      <c r="C12" s="20" t="s">
        <v>60</v>
      </c>
      <c r="D12" s="46">
        <v>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78</v>
      </c>
      <c r="O12" s="47">
        <f t="shared" si="2"/>
        <v>0.3277310924369748</v>
      </c>
      <c r="P12" s="9"/>
    </row>
    <row r="13" spans="1:16" ht="15">
      <c r="A13" s="12"/>
      <c r="B13" s="25">
        <v>335.15</v>
      </c>
      <c r="C13" s="20" t="s">
        <v>61</v>
      </c>
      <c r="D13" s="46">
        <v>1440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1440</v>
      </c>
      <c r="O13" s="47">
        <f t="shared" si="2"/>
        <v>6.050420168067227</v>
      </c>
      <c r="P13" s="9"/>
    </row>
    <row r="14" spans="1:16" ht="15">
      <c r="A14" s="12"/>
      <c r="B14" s="25">
        <v>335.18</v>
      </c>
      <c r="C14" s="20" t="s">
        <v>62</v>
      </c>
      <c r="D14" s="46">
        <v>8554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8554</v>
      </c>
      <c r="O14" s="47">
        <f t="shared" si="2"/>
        <v>35.94117647058823</v>
      </c>
      <c r="P14" s="9"/>
    </row>
    <row r="15" spans="1:16" ht="15.75">
      <c r="A15" s="29" t="s">
        <v>24</v>
      </c>
      <c r="B15" s="30"/>
      <c r="C15" s="31"/>
      <c r="D15" s="32">
        <f aca="true" t="shared" si="5" ref="D15:M15">SUM(D16:D16)</f>
        <v>0</v>
      </c>
      <c r="E15" s="32">
        <f t="shared" si="5"/>
        <v>41796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32">
        <f t="shared" si="1"/>
        <v>41796</v>
      </c>
      <c r="O15" s="45">
        <f t="shared" si="2"/>
        <v>175.61344537815125</v>
      </c>
      <c r="P15" s="10"/>
    </row>
    <row r="16" spans="1:16" ht="15">
      <c r="A16" s="12"/>
      <c r="B16" s="25">
        <v>342.2</v>
      </c>
      <c r="C16" s="20" t="s">
        <v>27</v>
      </c>
      <c r="D16" s="46">
        <v>0</v>
      </c>
      <c r="E16" s="46">
        <v>41796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41796</v>
      </c>
      <c r="O16" s="47">
        <f t="shared" si="2"/>
        <v>175.61344537815125</v>
      </c>
      <c r="P16" s="9"/>
    </row>
    <row r="17" spans="1:16" ht="15.75">
      <c r="A17" s="29" t="s">
        <v>25</v>
      </c>
      <c r="B17" s="30"/>
      <c r="C17" s="31"/>
      <c r="D17" s="32">
        <f aca="true" t="shared" si="6" ref="D17:M17">SUM(D18:D18)</f>
        <v>994</v>
      </c>
      <c r="E17" s="32">
        <f t="shared" si="6"/>
        <v>0</v>
      </c>
      <c r="F17" s="32">
        <f t="shared" si="6"/>
        <v>0</v>
      </c>
      <c r="G17" s="32">
        <f t="shared" si="6"/>
        <v>0</v>
      </c>
      <c r="H17" s="32">
        <f t="shared" si="6"/>
        <v>0</v>
      </c>
      <c r="I17" s="32">
        <f t="shared" si="6"/>
        <v>0</v>
      </c>
      <c r="J17" s="32">
        <f t="shared" si="6"/>
        <v>0</v>
      </c>
      <c r="K17" s="32">
        <f t="shared" si="6"/>
        <v>0</v>
      </c>
      <c r="L17" s="32">
        <f t="shared" si="6"/>
        <v>0</v>
      </c>
      <c r="M17" s="32">
        <f t="shared" si="6"/>
        <v>0</v>
      </c>
      <c r="N17" s="32">
        <f t="shared" si="1"/>
        <v>994</v>
      </c>
      <c r="O17" s="45">
        <f t="shared" si="2"/>
        <v>4.176470588235294</v>
      </c>
      <c r="P17" s="10"/>
    </row>
    <row r="18" spans="1:16" ht="15">
      <c r="A18" s="13"/>
      <c r="B18" s="39">
        <v>359</v>
      </c>
      <c r="C18" s="21" t="s">
        <v>30</v>
      </c>
      <c r="D18" s="46">
        <v>994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994</v>
      </c>
      <c r="O18" s="47">
        <f t="shared" si="2"/>
        <v>4.176470588235294</v>
      </c>
      <c r="P18" s="9"/>
    </row>
    <row r="19" spans="1:16" ht="15.75">
      <c r="A19" s="29" t="s">
        <v>1</v>
      </c>
      <c r="B19" s="30"/>
      <c r="C19" s="31"/>
      <c r="D19" s="32">
        <f aca="true" t="shared" si="7" ref="D19:M19">SUM(D20:D21)</f>
        <v>7907</v>
      </c>
      <c r="E19" s="32">
        <f t="shared" si="7"/>
        <v>154</v>
      </c>
      <c r="F19" s="32">
        <f t="shared" si="7"/>
        <v>0</v>
      </c>
      <c r="G19" s="32">
        <f t="shared" si="7"/>
        <v>0</v>
      </c>
      <c r="H19" s="32">
        <f t="shared" si="7"/>
        <v>0</v>
      </c>
      <c r="I19" s="32">
        <f t="shared" si="7"/>
        <v>0</v>
      </c>
      <c r="J19" s="32">
        <f t="shared" si="7"/>
        <v>0</v>
      </c>
      <c r="K19" s="32">
        <f t="shared" si="7"/>
        <v>0</v>
      </c>
      <c r="L19" s="32">
        <f t="shared" si="7"/>
        <v>0</v>
      </c>
      <c r="M19" s="32">
        <f t="shared" si="7"/>
        <v>0</v>
      </c>
      <c r="N19" s="32">
        <f t="shared" si="1"/>
        <v>8061</v>
      </c>
      <c r="O19" s="45">
        <f t="shared" si="2"/>
        <v>33.86974789915966</v>
      </c>
      <c r="P19" s="10"/>
    </row>
    <row r="20" spans="1:16" ht="15">
      <c r="A20" s="12"/>
      <c r="B20" s="25">
        <v>361.1</v>
      </c>
      <c r="C20" s="20" t="s">
        <v>31</v>
      </c>
      <c r="D20" s="46">
        <v>134</v>
      </c>
      <c r="E20" s="46">
        <v>154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288</v>
      </c>
      <c r="O20" s="47">
        <f t="shared" si="2"/>
        <v>1.2100840336134453</v>
      </c>
      <c r="P20" s="9"/>
    </row>
    <row r="21" spans="1:16" ht="15">
      <c r="A21" s="12"/>
      <c r="B21" s="25">
        <v>369.9</v>
      </c>
      <c r="C21" s="20" t="s">
        <v>33</v>
      </c>
      <c r="D21" s="46">
        <v>7773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7773</v>
      </c>
      <c r="O21" s="47">
        <f t="shared" si="2"/>
        <v>32.65966386554622</v>
      </c>
      <c r="P21" s="9"/>
    </row>
    <row r="22" spans="1:16" ht="15.75">
      <c r="A22" s="29" t="s">
        <v>26</v>
      </c>
      <c r="B22" s="30"/>
      <c r="C22" s="31"/>
      <c r="D22" s="32">
        <f aca="true" t="shared" si="8" ref="D22:M22">SUM(D23:D23)</f>
        <v>2137</v>
      </c>
      <c r="E22" s="32">
        <f t="shared" si="8"/>
        <v>127</v>
      </c>
      <c r="F22" s="32">
        <f t="shared" si="8"/>
        <v>0</v>
      </c>
      <c r="G22" s="32">
        <f t="shared" si="8"/>
        <v>0</v>
      </c>
      <c r="H22" s="32">
        <f t="shared" si="8"/>
        <v>0</v>
      </c>
      <c r="I22" s="32">
        <f t="shared" si="8"/>
        <v>0</v>
      </c>
      <c r="J22" s="32">
        <f t="shared" si="8"/>
        <v>0</v>
      </c>
      <c r="K22" s="32">
        <f t="shared" si="8"/>
        <v>0</v>
      </c>
      <c r="L22" s="32">
        <f t="shared" si="8"/>
        <v>0</v>
      </c>
      <c r="M22" s="32">
        <f t="shared" si="8"/>
        <v>0</v>
      </c>
      <c r="N22" s="32">
        <f t="shared" si="1"/>
        <v>2264</v>
      </c>
      <c r="O22" s="45">
        <f t="shared" si="2"/>
        <v>9.512605042016807</v>
      </c>
      <c r="P22" s="9"/>
    </row>
    <row r="23" spans="1:16" ht="15.75" thickBot="1">
      <c r="A23" s="12"/>
      <c r="B23" s="25">
        <v>381</v>
      </c>
      <c r="C23" s="20" t="s">
        <v>34</v>
      </c>
      <c r="D23" s="46">
        <v>2137</v>
      </c>
      <c r="E23" s="46">
        <v>127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2264</v>
      </c>
      <c r="O23" s="47">
        <f t="shared" si="2"/>
        <v>9.512605042016807</v>
      </c>
      <c r="P23" s="9"/>
    </row>
    <row r="24" spans="1:119" ht="16.5" thickBot="1">
      <c r="A24" s="14" t="s">
        <v>28</v>
      </c>
      <c r="B24" s="23"/>
      <c r="C24" s="22"/>
      <c r="D24" s="15">
        <f aca="true" t="shared" si="9" ref="D24:M24">SUM(D5,D8,D10,D15,D17,D19,D22)</f>
        <v>82408</v>
      </c>
      <c r="E24" s="15">
        <f t="shared" si="9"/>
        <v>44422</v>
      </c>
      <c r="F24" s="15">
        <f t="shared" si="9"/>
        <v>0</v>
      </c>
      <c r="G24" s="15">
        <f t="shared" si="9"/>
        <v>0</v>
      </c>
      <c r="H24" s="15">
        <f t="shared" si="9"/>
        <v>0</v>
      </c>
      <c r="I24" s="15">
        <f t="shared" si="9"/>
        <v>0</v>
      </c>
      <c r="J24" s="15">
        <f t="shared" si="9"/>
        <v>0</v>
      </c>
      <c r="K24" s="15">
        <f t="shared" si="9"/>
        <v>0</v>
      </c>
      <c r="L24" s="15">
        <f t="shared" si="9"/>
        <v>0</v>
      </c>
      <c r="M24" s="15">
        <f t="shared" si="9"/>
        <v>0</v>
      </c>
      <c r="N24" s="15">
        <f t="shared" si="1"/>
        <v>126830</v>
      </c>
      <c r="O24" s="38">
        <f t="shared" si="2"/>
        <v>532.8991596638656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5" ht="15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8" t="s">
        <v>75</v>
      </c>
      <c r="M26" s="48"/>
      <c r="N26" s="48"/>
      <c r="O26" s="43">
        <v>238</v>
      </c>
    </row>
    <row r="27" spans="1:15" ht="15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5" ht="15.75" customHeight="1" thickBot="1">
      <c r="A28" s="52" t="s">
        <v>45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35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36</v>
      </c>
      <c r="F4" s="34" t="s">
        <v>37</v>
      </c>
      <c r="G4" s="34" t="s">
        <v>38</v>
      </c>
      <c r="H4" s="34" t="s">
        <v>3</v>
      </c>
      <c r="I4" s="34" t="s">
        <v>4</v>
      </c>
      <c r="J4" s="35" t="s">
        <v>39</v>
      </c>
      <c r="K4" s="35" t="s">
        <v>5</v>
      </c>
      <c r="L4" s="35" t="s">
        <v>6</v>
      </c>
      <c r="M4" s="35" t="s">
        <v>7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SUM(D6:D7)</f>
        <v>16098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4">SUM(D5:M5)</f>
        <v>16098</v>
      </c>
      <c r="O5" s="33">
        <f aca="true" t="shared" si="2" ref="O5:O24">(N5/O$26)</f>
        <v>69.0901287553648</v>
      </c>
      <c r="P5" s="6"/>
    </row>
    <row r="6" spans="1:16" ht="15">
      <c r="A6" s="12"/>
      <c r="B6" s="25">
        <v>312.6</v>
      </c>
      <c r="C6" s="20" t="s">
        <v>8</v>
      </c>
      <c r="D6" s="46">
        <v>15463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15463</v>
      </c>
      <c r="O6" s="47">
        <f t="shared" si="2"/>
        <v>66.36480686695279</v>
      </c>
      <c r="P6" s="9"/>
    </row>
    <row r="7" spans="1:16" ht="15">
      <c r="A7" s="12"/>
      <c r="B7" s="25">
        <v>315</v>
      </c>
      <c r="C7" s="20" t="s">
        <v>58</v>
      </c>
      <c r="D7" s="46">
        <v>635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635</v>
      </c>
      <c r="O7" s="47">
        <f t="shared" si="2"/>
        <v>2.725321888412017</v>
      </c>
      <c r="P7" s="9"/>
    </row>
    <row r="8" spans="1:16" ht="15.75">
      <c r="A8" s="29" t="s">
        <v>69</v>
      </c>
      <c r="B8" s="30"/>
      <c r="C8" s="31"/>
      <c r="D8" s="32">
        <f aca="true" t="shared" si="3" ref="D8:M8">SUM(D9:D9)</f>
        <v>32827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32827</v>
      </c>
      <c r="O8" s="45">
        <f t="shared" si="2"/>
        <v>140.88841201716738</v>
      </c>
      <c r="P8" s="10"/>
    </row>
    <row r="9" spans="1:16" ht="15">
      <c r="A9" s="12"/>
      <c r="B9" s="25">
        <v>323.1</v>
      </c>
      <c r="C9" s="20" t="s">
        <v>55</v>
      </c>
      <c r="D9" s="46">
        <v>32827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32827</v>
      </c>
      <c r="O9" s="47">
        <f t="shared" si="2"/>
        <v>140.88841201716738</v>
      </c>
      <c r="P9" s="9"/>
    </row>
    <row r="10" spans="1:16" ht="15.75">
      <c r="A10" s="29" t="s">
        <v>12</v>
      </c>
      <c r="B10" s="30"/>
      <c r="C10" s="31"/>
      <c r="D10" s="32">
        <f aca="true" t="shared" si="4" ref="D10:M10">SUM(D11:D14)</f>
        <v>16696</v>
      </c>
      <c r="E10" s="32">
        <f t="shared" si="4"/>
        <v>2351</v>
      </c>
      <c r="F10" s="32">
        <f t="shared" si="4"/>
        <v>0</v>
      </c>
      <c r="G10" s="32">
        <f t="shared" si="4"/>
        <v>0</v>
      </c>
      <c r="H10" s="32">
        <f t="shared" si="4"/>
        <v>0</v>
      </c>
      <c r="I10" s="32">
        <f t="shared" si="4"/>
        <v>0</v>
      </c>
      <c r="J10" s="32">
        <f t="shared" si="4"/>
        <v>0</v>
      </c>
      <c r="K10" s="32">
        <f t="shared" si="4"/>
        <v>0</v>
      </c>
      <c r="L10" s="32">
        <f t="shared" si="4"/>
        <v>0</v>
      </c>
      <c r="M10" s="32">
        <f t="shared" si="4"/>
        <v>0</v>
      </c>
      <c r="N10" s="44">
        <f t="shared" si="1"/>
        <v>19047</v>
      </c>
      <c r="O10" s="45">
        <f t="shared" si="2"/>
        <v>81.74678111587983</v>
      </c>
      <c r="P10" s="10"/>
    </row>
    <row r="11" spans="1:16" ht="15">
      <c r="A11" s="12"/>
      <c r="B11" s="25">
        <v>335.12</v>
      </c>
      <c r="C11" s="20" t="s">
        <v>59</v>
      </c>
      <c r="D11" s="46">
        <v>7243</v>
      </c>
      <c r="E11" s="46">
        <v>2351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9594</v>
      </c>
      <c r="O11" s="47">
        <f t="shared" si="2"/>
        <v>41.17596566523605</v>
      </c>
      <c r="P11" s="9"/>
    </row>
    <row r="12" spans="1:16" ht="15">
      <c r="A12" s="12"/>
      <c r="B12" s="25">
        <v>335.14</v>
      </c>
      <c r="C12" s="20" t="s">
        <v>60</v>
      </c>
      <c r="D12" s="46">
        <v>118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118</v>
      </c>
      <c r="O12" s="47">
        <f t="shared" si="2"/>
        <v>0.5064377682403434</v>
      </c>
      <c r="P12" s="9"/>
    </row>
    <row r="13" spans="1:16" ht="15">
      <c r="A13" s="12"/>
      <c r="B13" s="25">
        <v>335.15</v>
      </c>
      <c r="C13" s="20" t="s">
        <v>61</v>
      </c>
      <c r="D13" s="46">
        <v>1440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1440</v>
      </c>
      <c r="O13" s="47">
        <f t="shared" si="2"/>
        <v>6.180257510729613</v>
      </c>
      <c r="P13" s="9"/>
    </row>
    <row r="14" spans="1:16" ht="15">
      <c r="A14" s="12"/>
      <c r="B14" s="25">
        <v>335.18</v>
      </c>
      <c r="C14" s="20" t="s">
        <v>62</v>
      </c>
      <c r="D14" s="46">
        <v>7895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7895</v>
      </c>
      <c r="O14" s="47">
        <f t="shared" si="2"/>
        <v>33.88412017167382</v>
      </c>
      <c r="P14" s="9"/>
    </row>
    <row r="15" spans="1:16" ht="15.75">
      <c r="A15" s="29" t="s">
        <v>24</v>
      </c>
      <c r="B15" s="30"/>
      <c r="C15" s="31"/>
      <c r="D15" s="32">
        <f aca="true" t="shared" si="5" ref="D15:M15">SUM(D16:D16)</f>
        <v>2300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32">
        <f t="shared" si="1"/>
        <v>2300</v>
      </c>
      <c r="O15" s="45">
        <f t="shared" si="2"/>
        <v>9.871244635193133</v>
      </c>
      <c r="P15" s="10"/>
    </row>
    <row r="16" spans="1:16" ht="15">
      <c r="A16" s="12"/>
      <c r="B16" s="25">
        <v>347.2</v>
      </c>
      <c r="C16" s="20" t="s">
        <v>72</v>
      </c>
      <c r="D16" s="46">
        <v>2300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2300</v>
      </c>
      <c r="O16" s="47">
        <f t="shared" si="2"/>
        <v>9.871244635193133</v>
      </c>
      <c r="P16" s="9"/>
    </row>
    <row r="17" spans="1:16" ht="15.75">
      <c r="A17" s="29" t="s">
        <v>25</v>
      </c>
      <c r="B17" s="30"/>
      <c r="C17" s="31"/>
      <c r="D17" s="32">
        <f aca="true" t="shared" si="6" ref="D17:M17">SUM(D18:D18)</f>
        <v>174</v>
      </c>
      <c r="E17" s="32">
        <f t="shared" si="6"/>
        <v>0</v>
      </c>
      <c r="F17" s="32">
        <f t="shared" si="6"/>
        <v>0</v>
      </c>
      <c r="G17" s="32">
        <f t="shared" si="6"/>
        <v>0</v>
      </c>
      <c r="H17" s="32">
        <f t="shared" si="6"/>
        <v>0</v>
      </c>
      <c r="I17" s="32">
        <f t="shared" si="6"/>
        <v>0</v>
      </c>
      <c r="J17" s="32">
        <f t="shared" si="6"/>
        <v>0</v>
      </c>
      <c r="K17" s="32">
        <f t="shared" si="6"/>
        <v>0</v>
      </c>
      <c r="L17" s="32">
        <f t="shared" si="6"/>
        <v>0</v>
      </c>
      <c r="M17" s="32">
        <f t="shared" si="6"/>
        <v>0</v>
      </c>
      <c r="N17" s="32">
        <f t="shared" si="1"/>
        <v>174</v>
      </c>
      <c r="O17" s="45">
        <f t="shared" si="2"/>
        <v>0.7467811158798283</v>
      </c>
      <c r="P17" s="10"/>
    </row>
    <row r="18" spans="1:16" ht="15">
      <c r="A18" s="13"/>
      <c r="B18" s="39">
        <v>359</v>
      </c>
      <c r="C18" s="21" t="s">
        <v>30</v>
      </c>
      <c r="D18" s="46">
        <v>174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174</v>
      </c>
      <c r="O18" s="47">
        <f t="shared" si="2"/>
        <v>0.7467811158798283</v>
      </c>
      <c r="P18" s="9"/>
    </row>
    <row r="19" spans="1:16" ht="15.75">
      <c r="A19" s="29" t="s">
        <v>1</v>
      </c>
      <c r="B19" s="30"/>
      <c r="C19" s="31"/>
      <c r="D19" s="32">
        <f aca="true" t="shared" si="7" ref="D19:M19">SUM(D20:D21)</f>
        <v>8641</v>
      </c>
      <c r="E19" s="32">
        <f t="shared" si="7"/>
        <v>247</v>
      </c>
      <c r="F19" s="32">
        <f t="shared" si="7"/>
        <v>0</v>
      </c>
      <c r="G19" s="32">
        <f t="shared" si="7"/>
        <v>0</v>
      </c>
      <c r="H19" s="32">
        <f t="shared" si="7"/>
        <v>0</v>
      </c>
      <c r="I19" s="32">
        <f t="shared" si="7"/>
        <v>0</v>
      </c>
      <c r="J19" s="32">
        <f t="shared" si="7"/>
        <v>0</v>
      </c>
      <c r="K19" s="32">
        <f t="shared" si="7"/>
        <v>0</v>
      </c>
      <c r="L19" s="32">
        <f t="shared" si="7"/>
        <v>0</v>
      </c>
      <c r="M19" s="32">
        <f t="shared" si="7"/>
        <v>0</v>
      </c>
      <c r="N19" s="32">
        <f t="shared" si="1"/>
        <v>8888</v>
      </c>
      <c r="O19" s="45">
        <f t="shared" si="2"/>
        <v>38.14592274678112</v>
      </c>
      <c r="P19" s="10"/>
    </row>
    <row r="20" spans="1:16" ht="15">
      <c r="A20" s="12"/>
      <c r="B20" s="25">
        <v>361.1</v>
      </c>
      <c r="C20" s="20" t="s">
        <v>31</v>
      </c>
      <c r="D20" s="46">
        <v>199</v>
      </c>
      <c r="E20" s="46">
        <v>247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446</v>
      </c>
      <c r="O20" s="47">
        <f t="shared" si="2"/>
        <v>1.9141630901287554</v>
      </c>
      <c r="P20" s="9"/>
    </row>
    <row r="21" spans="1:16" ht="15">
      <c r="A21" s="12"/>
      <c r="B21" s="25">
        <v>369.9</v>
      </c>
      <c r="C21" s="20" t="s">
        <v>33</v>
      </c>
      <c r="D21" s="46">
        <v>8442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8442</v>
      </c>
      <c r="O21" s="47">
        <f t="shared" si="2"/>
        <v>36.23175965665236</v>
      </c>
      <c r="P21" s="9"/>
    </row>
    <row r="22" spans="1:16" ht="15.75">
      <c r="A22" s="29" t="s">
        <v>26</v>
      </c>
      <c r="B22" s="30"/>
      <c r="C22" s="31"/>
      <c r="D22" s="32">
        <f aca="true" t="shared" si="8" ref="D22:M22">SUM(D23:D23)</f>
        <v>2351</v>
      </c>
      <c r="E22" s="32">
        <f t="shared" si="8"/>
        <v>3</v>
      </c>
      <c r="F22" s="32">
        <f t="shared" si="8"/>
        <v>0</v>
      </c>
      <c r="G22" s="32">
        <f t="shared" si="8"/>
        <v>0</v>
      </c>
      <c r="H22" s="32">
        <f t="shared" si="8"/>
        <v>0</v>
      </c>
      <c r="I22" s="32">
        <f t="shared" si="8"/>
        <v>0</v>
      </c>
      <c r="J22" s="32">
        <f t="shared" si="8"/>
        <v>0</v>
      </c>
      <c r="K22" s="32">
        <f t="shared" si="8"/>
        <v>0</v>
      </c>
      <c r="L22" s="32">
        <f t="shared" si="8"/>
        <v>0</v>
      </c>
      <c r="M22" s="32">
        <f t="shared" si="8"/>
        <v>0</v>
      </c>
      <c r="N22" s="32">
        <f t="shared" si="1"/>
        <v>2354</v>
      </c>
      <c r="O22" s="45">
        <f t="shared" si="2"/>
        <v>10.103004291845494</v>
      </c>
      <c r="P22" s="9"/>
    </row>
    <row r="23" spans="1:16" ht="15.75" thickBot="1">
      <c r="A23" s="12"/>
      <c r="B23" s="25">
        <v>381</v>
      </c>
      <c r="C23" s="20" t="s">
        <v>34</v>
      </c>
      <c r="D23" s="46">
        <v>2351</v>
      </c>
      <c r="E23" s="46">
        <v>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2354</v>
      </c>
      <c r="O23" s="47">
        <f t="shared" si="2"/>
        <v>10.103004291845494</v>
      </c>
      <c r="P23" s="9"/>
    </row>
    <row r="24" spans="1:119" ht="16.5" thickBot="1">
      <c r="A24" s="14" t="s">
        <v>28</v>
      </c>
      <c r="B24" s="23"/>
      <c r="C24" s="22"/>
      <c r="D24" s="15">
        <f aca="true" t="shared" si="9" ref="D24:M24">SUM(D5,D8,D10,D15,D17,D19,D22)</f>
        <v>79087</v>
      </c>
      <c r="E24" s="15">
        <f t="shared" si="9"/>
        <v>2601</v>
      </c>
      <c r="F24" s="15">
        <f t="shared" si="9"/>
        <v>0</v>
      </c>
      <c r="G24" s="15">
        <f t="shared" si="9"/>
        <v>0</v>
      </c>
      <c r="H24" s="15">
        <f t="shared" si="9"/>
        <v>0</v>
      </c>
      <c r="I24" s="15">
        <f t="shared" si="9"/>
        <v>0</v>
      </c>
      <c r="J24" s="15">
        <f t="shared" si="9"/>
        <v>0</v>
      </c>
      <c r="K24" s="15">
        <f t="shared" si="9"/>
        <v>0</v>
      </c>
      <c r="L24" s="15">
        <f t="shared" si="9"/>
        <v>0</v>
      </c>
      <c r="M24" s="15">
        <f t="shared" si="9"/>
        <v>0</v>
      </c>
      <c r="N24" s="15">
        <f t="shared" si="1"/>
        <v>81688</v>
      </c>
      <c r="O24" s="38">
        <f t="shared" si="2"/>
        <v>350.5922746781116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5" ht="15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8" t="s">
        <v>73</v>
      </c>
      <c r="M26" s="48"/>
      <c r="N26" s="48"/>
      <c r="O26" s="43">
        <v>233</v>
      </c>
    </row>
    <row r="27" spans="1:15" ht="15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5" ht="15.75" customHeight="1" thickBot="1">
      <c r="A28" s="52" t="s">
        <v>45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35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36</v>
      </c>
      <c r="F4" s="34" t="s">
        <v>37</v>
      </c>
      <c r="G4" s="34" t="s">
        <v>38</v>
      </c>
      <c r="H4" s="34" t="s">
        <v>3</v>
      </c>
      <c r="I4" s="34" t="s">
        <v>4</v>
      </c>
      <c r="J4" s="35" t="s">
        <v>39</v>
      </c>
      <c r="K4" s="35" t="s">
        <v>5</v>
      </c>
      <c r="L4" s="35" t="s">
        <v>6</v>
      </c>
      <c r="M4" s="35" t="s">
        <v>7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SUM(D6:D7)</f>
        <v>19031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4">SUM(D5:M5)</f>
        <v>19031</v>
      </c>
      <c r="O5" s="33">
        <f aca="true" t="shared" si="2" ref="O5:O24">(N5/O$26)</f>
        <v>82.03017241379311</v>
      </c>
      <c r="P5" s="6"/>
    </row>
    <row r="6" spans="1:16" ht="15">
      <c r="A6" s="12"/>
      <c r="B6" s="25">
        <v>312.6</v>
      </c>
      <c r="C6" s="20" t="s">
        <v>8</v>
      </c>
      <c r="D6" s="46">
        <v>18430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18430</v>
      </c>
      <c r="O6" s="47">
        <f t="shared" si="2"/>
        <v>79.4396551724138</v>
      </c>
      <c r="P6" s="9"/>
    </row>
    <row r="7" spans="1:16" ht="15">
      <c r="A7" s="12"/>
      <c r="B7" s="25">
        <v>315</v>
      </c>
      <c r="C7" s="20" t="s">
        <v>58</v>
      </c>
      <c r="D7" s="46">
        <v>601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601</v>
      </c>
      <c r="O7" s="47">
        <f t="shared" si="2"/>
        <v>2.5905172413793105</v>
      </c>
      <c r="P7" s="9"/>
    </row>
    <row r="8" spans="1:16" ht="15.75">
      <c r="A8" s="29" t="s">
        <v>69</v>
      </c>
      <c r="B8" s="30"/>
      <c r="C8" s="31"/>
      <c r="D8" s="32">
        <f aca="true" t="shared" si="3" ref="D8:M8">SUM(D9:D9)</f>
        <v>33174</v>
      </c>
      <c r="E8" s="32">
        <f t="shared" si="3"/>
        <v>0</v>
      </c>
      <c r="F8" s="32">
        <f t="shared" si="3"/>
        <v>0</v>
      </c>
      <c r="G8" s="32">
        <f t="shared" si="3"/>
        <v>0</v>
      </c>
      <c r="H8" s="32">
        <f t="shared" si="3"/>
        <v>0</v>
      </c>
      <c r="I8" s="32">
        <f t="shared" si="3"/>
        <v>0</v>
      </c>
      <c r="J8" s="32">
        <f t="shared" si="3"/>
        <v>0</v>
      </c>
      <c r="K8" s="32">
        <f t="shared" si="3"/>
        <v>0</v>
      </c>
      <c r="L8" s="32">
        <f t="shared" si="3"/>
        <v>0</v>
      </c>
      <c r="M8" s="32">
        <f t="shared" si="3"/>
        <v>0</v>
      </c>
      <c r="N8" s="44">
        <f t="shared" si="1"/>
        <v>33174</v>
      </c>
      <c r="O8" s="45">
        <f t="shared" si="2"/>
        <v>142.99137931034483</v>
      </c>
      <c r="P8" s="10"/>
    </row>
    <row r="9" spans="1:16" ht="15">
      <c r="A9" s="12"/>
      <c r="B9" s="25">
        <v>323.1</v>
      </c>
      <c r="C9" s="20" t="s">
        <v>55</v>
      </c>
      <c r="D9" s="46">
        <v>33174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33174</v>
      </c>
      <c r="O9" s="47">
        <f t="shared" si="2"/>
        <v>142.99137931034483</v>
      </c>
      <c r="P9" s="9"/>
    </row>
    <row r="10" spans="1:16" ht="15.75">
      <c r="A10" s="29" t="s">
        <v>12</v>
      </c>
      <c r="B10" s="30"/>
      <c r="C10" s="31"/>
      <c r="D10" s="32">
        <f aca="true" t="shared" si="4" ref="D10:M10">SUM(D11:D14)</f>
        <v>17588</v>
      </c>
      <c r="E10" s="32">
        <f t="shared" si="4"/>
        <v>2364</v>
      </c>
      <c r="F10" s="32">
        <f t="shared" si="4"/>
        <v>0</v>
      </c>
      <c r="G10" s="32">
        <f t="shared" si="4"/>
        <v>0</v>
      </c>
      <c r="H10" s="32">
        <f t="shared" si="4"/>
        <v>0</v>
      </c>
      <c r="I10" s="32">
        <f t="shared" si="4"/>
        <v>0</v>
      </c>
      <c r="J10" s="32">
        <f t="shared" si="4"/>
        <v>0</v>
      </c>
      <c r="K10" s="32">
        <f t="shared" si="4"/>
        <v>0</v>
      </c>
      <c r="L10" s="32">
        <f t="shared" si="4"/>
        <v>0</v>
      </c>
      <c r="M10" s="32">
        <f t="shared" si="4"/>
        <v>0</v>
      </c>
      <c r="N10" s="44">
        <f t="shared" si="1"/>
        <v>19952</v>
      </c>
      <c r="O10" s="45">
        <f t="shared" si="2"/>
        <v>86</v>
      </c>
      <c r="P10" s="10"/>
    </row>
    <row r="11" spans="1:16" ht="15">
      <c r="A11" s="12"/>
      <c r="B11" s="25">
        <v>335.12</v>
      </c>
      <c r="C11" s="20" t="s">
        <v>59</v>
      </c>
      <c r="D11" s="46">
        <v>7202</v>
      </c>
      <c r="E11" s="46">
        <v>2364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9566</v>
      </c>
      <c r="O11" s="47">
        <f t="shared" si="2"/>
        <v>41.23275862068966</v>
      </c>
      <c r="P11" s="9"/>
    </row>
    <row r="12" spans="1:16" ht="15">
      <c r="A12" s="12"/>
      <c r="B12" s="25">
        <v>335.14</v>
      </c>
      <c r="C12" s="20" t="s">
        <v>60</v>
      </c>
      <c r="D12" s="46">
        <v>274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274</v>
      </c>
      <c r="O12" s="47">
        <f t="shared" si="2"/>
        <v>1.1810344827586208</v>
      </c>
      <c r="P12" s="9"/>
    </row>
    <row r="13" spans="1:16" ht="15">
      <c r="A13" s="12"/>
      <c r="B13" s="25">
        <v>335.15</v>
      </c>
      <c r="C13" s="20" t="s">
        <v>61</v>
      </c>
      <c r="D13" s="46">
        <v>1440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1440</v>
      </c>
      <c r="O13" s="47">
        <f t="shared" si="2"/>
        <v>6.206896551724138</v>
      </c>
      <c r="P13" s="9"/>
    </row>
    <row r="14" spans="1:16" ht="15">
      <c r="A14" s="12"/>
      <c r="B14" s="25">
        <v>335.18</v>
      </c>
      <c r="C14" s="20" t="s">
        <v>62</v>
      </c>
      <c r="D14" s="46">
        <v>8672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8672</v>
      </c>
      <c r="O14" s="47">
        <f t="shared" si="2"/>
        <v>37.37931034482759</v>
      </c>
      <c r="P14" s="9"/>
    </row>
    <row r="15" spans="1:16" ht="15.75">
      <c r="A15" s="29" t="s">
        <v>24</v>
      </c>
      <c r="B15" s="30"/>
      <c r="C15" s="31"/>
      <c r="D15" s="32">
        <f aca="true" t="shared" si="5" ref="D15:M15">SUM(D16:D16)</f>
        <v>0</v>
      </c>
      <c r="E15" s="32">
        <f t="shared" si="5"/>
        <v>5658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0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32">
        <f t="shared" si="1"/>
        <v>5658</v>
      </c>
      <c r="O15" s="45">
        <f t="shared" si="2"/>
        <v>24.387931034482758</v>
      </c>
      <c r="P15" s="10"/>
    </row>
    <row r="16" spans="1:16" ht="15">
      <c r="A16" s="12"/>
      <c r="B16" s="25">
        <v>342.2</v>
      </c>
      <c r="C16" s="20" t="s">
        <v>27</v>
      </c>
      <c r="D16" s="46">
        <v>0</v>
      </c>
      <c r="E16" s="46">
        <v>5658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5658</v>
      </c>
      <c r="O16" s="47">
        <f t="shared" si="2"/>
        <v>24.387931034482758</v>
      </c>
      <c r="P16" s="9"/>
    </row>
    <row r="17" spans="1:16" ht="15.75">
      <c r="A17" s="29" t="s">
        <v>25</v>
      </c>
      <c r="B17" s="30"/>
      <c r="C17" s="31"/>
      <c r="D17" s="32">
        <f aca="true" t="shared" si="6" ref="D17:M17">SUM(D18:D18)</f>
        <v>1040</v>
      </c>
      <c r="E17" s="32">
        <f t="shared" si="6"/>
        <v>0</v>
      </c>
      <c r="F17" s="32">
        <f t="shared" si="6"/>
        <v>0</v>
      </c>
      <c r="G17" s="32">
        <f t="shared" si="6"/>
        <v>0</v>
      </c>
      <c r="H17" s="32">
        <f t="shared" si="6"/>
        <v>0</v>
      </c>
      <c r="I17" s="32">
        <f t="shared" si="6"/>
        <v>0</v>
      </c>
      <c r="J17" s="32">
        <f t="shared" si="6"/>
        <v>0</v>
      </c>
      <c r="K17" s="32">
        <f t="shared" si="6"/>
        <v>0</v>
      </c>
      <c r="L17" s="32">
        <f t="shared" si="6"/>
        <v>0</v>
      </c>
      <c r="M17" s="32">
        <f t="shared" si="6"/>
        <v>0</v>
      </c>
      <c r="N17" s="32">
        <f t="shared" si="1"/>
        <v>1040</v>
      </c>
      <c r="O17" s="45">
        <f t="shared" si="2"/>
        <v>4.482758620689655</v>
      </c>
      <c r="P17" s="10"/>
    </row>
    <row r="18" spans="1:16" ht="15">
      <c r="A18" s="13"/>
      <c r="B18" s="39">
        <v>359</v>
      </c>
      <c r="C18" s="21" t="s">
        <v>30</v>
      </c>
      <c r="D18" s="46">
        <v>1040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1040</v>
      </c>
      <c r="O18" s="47">
        <f t="shared" si="2"/>
        <v>4.482758620689655</v>
      </c>
      <c r="P18" s="9"/>
    </row>
    <row r="19" spans="1:16" ht="15.75">
      <c r="A19" s="29" t="s">
        <v>1</v>
      </c>
      <c r="B19" s="30"/>
      <c r="C19" s="31"/>
      <c r="D19" s="32">
        <f aca="true" t="shared" si="7" ref="D19:M19">SUM(D20:D21)</f>
        <v>8790</v>
      </c>
      <c r="E19" s="32">
        <f t="shared" si="7"/>
        <v>223</v>
      </c>
      <c r="F19" s="32">
        <f t="shared" si="7"/>
        <v>0</v>
      </c>
      <c r="G19" s="32">
        <f t="shared" si="7"/>
        <v>0</v>
      </c>
      <c r="H19" s="32">
        <f t="shared" si="7"/>
        <v>0</v>
      </c>
      <c r="I19" s="32">
        <f t="shared" si="7"/>
        <v>0</v>
      </c>
      <c r="J19" s="32">
        <f t="shared" si="7"/>
        <v>0</v>
      </c>
      <c r="K19" s="32">
        <f t="shared" si="7"/>
        <v>0</v>
      </c>
      <c r="L19" s="32">
        <f t="shared" si="7"/>
        <v>0</v>
      </c>
      <c r="M19" s="32">
        <f t="shared" si="7"/>
        <v>0</v>
      </c>
      <c r="N19" s="32">
        <f t="shared" si="1"/>
        <v>9013</v>
      </c>
      <c r="O19" s="45">
        <f t="shared" si="2"/>
        <v>38.849137931034484</v>
      </c>
      <c r="P19" s="10"/>
    </row>
    <row r="20" spans="1:16" ht="15">
      <c r="A20" s="12"/>
      <c r="B20" s="25">
        <v>361.1</v>
      </c>
      <c r="C20" s="20" t="s">
        <v>31</v>
      </c>
      <c r="D20" s="46">
        <v>187</v>
      </c>
      <c r="E20" s="46">
        <v>223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410</v>
      </c>
      <c r="O20" s="47">
        <f t="shared" si="2"/>
        <v>1.7672413793103448</v>
      </c>
      <c r="P20" s="9"/>
    </row>
    <row r="21" spans="1:16" ht="15">
      <c r="A21" s="12"/>
      <c r="B21" s="25">
        <v>369.9</v>
      </c>
      <c r="C21" s="20" t="s">
        <v>33</v>
      </c>
      <c r="D21" s="46">
        <v>8603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8603</v>
      </c>
      <c r="O21" s="47">
        <f t="shared" si="2"/>
        <v>37.081896551724135</v>
      </c>
      <c r="P21" s="9"/>
    </row>
    <row r="22" spans="1:16" ht="15.75">
      <c r="A22" s="29" t="s">
        <v>26</v>
      </c>
      <c r="B22" s="30"/>
      <c r="C22" s="31"/>
      <c r="D22" s="32">
        <f aca="true" t="shared" si="8" ref="D22:M22">SUM(D23:D23)</f>
        <v>2364</v>
      </c>
      <c r="E22" s="32">
        <f t="shared" si="8"/>
        <v>96</v>
      </c>
      <c r="F22" s="32">
        <f t="shared" si="8"/>
        <v>0</v>
      </c>
      <c r="G22" s="32">
        <f t="shared" si="8"/>
        <v>0</v>
      </c>
      <c r="H22" s="32">
        <f t="shared" si="8"/>
        <v>0</v>
      </c>
      <c r="I22" s="32">
        <f t="shared" si="8"/>
        <v>0</v>
      </c>
      <c r="J22" s="32">
        <f t="shared" si="8"/>
        <v>0</v>
      </c>
      <c r="K22" s="32">
        <f t="shared" si="8"/>
        <v>0</v>
      </c>
      <c r="L22" s="32">
        <f t="shared" si="8"/>
        <v>0</v>
      </c>
      <c r="M22" s="32">
        <f t="shared" si="8"/>
        <v>0</v>
      </c>
      <c r="N22" s="32">
        <f t="shared" si="1"/>
        <v>2460</v>
      </c>
      <c r="O22" s="45">
        <f t="shared" si="2"/>
        <v>10.60344827586207</v>
      </c>
      <c r="P22" s="9"/>
    </row>
    <row r="23" spans="1:16" ht="15.75" thickBot="1">
      <c r="A23" s="12"/>
      <c r="B23" s="25">
        <v>381</v>
      </c>
      <c r="C23" s="20" t="s">
        <v>34</v>
      </c>
      <c r="D23" s="46">
        <v>2364</v>
      </c>
      <c r="E23" s="46">
        <v>96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2460</v>
      </c>
      <c r="O23" s="47">
        <f t="shared" si="2"/>
        <v>10.60344827586207</v>
      </c>
      <c r="P23" s="9"/>
    </row>
    <row r="24" spans="1:119" ht="16.5" thickBot="1">
      <c r="A24" s="14" t="s">
        <v>28</v>
      </c>
      <c r="B24" s="23"/>
      <c r="C24" s="22"/>
      <c r="D24" s="15">
        <f aca="true" t="shared" si="9" ref="D24:M24">SUM(D5,D8,D10,D15,D17,D19,D22)</f>
        <v>81987</v>
      </c>
      <c r="E24" s="15">
        <f t="shared" si="9"/>
        <v>8341</v>
      </c>
      <c r="F24" s="15">
        <f t="shared" si="9"/>
        <v>0</v>
      </c>
      <c r="G24" s="15">
        <f t="shared" si="9"/>
        <v>0</v>
      </c>
      <c r="H24" s="15">
        <f t="shared" si="9"/>
        <v>0</v>
      </c>
      <c r="I24" s="15">
        <f t="shared" si="9"/>
        <v>0</v>
      </c>
      <c r="J24" s="15">
        <f t="shared" si="9"/>
        <v>0</v>
      </c>
      <c r="K24" s="15">
        <f t="shared" si="9"/>
        <v>0</v>
      </c>
      <c r="L24" s="15">
        <f t="shared" si="9"/>
        <v>0</v>
      </c>
      <c r="M24" s="15">
        <f t="shared" si="9"/>
        <v>0</v>
      </c>
      <c r="N24" s="15">
        <f t="shared" si="1"/>
        <v>90328</v>
      </c>
      <c r="O24" s="38">
        <f t="shared" si="2"/>
        <v>389.3448275862069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5" ht="15">
      <c r="A26" s="40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8" t="s">
        <v>70</v>
      </c>
      <c r="M26" s="48"/>
      <c r="N26" s="48"/>
      <c r="O26" s="43">
        <v>232</v>
      </c>
    </row>
    <row r="27" spans="1:15" ht="15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5" ht="15.75" customHeight="1" thickBot="1">
      <c r="A28" s="52" t="s">
        <v>45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4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35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36</v>
      </c>
      <c r="F4" s="34" t="s">
        <v>37</v>
      </c>
      <c r="G4" s="34" t="s">
        <v>38</v>
      </c>
      <c r="H4" s="34" t="s">
        <v>3</v>
      </c>
      <c r="I4" s="34" t="s">
        <v>4</v>
      </c>
      <c r="J4" s="35" t="s">
        <v>39</v>
      </c>
      <c r="K4" s="35" t="s">
        <v>5</v>
      </c>
      <c r="L4" s="35" t="s">
        <v>6</v>
      </c>
      <c r="M4" s="35" t="s">
        <v>7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SUM(D6:D8)</f>
        <v>53500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3">SUM(D5:M5)</f>
        <v>53500</v>
      </c>
      <c r="O5" s="33">
        <f aca="true" t="shared" si="2" ref="O5:O23">(N5/O$25)</f>
        <v>243.1818181818182</v>
      </c>
      <c r="P5" s="6"/>
    </row>
    <row r="6" spans="1:16" ht="15">
      <c r="A6" s="12"/>
      <c r="B6" s="25">
        <v>312.6</v>
      </c>
      <c r="C6" s="20" t="s">
        <v>8</v>
      </c>
      <c r="D6" s="46">
        <v>17031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17031</v>
      </c>
      <c r="O6" s="47">
        <f t="shared" si="2"/>
        <v>77.41363636363636</v>
      </c>
      <c r="P6" s="9"/>
    </row>
    <row r="7" spans="1:16" ht="15">
      <c r="A7" s="12"/>
      <c r="B7" s="25">
        <v>314.1</v>
      </c>
      <c r="C7" s="20" t="s">
        <v>9</v>
      </c>
      <c r="D7" s="46">
        <v>35770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35770</v>
      </c>
      <c r="O7" s="47">
        <f t="shared" si="2"/>
        <v>162.5909090909091</v>
      </c>
      <c r="P7" s="9"/>
    </row>
    <row r="8" spans="1:16" ht="15">
      <c r="A8" s="12"/>
      <c r="B8" s="25">
        <v>315</v>
      </c>
      <c r="C8" s="20" t="s">
        <v>58</v>
      </c>
      <c r="D8" s="46">
        <v>699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699</v>
      </c>
      <c r="O8" s="47">
        <f t="shared" si="2"/>
        <v>3.1772727272727272</v>
      </c>
      <c r="P8" s="9"/>
    </row>
    <row r="9" spans="1:16" ht="15.75">
      <c r="A9" s="29" t="s">
        <v>12</v>
      </c>
      <c r="B9" s="30"/>
      <c r="C9" s="31"/>
      <c r="D9" s="32">
        <f aca="true" t="shared" si="3" ref="D9:M9">SUM(D10:D13)</f>
        <v>16991</v>
      </c>
      <c r="E9" s="32">
        <f t="shared" si="3"/>
        <v>2354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19345</v>
      </c>
      <c r="O9" s="45">
        <f t="shared" si="2"/>
        <v>87.93181818181819</v>
      </c>
      <c r="P9" s="10"/>
    </row>
    <row r="10" spans="1:16" ht="15">
      <c r="A10" s="12"/>
      <c r="B10" s="25">
        <v>335.12</v>
      </c>
      <c r="C10" s="20" t="s">
        <v>59</v>
      </c>
      <c r="D10" s="46">
        <v>7225</v>
      </c>
      <c r="E10" s="46">
        <v>2354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9579</v>
      </c>
      <c r="O10" s="47">
        <f t="shared" si="2"/>
        <v>43.54090909090909</v>
      </c>
      <c r="P10" s="9"/>
    </row>
    <row r="11" spans="1:16" ht="15">
      <c r="A11" s="12"/>
      <c r="B11" s="25">
        <v>335.14</v>
      </c>
      <c r="C11" s="20" t="s">
        <v>60</v>
      </c>
      <c r="D11" s="46">
        <v>235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235</v>
      </c>
      <c r="O11" s="47">
        <f t="shared" si="2"/>
        <v>1.0681818181818181</v>
      </c>
      <c r="P11" s="9"/>
    </row>
    <row r="12" spans="1:16" ht="15">
      <c r="A12" s="12"/>
      <c r="B12" s="25">
        <v>335.15</v>
      </c>
      <c r="C12" s="20" t="s">
        <v>61</v>
      </c>
      <c r="D12" s="46">
        <v>1441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1441</v>
      </c>
      <c r="O12" s="47">
        <f t="shared" si="2"/>
        <v>6.55</v>
      </c>
      <c r="P12" s="9"/>
    </row>
    <row r="13" spans="1:16" ht="15">
      <c r="A13" s="12"/>
      <c r="B13" s="25">
        <v>335.18</v>
      </c>
      <c r="C13" s="20" t="s">
        <v>62</v>
      </c>
      <c r="D13" s="46">
        <v>8090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8090</v>
      </c>
      <c r="O13" s="47">
        <f t="shared" si="2"/>
        <v>36.77272727272727</v>
      </c>
      <c r="P13" s="9"/>
    </row>
    <row r="14" spans="1:16" ht="15.75">
      <c r="A14" s="29" t="s">
        <v>24</v>
      </c>
      <c r="B14" s="30"/>
      <c r="C14" s="31"/>
      <c r="D14" s="32">
        <f aca="true" t="shared" si="4" ref="D14:M14">SUM(D15:D15)</f>
        <v>0</v>
      </c>
      <c r="E14" s="32">
        <f t="shared" si="4"/>
        <v>25681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32">
        <f t="shared" si="1"/>
        <v>25681</v>
      </c>
      <c r="O14" s="45">
        <f t="shared" si="2"/>
        <v>116.73181818181818</v>
      </c>
      <c r="P14" s="10"/>
    </row>
    <row r="15" spans="1:16" ht="15">
      <c r="A15" s="12"/>
      <c r="B15" s="25">
        <v>342.2</v>
      </c>
      <c r="C15" s="20" t="s">
        <v>27</v>
      </c>
      <c r="D15" s="46">
        <v>0</v>
      </c>
      <c r="E15" s="46">
        <v>25681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25681</v>
      </c>
      <c r="O15" s="47">
        <f t="shared" si="2"/>
        <v>116.73181818181818</v>
      </c>
      <c r="P15" s="9"/>
    </row>
    <row r="16" spans="1:16" ht="15.75">
      <c r="A16" s="29" t="s">
        <v>25</v>
      </c>
      <c r="B16" s="30"/>
      <c r="C16" s="31"/>
      <c r="D16" s="32">
        <f aca="true" t="shared" si="5" ref="D16:M16">SUM(D17:D17)</f>
        <v>80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1"/>
        <v>80</v>
      </c>
      <c r="O16" s="45">
        <f t="shared" si="2"/>
        <v>0.36363636363636365</v>
      </c>
      <c r="P16" s="10"/>
    </row>
    <row r="17" spans="1:16" ht="15">
      <c r="A17" s="13"/>
      <c r="B17" s="39">
        <v>359</v>
      </c>
      <c r="C17" s="21" t="s">
        <v>30</v>
      </c>
      <c r="D17" s="46">
        <v>80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80</v>
      </c>
      <c r="O17" s="47">
        <f t="shared" si="2"/>
        <v>0.36363636363636365</v>
      </c>
      <c r="P17" s="9"/>
    </row>
    <row r="18" spans="1:16" ht="15.75">
      <c r="A18" s="29" t="s">
        <v>1</v>
      </c>
      <c r="B18" s="30"/>
      <c r="C18" s="31"/>
      <c r="D18" s="32">
        <f aca="true" t="shared" si="6" ref="D18:M18">SUM(D19:D20)</f>
        <v>9831</v>
      </c>
      <c r="E18" s="32">
        <f t="shared" si="6"/>
        <v>278</v>
      </c>
      <c r="F18" s="32">
        <f t="shared" si="6"/>
        <v>0</v>
      </c>
      <c r="G18" s="32">
        <f t="shared" si="6"/>
        <v>0</v>
      </c>
      <c r="H18" s="32">
        <f t="shared" si="6"/>
        <v>0</v>
      </c>
      <c r="I18" s="32">
        <f t="shared" si="6"/>
        <v>0</v>
      </c>
      <c r="J18" s="32">
        <f t="shared" si="6"/>
        <v>0</v>
      </c>
      <c r="K18" s="32">
        <f t="shared" si="6"/>
        <v>0</v>
      </c>
      <c r="L18" s="32">
        <f t="shared" si="6"/>
        <v>0</v>
      </c>
      <c r="M18" s="32">
        <f t="shared" si="6"/>
        <v>0</v>
      </c>
      <c r="N18" s="32">
        <f t="shared" si="1"/>
        <v>10109</v>
      </c>
      <c r="O18" s="45">
        <f t="shared" si="2"/>
        <v>45.95</v>
      </c>
      <c r="P18" s="10"/>
    </row>
    <row r="19" spans="1:16" ht="15">
      <c r="A19" s="12"/>
      <c r="B19" s="25">
        <v>361.1</v>
      </c>
      <c r="C19" s="20" t="s">
        <v>31</v>
      </c>
      <c r="D19" s="46">
        <v>231</v>
      </c>
      <c r="E19" s="46">
        <v>278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509</v>
      </c>
      <c r="O19" s="47">
        <f t="shared" si="2"/>
        <v>2.3136363636363635</v>
      </c>
      <c r="P19" s="9"/>
    </row>
    <row r="20" spans="1:16" ht="15">
      <c r="A20" s="12"/>
      <c r="B20" s="25">
        <v>369.9</v>
      </c>
      <c r="C20" s="20" t="s">
        <v>33</v>
      </c>
      <c r="D20" s="46">
        <v>9600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9600</v>
      </c>
      <c r="O20" s="47">
        <f t="shared" si="2"/>
        <v>43.63636363636363</v>
      </c>
      <c r="P20" s="9"/>
    </row>
    <row r="21" spans="1:16" ht="15.75">
      <c r="A21" s="29" t="s">
        <v>26</v>
      </c>
      <c r="B21" s="30"/>
      <c r="C21" s="31"/>
      <c r="D21" s="32">
        <f aca="true" t="shared" si="7" ref="D21:M21">SUM(D22:D22)</f>
        <v>375</v>
      </c>
      <c r="E21" s="32">
        <f t="shared" si="7"/>
        <v>0</v>
      </c>
      <c r="F21" s="32">
        <f t="shared" si="7"/>
        <v>0</v>
      </c>
      <c r="G21" s="32">
        <f t="shared" si="7"/>
        <v>0</v>
      </c>
      <c r="H21" s="32">
        <f t="shared" si="7"/>
        <v>0</v>
      </c>
      <c r="I21" s="32">
        <f t="shared" si="7"/>
        <v>0</v>
      </c>
      <c r="J21" s="32">
        <f t="shared" si="7"/>
        <v>0</v>
      </c>
      <c r="K21" s="32">
        <f t="shared" si="7"/>
        <v>0</v>
      </c>
      <c r="L21" s="32">
        <f t="shared" si="7"/>
        <v>0</v>
      </c>
      <c r="M21" s="32">
        <f t="shared" si="7"/>
        <v>0</v>
      </c>
      <c r="N21" s="32">
        <f t="shared" si="1"/>
        <v>375</v>
      </c>
      <c r="O21" s="45">
        <f t="shared" si="2"/>
        <v>1.7045454545454546</v>
      </c>
      <c r="P21" s="9"/>
    </row>
    <row r="22" spans="1:16" ht="15.75" thickBot="1">
      <c r="A22" s="12"/>
      <c r="B22" s="25">
        <v>381</v>
      </c>
      <c r="C22" s="20" t="s">
        <v>34</v>
      </c>
      <c r="D22" s="46">
        <v>375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375</v>
      </c>
      <c r="O22" s="47">
        <f t="shared" si="2"/>
        <v>1.7045454545454546</v>
      </c>
      <c r="P22" s="9"/>
    </row>
    <row r="23" spans="1:119" ht="16.5" thickBot="1">
      <c r="A23" s="14" t="s">
        <v>28</v>
      </c>
      <c r="B23" s="23"/>
      <c r="C23" s="22"/>
      <c r="D23" s="15">
        <f>SUM(D5,D9,D14,D16,D18,D21)</f>
        <v>80777</v>
      </c>
      <c r="E23" s="15">
        <f aca="true" t="shared" si="8" ref="E23:M23">SUM(E5,E9,E14,E16,E18,E21)</f>
        <v>28313</v>
      </c>
      <c r="F23" s="15">
        <f t="shared" si="8"/>
        <v>0</v>
      </c>
      <c r="G23" s="15">
        <f t="shared" si="8"/>
        <v>0</v>
      </c>
      <c r="H23" s="15">
        <f t="shared" si="8"/>
        <v>0</v>
      </c>
      <c r="I23" s="15">
        <f t="shared" si="8"/>
        <v>0</v>
      </c>
      <c r="J23" s="15">
        <f t="shared" si="8"/>
        <v>0</v>
      </c>
      <c r="K23" s="15">
        <f t="shared" si="8"/>
        <v>0</v>
      </c>
      <c r="L23" s="15">
        <f t="shared" si="8"/>
        <v>0</v>
      </c>
      <c r="M23" s="15">
        <f t="shared" si="8"/>
        <v>0</v>
      </c>
      <c r="N23" s="15">
        <f t="shared" si="1"/>
        <v>109090</v>
      </c>
      <c r="O23" s="38">
        <f t="shared" si="2"/>
        <v>495.8636363636364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/>
    </row>
    <row r="25" spans="1:15" ht="15">
      <c r="A25" s="40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8" t="s">
        <v>67</v>
      </c>
      <c r="M25" s="48"/>
      <c r="N25" s="48"/>
      <c r="O25" s="43">
        <v>220</v>
      </c>
    </row>
    <row r="26" spans="1:15" ht="15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  <row r="27" spans="1:15" ht="15.75" customHeight="1" thickBot="1">
      <c r="A27" s="52" t="s">
        <v>45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35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36</v>
      </c>
      <c r="F4" s="34" t="s">
        <v>37</v>
      </c>
      <c r="G4" s="34" t="s">
        <v>38</v>
      </c>
      <c r="H4" s="34" t="s">
        <v>3</v>
      </c>
      <c r="I4" s="34" t="s">
        <v>4</v>
      </c>
      <c r="J4" s="35" t="s">
        <v>39</v>
      </c>
      <c r="K4" s="35" t="s">
        <v>5</v>
      </c>
      <c r="L4" s="35" t="s">
        <v>6</v>
      </c>
      <c r="M4" s="35" t="s">
        <v>7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SUM(D6:D8)</f>
        <v>46364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1">SUM(D5:M5)</f>
        <v>46364</v>
      </c>
      <c r="O5" s="33">
        <f aca="true" t="shared" si="2" ref="O5:O21">(N5/O$23)</f>
        <v>186.9516129032258</v>
      </c>
      <c r="P5" s="6"/>
    </row>
    <row r="6" spans="1:16" ht="15">
      <c r="A6" s="12"/>
      <c r="B6" s="25">
        <v>312.6</v>
      </c>
      <c r="C6" s="20" t="s">
        <v>8</v>
      </c>
      <c r="D6" s="46">
        <v>15297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15297</v>
      </c>
      <c r="O6" s="47">
        <f t="shared" si="2"/>
        <v>61.681451612903224</v>
      </c>
      <c r="P6" s="9"/>
    </row>
    <row r="7" spans="1:16" ht="15">
      <c r="A7" s="12"/>
      <c r="B7" s="25">
        <v>314.1</v>
      </c>
      <c r="C7" s="20" t="s">
        <v>9</v>
      </c>
      <c r="D7" s="46">
        <v>30340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30340</v>
      </c>
      <c r="O7" s="47">
        <f t="shared" si="2"/>
        <v>122.33870967741936</v>
      </c>
      <c r="P7" s="9"/>
    </row>
    <row r="8" spans="1:16" ht="15">
      <c r="A8" s="12"/>
      <c r="B8" s="25">
        <v>315</v>
      </c>
      <c r="C8" s="20" t="s">
        <v>58</v>
      </c>
      <c r="D8" s="46">
        <v>727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727</v>
      </c>
      <c r="O8" s="47">
        <f t="shared" si="2"/>
        <v>2.931451612903226</v>
      </c>
      <c r="P8" s="9"/>
    </row>
    <row r="9" spans="1:16" ht="15.75">
      <c r="A9" s="29" t="s">
        <v>12</v>
      </c>
      <c r="B9" s="30"/>
      <c r="C9" s="31"/>
      <c r="D9" s="32">
        <f aca="true" t="shared" si="3" ref="D9:M9">SUM(D10:D13)</f>
        <v>16283</v>
      </c>
      <c r="E9" s="32">
        <f t="shared" si="3"/>
        <v>2800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19083</v>
      </c>
      <c r="O9" s="45">
        <f t="shared" si="2"/>
        <v>76.9475806451613</v>
      </c>
      <c r="P9" s="10"/>
    </row>
    <row r="10" spans="1:16" ht="15">
      <c r="A10" s="12"/>
      <c r="B10" s="25">
        <v>335.12</v>
      </c>
      <c r="C10" s="20" t="s">
        <v>59</v>
      </c>
      <c r="D10" s="46">
        <v>6768</v>
      </c>
      <c r="E10" s="46">
        <v>2800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9568</v>
      </c>
      <c r="O10" s="47">
        <f t="shared" si="2"/>
        <v>38.58064516129032</v>
      </c>
      <c r="P10" s="9"/>
    </row>
    <row r="11" spans="1:16" ht="15">
      <c r="A11" s="12"/>
      <c r="B11" s="25">
        <v>335.14</v>
      </c>
      <c r="C11" s="20" t="s">
        <v>60</v>
      </c>
      <c r="D11" s="46">
        <v>246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246</v>
      </c>
      <c r="O11" s="47">
        <f t="shared" si="2"/>
        <v>0.9919354838709677</v>
      </c>
      <c r="P11" s="9"/>
    </row>
    <row r="12" spans="1:16" ht="15">
      <c r="A12" s="12"/>
      <c r="B12" s="25">
        <v>335.15</v>
      </c>
      <c r="C12" s="20" t="s">
        <v>61</v>
      </c>
      <c r="D12" s="46">
        <v>1440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1440</v>
      </c>
      <c r="O12" s="47">
        <f t="shared" si="2"/>
        <v>5.806451612903226</v>
      </c>
      <c r="P12" s="9"/>
    </row>
    <row r="13" spans="1:16" ht="15">
      <c r="A13" s="12"/>
      <c r="B13" s="25">
        <v>335.18</v>
      </c>
      <c r="C13" s="20" t="s">
        <v>62</v>
      </c>
      <c r="D13" s="46">
        <v>7829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7829</v>
      </c>
      <c r="O13" s="47">
        <f t="shared" si="2"/>
        <v>31.568548387096776</v>
      </c>
      <c r="P13" s="9"/>
    </row>
    <row r="14" spans="1:16" ht="15.75">
      <c r="A14" s="29" t="s">
        <v>24</v>
      </c>
      <c r="B14" s="30"/>
      <c r="C14" s="31"/>
      <c r="D14" s="32">
        <f aca="true" t="shared" si="4" ref="D14:M14">SUM(D15:D15)</f>
        <v>0</v>
      </c>
      <c r="E14" s="32">
        <f t="shared" si="4"/>
        <v>25191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32">
        <f t="shared" si="1"/>
        <v>25191</v>
      </c>
      <c r="O14" s="45">
        <f t="shared" si="2"/>
        <v>101.57661290322581</v>
      </c>
      <c r="P14" s="10"/>
    </row>
    <row r="15" spans="1:16" ht="15">
      <c r="A15" s="12"/>
      <c r="B15" s="25">
        <v>342.2</v>
      </c>
      <c r="C15" s="20" t="s">
        <v>27</v>
      </c>
      <c r="D15" s="46">
        <v>0</v>
      </c>
      <c r="E15" s="46">
        <v>25191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25191</v>
      </c>
      <c r="O15" s="47">
        <f t="shared" si="2"/>
        <v>101.57661290322581</v>
      </c>
      <c r="P15" s="9"/>
    </row>
    <row r="16" spans="1:16" ht="15.75">
      <c r="A16" s="29" t="s">
        <v>25</v>
      </c>
      <c r="B16" s="30"/>
      <c r="C16" s="31"/>
      <c r="D16" s="32">
        <f aca="true" t="shared" si="5" ref="D16:M16">SUM(D17:D17)</f>
        <v>30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1"/>
        <v>30</v>
      </c>
      <c r="O16" s="45">
        <f t="shared" si="2"/>
        <v>0.12096774193548387</v>
      </c>
      <c r="P16" s="10"/>
    </row>
    <row r="17" spans="1:16" ht="15">
      <c r="A17" s="13"/>
      <c r="B17" s="39">
        <v>359</v>
      </c>
      <c r="C17" s="21" t="s">
        <v>30</v>
      </c>
      <c r="D17" s="46">
        <v>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30</v>
      </c>
      <c r="O17" s="47">
        <f t="shared" si="2"/>
        <v>0.12096774193548387</v>
      </c>
      <c r="P17" s="9"/>
    </row>
    <row r="18" spans="1:16" ht="15.75">
      <c r="A18" s="29" t="s">
        <v>1</v>
      </c>
      <c r="B18" s="30"/>
      <c r="C18" s="31"/>
      <c r="D18" s="32">
        <f aca="true" t="shared" si="6" ref="D18:M18">SUM(D19:D20)</f>
        <v>9681</v>
      </c>
      <c r="E18" s="32">
        <f t="shared" si="6"/>
        <v>31</v>
      </c>
      <c r="F18" s="32">
        <f t="shared" si="6"/>
        <v>0</v>
      </c>
      <c r="G18" s="32">
        <f t="shared" si="6"/>
        <v>0</v>
      </c>
      <c r="H18" s="32">
        <f t="shared" si="6"/>
        <v>0</v>
      </c>
      <c r="I18" s="32">
        <f t="shared" si="6"/>
        <v>0</v>
      </c>
      <c r="J18" s="32">
        <f t="shared" si="6"/>
        <v>0</v>
      </c>
      <c r="K18" s="32">
        <f t="shared" si="6"/>
        <v>0</v>
      </c>
      <c r="L18" s="32">
        <f t="shared" si="6"/>
        <v>0</v>
      </c>
      <c r="M18" s="32">
        <f t="shared" si="6"/>
        <v>0</v>
      </c>
      <c r="N18" s="32">
        <f t="shared" si="1"/>
        <v>9712</v>
      </c>
      <c r="O18" s="45">
        <f t="shared" si="2"/>
        <v>39.16129032258065</v>
      </c>
      <c r="P18" s="10"/>
    </row>
    <row r="19" spans="1:16" ht="15">
      <c r="A19" s="12"/>
      <c r="B19" s="25">
        <v>361.1</v>
      </c>
      <c r="C19" s="20" t="s">
        <v>31</v>
      </c>
      <c r="D19" s="46">
        <v>4</v>
      </c>
      <c r="E19" s="46">
        <v>31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35</v>
      </c>
      <c r="O19" s="47">
        <f t="shared" si="2"/>
        <v>0.14112903225806453</v>
      </c>
      <c r="P19" s="9"/>
    </row>
    <row r="20" spans="1:16" ht="15.75" thickBot="1">
      <c r="A20" s="12"/>
      <c r="B20" s="25">
        <v>369.9</v>
      </c>
      <c r="C20" s="20" t="s">
        <v>33</v>
      </c>
      <c r="D20" s="46">
        <v>9677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9677</v>
      </c>
      <c r="O20" s="47">
        <f t="shared" si="2"/>
        <v>39.020161290322584</v>
      </c>
      <c r="P20" s="9"/>
    </row>
    <row r="21" spans="1:119" ht="16.5" thickBot="1">
      <c r="A21" s="14" t="s">
        <v>28</v>
      </c>
      <c r="B21" s="23"/>
      <c r="C21" s="22"/>
      <c r="D21" s="15">
        <f>SUM(D5,D9,D14,D16,D18)</f>
        <v>72358</v>
      </c>
      <c r="E21" s="15">
        <f aca="true" t="shared" si="7" ref="E21:M21">SUM(E5,E9,E14,E16,E18)</f>
        <v>28022</v>
      </c>
      <c r="F21" s="15">
        <f t="shared" si="7"/>
        <v>0</v>
      </c>
      <c r="G21" s="15">
        <f t="shared" si="7"/>
        <v>0</v>
      </c>
      <c r="H21" s="15">
        <f t="shared" si="7"/>
        <v>0</v>
      </c>
      <c r="I21" s="15">
        <f t="shared" si="7"/>
        <v>0</v>
      </c>
      <c r="J21" s="15">
        <f t="shared" si="7"/>
        <v>0</v>
      </c>
      <c r="K21" s="15">
        <f t="shared" si="7"/>
        <v>0</v>
      </c>
      <c r="L21" s="15">
        <f t="shared" si="7"/>
        <v>0</v>
      </c>
      <c r="M21" s="15">
        <f t="shared" si="7"/>
        <v>0</v>
      </c>
      <c r="N21" s="15">
        <f t="shared" si="1"/>
        <v>100380</v>
      </c>
      <c r="O21" s="38">
        <f t="shared" si="2"/>
        <v>404.758064516129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6"/>
      <c r="B22" s="18"/>
      <c r="C22" s="18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/>
    </row>
    <row r="23" spans="1:15" ht="15">
      <c r="A23" s="40"/>
      <c r="B23" s="41"/>
      <c r="C23" s="41"/>
      <c r="D23" s="42"/>
      <c r="E23" s="42"/>
      <c r="F23" s="42"/>
      <c r="G23" s="42"/>
      <c r="H23" s="42"/>
      <c r="I23" s="42"/>
      <c r="J23" s="42"/>
      <c r="K23" s="42"/>
      <c r="L23" s="48" t="s">
        <v>65</v>
      </c>
      <c r="M23" s="48"/>
      <c r="N23" s="48"/>
      <c r="O23" s="43">
        <v>248</v>
      </c>
    </row>
    <row r="24" spans="1:15" ht="15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  <row r="25" spans="1:15" ht="15.75" customHeight="1" thickBot="1">
      <c r="A25" s="52" t="s">
        <v>45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4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35</v>
      </c>
      <c r="B3" s="62"/>
      <c r="C3" s="63"/>
      <c r="D3" s="67" t="s">
        <v>20</v>
      </c>
      <c r="E3" s="68"/>
      <c r="F3" s="68"/>
      <c r="G3" s="68"/>
      <c r="H3" s="69"/>
      <c r="I3" s="67" t="s">
        <v>21</v>
      </c>
      <c r="J3" s="69"/>
      <c r="K3" s="67" t="s">
        <v>23</v>
      </c>
      <c r="L3" s="69"/>
      <c r="M3" s="36"/>
      <c r="N3" s="37"/>
      <c r="O3" s="70" t="s">
        <v>40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36</v>
      </c>
      <c r="F4" s="34" t="s">
        <v>37</v>
      </c>
      <c r="G4" s="34" t="s">
        <v>38</v>
      </c>
      <c r="H4" s="34" t="s">
        <v>3</v>
      </c>
      <c r="I4" s="34" t="s">
        <v>4</v>
      </c>
      <c r="J4" s="35" t="s">
        <v>39</v>
      </c>
      <c r="K4" s="35" t="s">
        <v>5</v>
      </c>
      <c r="L4" s="35" t="s">
        <v>6</v>
      </c>
      <c r="M4" s="35" t="s">
        <v>7</v>
      </c>
      <c r="N4" s="35" t="s">
        <v>22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SUM(D6:D8)</f>
        <v>53141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3">SUM(D5:M5)</f>
        <v>53141</v>
      </c>
      <c r="O5" s="33">
        <f aca="true" t="shared" si="2" ref="O5:O23">(N5/O$25)</f>
        <v>221.42083333333332</v>
      </c>
      <c r="P5" s="6"/>
    </row>
    <row r="6" spans="1:16" ht="15">
      <c r="A6" s="12"/>
      <c r="B6" s="25">
        <v>312.6</v>
      </c>
      <c r="C6" s="20" t="s">
        <v>8</v>
      </c>
      <c r="D6" s="46">
        <v>15143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15143</v>
      </c>
      <c r="O6" s="47">
        <f t="shared" si="2"/>
        <v>63.09583333333333</v>
      </c>
      <c r="P6" s="9"/>
    </row>
    <row r="7" spans="1:16" ht="15">
      <c r="A7" s="12"/>
      <c r="B7" s="25">
        <v>314.1</v>
      </c>
      <c r="C7" s="20" t="s">
        <v>9</v>
      </c>
      <c r="D7" s="46">
        <v>37009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37009</v>
      </c>
      <c r="O7" s="47">
        <f t="shared" si="2"/>
        <v>154.20416666666668</v>
      </c>
      <c r="P7" s="9"/>
    </row>
    <row r="8" spans="1:16" ht="15">
      <c r="A8" s="12"/>
      <c r="B8" s="25">
        <v>315</v>
      </c>
      <c r="C8" s="20" t="s">
        <v>58</v>
      </c>
      <c r="D8" s="46">
        <v>989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989</v>
      </c>
      <c r="O8" s="47">
        <f t="shared" si="2"/>
        <v>4.120833333333334</v>
      </c>
      <c r="P8" s="9"/>
    </row>
    <row r="9" spans="1:16" ht="15.75">
      <c r="A9" s="29" t="s">
        <v>12</v>
      </c>
      <c r="B9" s="30"/>
      <c r="C9" s="31"/>
      <c r="D9" s="32">
        <f aca="true" t="shared" si="3" ref="D9:M9">SUM(D10:D13)</f>
        <v>16377</v>
      </c>
      <c r="E9" s="32">
        <f t="shared" si="3"/>
        <v>2821</v>
      </c>
      <c r="F9" s="32">
        <f t="shared" si="3"/>
        <v>0</v>
      </c>
      <c r="G9" s="32">
        <f t="shared" si="3"/>
        <v>0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19198</v>
      </c>
      <c r="O9" s="45">
        <f t="shared" si="2"/>
        <v>79.99166666666666</v>
      </c>
      <c r="P9" s="10"/>
    </row>
    <row r="10" spans="1:16" ht="15">
      <c r="A10" s="12"/>
      <c r="B10" s="25">
        <v>335.12</v>
      </c>
      <c r="C10" s="20" t="s">
        <v>59</v>
      </c>
      <c r="D10" s="46">
        <v>6750</v>
      </c>
      <c r="E10" s="46">
        <v>2821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9571</v>
      </c>
      <c r="O10" s="47">
        <f t="shared" si="2"/>
        <v>39.87916666666667</v>
      </c>
      <c r="P10" s="9"/>
    </row>
    <row r="11" spans="1:16" ht="15">
      <c r="A11" s="12"/>
      <c r="B11" s="25">
        <v>335.14</v>
      </c>
      <c r="C11" s="20" t="s">
        <v>60</v>
      </c>
      <c r="D11" s="46">
        <v>169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169</v>
      </c>
      <c r="O11" s="47">
        <f t="shared" si="2"/>
        <v>0.7041666666666667</v>
      </c>
      <c r="P11" s="9"/>
    </row>
    <row r="12" spans="1:16" ht="15">
      <c r="A12" s="12"/>
      <c r="B12" s="25">
        <v>335.15</v>
      </c>
      <c r="C12" s="20" t="s">
        <v>61</v>
      </c>
      <c r="D12" s="46">
        <v>1440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1440</v>
      </c>
      <c r="O12" s="47">
        <f t="shared" si="2"/>
        <v>6</v>
      </c>
      <c r="P12" s="9"/>
    </row>
    <row r="13" spans="1:16" ht="15">
      <c r="A13" s="12"/>
      <c r="B13" s="25">
        <v>335.18</v>
      </c>
      <c r="C13" s="20" t="s">
        <v>62</v>
      </c>
      <c r="D13" s="46">
        <v>8018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8018</v>
      </c>
      <c r="O13" s="47">
        <f t="shared" si="2"/>
        <v>33.40833333333333</v>
      </c>
      <c r="P13" s="9"/>
    </row>
    <row r="14" spans="1:16" ht="15.75">
      <c r="A14" s="29" t="s">
        <v>24</v>
      </c>
      <c r="B14" s="30"/>
      <c r="C14" s="31"/>
      <c r="D14" s="32">
        <f aca="true" t="shared" si="4" ref="D14:M14">SUM(D15:D15)</f>
        <v>0</v>
      </c>
      <c r="E14" s="32">
        <f t="shared" si="4"/>
        <v>17967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32">
        <f t="shared" si="1"/>
        <v>17967</v>
      </c>
      <c r="O14" s="45">
        <f t="shared" si="2"/>
        <v>74.8625</v>
      </c>
      <c r="P14" s="10"/>
    </row>
    <row r="15" spans="1:16" ht="15">
      <c r="A15" s="12"/>
      <c r="B15" s="25">
        <v>342.2</v>
      </c>
      <c r="C15" s="20" t="s">
        <v>27</v>
      </c>
      <c r="D15" s="46">
        <v>0</v>
      </c>
      <c r="E15" s="46">
        <v>17967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17967</v>
      </c>
      <c r="O15" s="47">
        <f t="shared" si="2"/>
        <v>74.8625</v>
      </c>
      <c r="P15" s="9"/>
    </row>
    <row r="16" spans="1:16" ht="15.75">
      <c r="A16" s="29" t="s">
        <v>25</v>
      </c>
      <c r="B16" s="30"/>
      <c r="C16" s="31"/>
      <c r="D16" s="32">
        <f aca="true" t="shared" si="5" ref="D16:M16">SUM(D17:D17)</f>
        <v>5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1"/>
        <v>5</v>
      </c>
      <c r="O16" s="45">
        <f t="shared" si="2"/>
        <v>0.020833333333333332</v>
      </c>
      <c r="P16" s="10"/>
    </row>
    <row r="17" spans="1:16" ht="15">
      <c r="A17" s="13"/>
      <c r="B17" s="39">
        <v>359</v>
      </c>
      <c r="C17" s="21" t="s">
        <v>30</v>
      </c>
      <c r="D17" s="46">
        <v>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</v>
      </c>
      <c r="O17" s="47">
        <f t="shared" si="2"/>
        <v>0.020833333333333332</v>
      </c>
      <c r="P17" s="9"/>
    </row>
    <row r="18" spans="1:16" ht="15.75">
      <c r="A18" s="29" t="s">
        <v>1</v>
      </c>
      <c r="B18" s="30"/>
      <c r="C18" s="31"/>
      <c r="D18" s="32">
        <f aca="true" t="shared" si="6" ref="D18:M18">SUM(D19:D20)</f>
        <v>8854</v>
      </c>
      <c r="E18" s="32">
        <f t="shared" si="6"/>
        <v>0</v>
      </c>
      <c r="F18" s="32">
        <f t="shared" si="6"/>
        <v>0</v>
      </c>
      <c r="G18" s="32">
        <f t="shared" si="6"/>
        <v>0</v>
      </c>
      <c r="H18" s="32">
        <f t="shared" si="6"/>
        <v>0</v>
      </c>
      <c r="I18" s="32">
        <f t="shared" si="6"/>
        <v>0</v>
      </c>
      <c r="J18" s="32">
        <f t="shared" si="6"/>
        <v>0</v>
      </c>
      <c r="K18" s="32">
        <f t="shared" si="6"/>
        <v>0</v>
      </c>
      <c r="L18" s="32">
        <f t="shared" si="6"/>
        <v>0</v>
      </c>
      <c r="M18" s="32">
        <f t="shared" si="6"/>
        <v>0</v>
      </c>
      <c r="N18" s="32">
        <f t="shared" si="1"/>
        <v>8854</v>
      </c>
      <c r="O18" s="45">
        <f t="shared" si="2"/>
        <v>36.891666666666666</v>
      </c>
      <c r="P18" s="10"/>
    </row>
    <row r="19" spans="1:16" ht="15">
      <c r="A19" s="12"/>
      <c r="B19" s="25">
        <v>361.1</v>
      </c>
      <c r="C19" s="20" t="s">
        <v>31</v>
      </c>
      <c r="D19" s="46">
        <v>13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</v>
      </c>
      <c r="O19" s="47">
        <f t="shared" si="2"/>
        <v>0.05416666666666667</v>
      </c>
      <c r="P19" s="9"/>
    </row>
    <row r="20" spans="1:16" ht="15">
      <c r="A20" s="12"/>
      <c r="B20" s="25">
        <v>369.9</v>
      </c>
      <c r="C20" s="20" t="s">
        <v>33</v>
      </c>
      <c r="D20" s="46">
        <v>8841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8841</v>
      </c>
      <c r="O20" s="47">
        <f t="shared" si="2"/>
        <v>36.8375</v>
      </c>
      <c r="P20" s="9"/>
    </row>
    <row r="21" spans="1:16" ht="15.75">
      <c r="A21" s="29" t="s">
        <v>26</v>
      </c>
      <c r="B21" s="30"/>
      <c r="C21" s="31"/>
      <c r="D21" s="32">
        <f aca="true" t="shared" si="7" ref="D21:M21">SUM(D22:D22)</f>
        <v>0</v>
      </c>
      <c r="E21" s="32">
        <f t="shared" si="7"/>
        <v>1061</v>
      </c>
      <c r="F21" s="32">
        <f t="shared" si="7"/>
        <v>0</v>
      </c>
      <c r="G21" s="32">
        <f t="shared" si="7"/>
        <v>0</v>
      </c>
      <c r="H21" s="32">
        <f t="shared" si="7"/>
        <v>0</v>
      </c>
      <c r="I21" s="32">
        <f t="shared" si="7"/>
        <v>0</v>
      </c>
      <c r="J21" s="32">
        <f t="shared" si="7"/>
        <v>0</v>
      </c>
      <c r="K21" s="32">
        <f t="shared" si="7"/>
        <v>0</v>
      </c>
      <c r="L21" s="32">
        <f t="shared" si="7"/>
        <v>0</v>
      </c>
      <c r="M21" s="32">
        <f t="shared" si="7"/>
        <v>0</v>
      </c>
      <c r="N21" s="32">
        <f t="shared" si="1"/>
        <v>1061</v>
      </c>
      <c r="O21" s="45">
        <f t="shared" si="2"/>
        <v>4.420833333333333</v>
      </c>
      <c r="P21" s="9"/>
    </row>
    <row r="22" spans="1:16" ht="15.75" thickBot="1">
      <c r="A22" s="12"/>
      <c r="B22" s="25">
        <v>381</v>
      </c>
      <c r="C22" s="20" t="s">
        <v>34</v>
      </c>
      <c r="D22" s="46">
        <v>0</v>
      </c>
      <c r="E22" s="46">
        <v>1061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1061</v>
      </c>
      <c r="O22" s="47">
        <f t="shared" si="2"/>
        <v>4.420833333333333</v>
      </c>
      <c r="P22" s="9"/>
    </row>
    <row r="23" spans="1:119" ht="16.5" thickBot="1">
      <c r="A23" s="14" t="s">
        <v>28</v>
      </c>
      <c r="B23" s="23"/>
      <c r="C23" s="22"/>
      <c r="D23" s="15">
        <f>SUM(D5,D9,D14,D16,D18,D21)</f>
        <v>78377</v>
      </c>
      <c r="E23" s="15">
        <f aca="true" t="shared" si="8" ref="E23:M23">SUM(E5,E9,E14,E16,E18,E21)</f>
        <v>21849</v>
      </c>
      <c r="F23" s="15">
        <f t="shared" si="8"/>
        <v>0</v>
      </c>
      <c r="G23" s="15">
        <f t="shared" si="8"/>
        <v>0</v>
      </c>
      <c r="H23" s="15">
        <f t="shared" si="8"/>
        <v>0</v>
      </c>
      <c r="I23" s="15">
        <f t="shared" si="8"/>
        <v>0</v>
      </c>
      <c r="J23" s="15">
        <f t="shared" si="8"/>
        <v>0</v>
      </c>
      <c r="K23" s="15">
        <f t="shared" si="8"/>
        <v>0</v>
      </c>
      <c r="L23" s="15">
        <f t="shared" si="8"/>
        <v>0</v>
      </c>
      <c r="M23" s="15">
        <f t="shared" si="8"/>
        <v>0</v>
      </c>
      <c r="N23" s="15">
        <f t="shared" si="1"/>
        <v>100226</v>
      </c>
      <c r="O23" s="38">
        <f t="shared" si="2"/>
        <v>417.60833333333335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/>
    </row>
    <row r="25" spans="1:15" ht="15">
      <c r="A25" s="40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8" t="s">
        <v>63</v>
      </c>
      <c r="M25" s="48"/>
      <c r="N25" s="48"/>
      <c r="O25" s="43">
        <v>240</v>
      </c>
    </row>
    <row r="26" spans="1:15" ht="15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1"/>
    </row>
    <row r="27" spans="1:15" ht="15.75" customHeight="1" thickBot="1">
      <c r="A27" s="52" t="s">
        <v>45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2022-07-12T21:39:28Z</cp:lastPrinted>
  <dcterms:created xsi:type="dcterms:W3CDTF">2000-08-31T21:26:31Z</dcterms:created>
  <dcterms:modified xsi:type="dcterms:W3CDTF">2022-07-12T21:39:30Z</dcterms:modified>
  <cp:category/>
  <cp:version/>
  <cp:contentType/>
  <cp:contentStatus/>
</cp:coreProperties>
</file>